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559093DB-923A-4ACE-B204-0B844D662CF2}" xr6:coauthVersionLast="47" xr6:coauthVersionMax="47" xr10:uidLastSave="{00000000-0000-0000-0000-000000000000}"/>
  <bookViews>
    <workbookView xWindow="-24120" yWindow="1560" windowWidth="24240" windowHeight="13020" xr2:uid="{00000000-000D-0000-FFFF-FFFF00000000}"/>
  </bookViews>
  <sheets>
    <sheet name="Linked Capital Outlay Form" sheetId="1" r:id="rId1"/>
    <sheet name="Vehicle Workshe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7" i="2" l="1"/>
  <c r="C220" i="2"/>
  <c r="C193" i="2"/>
  <c r="C166" i="2"/>
  <c r="C139" i="2"/>
  <c r="C112" i="2"/>
  <c r="C85" i="2"/>
  <c r="C58" i="2"/>
  <c r="C31" i="2"/>
  <c r="C4" i="2"/>
  <c r="E270" i="2"/>
  <c r="G19" i="1" s="1"/>
  <c r="D270" i="2"/>
  <c r="B19" i="1" s="1"/>
  <c r="C19" i="1" s="1"/>
  <c r="D19" i="1" s="1"/>
  <c r="E19" i="1" s="1"/>
  <c r="F19" i="1" s="1"/>
  <c r="H19" i="1" l="1"/>
  <c r="D243" i="2"/>
  <c r="B18" i="1" s="1"/>
  <c r="E243" i="2" l="1"/>
  <c r="E216" i="2"/>
  <c r="G17" i="1" s="1"/>
  <c r="D216" i="2"/>
  <c r="B17" i="1" s="1"/>
  <c r="C17" i="1" s="1"/>
  <c r="E189" i="2"/>
  <c r="G16" i="1" s="1"/>
  <c r="D189" i="2"/>
  <c r="B16" i="1" s="1"/>
  <c r="C16" i="1" s="1"/>
  <c r="D16" i="1" s="1"/>
  <c r="E162" i="2"/>
  <c r="G15" i="1" s="1"/>
  <c r="D162" i="2"/>
  <c r="E135" i="2"/>
  <c r="G14" i="1" s="1"/>
  <c r="D135" i="2"/>
  <c r="B14" i="1" s="1"/>
  <c r="E108" i="2"/>
  <c r="G13" i="1" s="1"/>
  <c r="D108" i="2"/>
  <c r="B13" i="1" s="1"/>
  <c r="C13" i="1" s="1"/>
  <c r="E81" i="2"/>
  <c r="G12" i="1" s="1"/>
  <c r="D81" i="2"/>
  <c r="B12" i="1" s="1"/>
  <c r="C12" i="1" s="1"/>
  <c r="E54" i="2"/>
  <c r="G11" i="1" s="1"/>
  <c r="D54" i="2"/>
  <c r="B11" i="1" s="1"/>
  <c r="C11" i="1" s="1"/>
  <c r="E27" i="2"/>
  <c r="G10" i="1" s="1"/>
  <c r="D27" i="2"/>
  <c r="B10" i="1" s="1"/>
  <c r="C18" i="1"/>
  <c r="C14" i="1" l="1"/>
  <c r="B15" i="1"/>
  <c r="C15" i="1" s="1"/>
  <c r="D12" i="1"/>
  <c r="E12" i="1" s="1"/>
  <c r="F12" i="1" s="1"/>
  <c r="H12" i="1" s="1"/>
  <c r="D13" i="1"/>
  <c r="E13" i="1" s="1"/>
  <c r="F13" i="1" s="1"/>
  <c r="H13" i="1" s="1"/>
  <c r="D17" i="1"/>
  <c r="E17" i="1" s="1"/>
  <c r="F17" i="1" s="1"/>
  <c r="H17" i="1" s="1"/>
  <c r="E16" i="1"/>
  <c r="F16" i="1" s="1"/>
  <c r="H16" i="1" s="1"/>
  <c r="D18" i="1"/>
  <c r="E18" i="1" s="1"/>
  <c r="F18" i="1" s="1"/>
  <c r="H18" i="1" s="1"/>
  <c r="G18" i="1"/>
  <c r="D11" i="1"/>
  <c r="E11" i="1" s="1"/>
  <c r="F11" i="1" s="1"/>
  <c r="H11" i="1" s="1"/>
  <c r="C10" i="1"/>
  <c r="D15" i="1" l="1"/>
  <c r="E15" i="1" s="1"/>
  <c r="F15" i="1" s="1"/>
  <c r="H15" i="1" s="1"/>
  <c r="D14" i="1"/>
  <c r="E14" i="1" s="1"/>
  <c r="F14" i="1" s="1"/>
  <c r="H14" i="1" s="1"/>
  <c r="D10" i="1"/>
  <c r="E10" i="1" s="1"/>
  <c r="F10" i="1" s="1"/>
  <c r="H10" i="1" s="1"/>
  <c r="H20" i="1" l="1"/>
</calcChain>
</file>

<file path=xl/sharedStrings.xml><?xml version="1.0" encoding="utf-8"?>
<sst xmlns="http://schemas.openxmlformats.org/spreadsheetml/2006/main" count="281" uniqueCount="56">
  <si>
    <t>DISTRICT CODE</t>
  </si>
  <si>
    <t>DISTRICT NAME</t>
  </si>
  <si>
    <t>TOTAL PURCHASE PRICE FOR ALL VEHICLES FOR YEAR</t>
  </si>
  <si>
    <t>10 YEAR DEPRECIATION CYCLE: Purchase Price Divided by 10</t>
  </si>
  <si>
    <t xml:space="preserve">PREVIOUSLY DEPRECIATED AMOUNT </t>
  </si>
  <si>
    <t>REMAINING AMOUNT TO BE DEPRECIATED</t>
  </si>
  <si>
    <t>PERCENTAGE OF CONTRACTOR MILES ATTRIBUTABLE TO SCHOOL DISTRICT</t>
  </si>
  <si>
    <t>CAPITAL OUTLAY EXCLUSION     COLUMN 8 TIMES COLUMN 9</t>
  </si>
  <si>
    <t>Depreciation Figure to Report on Line 5 CDE-40 Form</t>
  </si>
  <si>
    <t>Vehicle Vin #</t>
  </si>
  <si>
    <t>Percentage of time Vehicle used to transport Kids: home to school/school to school/school to home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</si>
  <si>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</si>
  <si>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</si>
  <si>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</si>
  <si>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</si>
  <si>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</si>
  <si>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</si>
  <si>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</si>
  <si>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</si>
  <si>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</si>
  <si>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</si>
  <si>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</si>
  <si>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</si>
  <si>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</si>
  <si>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</si>
  <si>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</si>
  <si>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</si>
  <si>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</si>
  <si>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</si>
  <si>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</si>
  <si>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</si>
  <si>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Total:</t>
  </si>
  <si>
    <t>If no vehicles were purchased in this year, enter zeros on Line 1</t>
  </si>
  <si>
    <t>Instructions:</t>
  </si>
  <si>
    <t>Year 2016</t>
  </si>
  <si>
    <t>Year 2017</t>
  </si>
  <si>
    <t>Year 2018</t>
  </si>
  <si>
    <t>Year 2019</t>
  </si>
  <si>
    <t>Purchase Price or Leased Vehicle Value</t>
  </si>
  <si>
    <t>Year 2020</t>
  </si>
  <si>
    <t>Year 2021</t>
  </si>
  <si>
    <t>Year 2022</t>
  </si>
  <si>
    <t>Year Reporting</t>
  </si>
  <si>
    <t>Year 2023</t>
  </si>
  <si>
    <t>Year 2024</t>
  </si>
  <si>
    <t>AMOUNT OF DEPRECIATION for 2023-2024</t>
  </si>
  <si>
    <t>FY 2024-25</t>
  </si>
  <si>
    <t xml:space="preserve">Districts that contract for home to school/school to home student transportation with a transportation </t>
  </si>
  <si>
    <t>vendor are required to obtain the necessary information to complete this form.  Input yearly vehicle</t>
  </si>
  <si>
    <t xml:space="preserve"> information into the  Vehicle Information tab, and then report the GREEN calculated depreciation </t>
  </si>
  <si>
    <t>figure below on the CDE-40 form: line 5 CDE-40 Form</t>
  </si>
  <si>
    <t>Year 2025</t>
  </si>
  <si>
    <t xml:space="preserve">This is a linked document.  Please complete the "Vehicle Worksheet" tab, all years 2015-2024.  </t>
  </si>
  <si>
    <t xml:space="preserve">The green capital outlay depreciation figure to report on line #5 of the CDE-40 form will be calculated for you when you </t>
  </si>
  <si>
    <t>complete the "Vehicle Wroksheet" tab.  Please save a copy of this worksheet with all other transportation material for</t>
  </si>
  <si>
    <t xml:space="preserve"> audit purposes.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</si>
</sst>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40" fontId="3" fillId="0" borderId="0" xfId="0" quotePrefix="1" applyNumberFormat="1" applyFont="1"/>
    <xf numFmtId="40" fontId="2" fillId="0" borderId="0" xfId="0" applyNumberFormat="1" applyFont="1"/>
    <xf numFmtId="40" fontId="0" fillId="0" borderId="1" xfId="0" applyNumberFormat="1" applyBorder="1" applyAlignment="1">
      <alignment horizontal="center" wrapText="1"/>
    </xf>
    <xf numFmtId="40" fontId="3" fillId="0" borderId="1" xfId="0" applyNumberFormat="1" applyFont="1" applyBorder="1" applyAlignment="1">
      <alignment horizontal="center" wrapText="1"/>
    </xf>
    <xf numFmtId="10" fontId="0" fillId="0" borderId="1" xfId="0" applyNumberFormat="1" applyBorder="1" applyAlignment="1">
      <alignment horizontal="center" wrapText="1"/>
    </xf>
    <xf numFmtId="40" fontId="0" fillId="0" borderId="0" xfId="0" applyNumberFormat="1" applyAlignment="1">
      <alignment horizontal="center" wrapText="1"/>
    </xf>
    <xf numFmtId="40" fontId="0" fillId="0" borderId="0" xfId="0" applyNumberFormat="1"/>
    <xf numFmtId="10" fontId="0" fillId="0" borderId="0" xfId="0" applyNumberFormat="1"/>
    <xf numFmtId="40" fontId="0" fillId="0" borderId="1" xfId="0" applyNumberFormat="1" applyBorder="1"/>
    <xf numFmtId="49" fontId="0" fillId="0" borderId="0" xfId="0" applyNumberFormat="1"/>
    <xf numFmtId="49" fontId="0" fillId="0" borderId="4" xfId="0" applyNumberFormat="1" applyBorder="1"/>
    <xf numFmtId="0" fontId="0" fillId="0" borderId="5" xfId="0" applyBorder="1"/>
    <xf numFmtId="0" fontId="0" fillId="0" borderId="6" xfId="0" applyBorder="1"/>
    <xf numFmtId="49" fontId="0" fillId="0" borderId="10" xfId="0" applyNumberFormat="1" applyBorder="1"/>
    <xf numFmtId="0" fontId="1" fillId="0" borderId="0" xfId="0" applyFont="1"/>
    <xf numFmtId="0" fontId="1" fillId="0" borderId="12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49" fontId="0" fillId="0" borderId="1" xfId="0" applyNumberFormat="1" applyBorder="1"/>
    <xf numFmtId="49" fontId="1" fillId="2" borderId="7" xfId="0" applyNumberFormat="1" applyFont="1" applyFill="1" applyBorder="1"/>
    <xf numFmtId="0" fontId="1" fillId="2" borderId="8" xfId="0" applyFont="1" applyFill="1" applyBorder="1"/>
    <xf numFmtId="10" fontId="1" fillId="2" borderId="1" xfId="0" applyNumberFormat="1" applyFont="1" applyFill="1" applyBorder="1"/>
    <xf numFmtId="49" fontId="0" fillId="3" borderId="2" xfId="0" applyNumberFormat="1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10" fontId="0" fillId="3" borderId="1" xfId="0" applyNumberFormat="1" applyFill="1" applyBorder="1" applyProtection="1">
      <protection locked="0"/>
    </xf>
    <xf numFmtId="4" fontId="1" fillId="2" borderId="1" xfId="0" applyNumberFormat="1" applyFont="1" applyFill="1" applyBorder="1"/>
    <xf numFmtId="40" fontId="1" fillId="5" borderId="13" xfId="0" applyNumberFormat="1" applyFont="1" applyFill="1" applyBorder="1"/>
    <xf numFmtId="49" fontId="2" fillId="6" borderId="1" xfId="0" applyNumberFormat="1" applyFont="1" applyFill="1" applyBorder="1" applyProtection="1">
      <protection locked="0"/>
    </xf>
    <xf numFmtId="4" fontId="0" fillId="0" borderId="1" xfId="0" applyNumberFormat="1" applyBorder="1" applyProtection="1">
      <protection locked="0"/>
    </xf>
    <xf numFmtId="10" fontId="0" fillId="0" borderId="1" xfId="0" applyNumberFormat="1" applyBorder="1" applyAlignment="1" applyProtection="1">
      <alignment horizontal="right"/>
      <protection locked="0"/>
    </xf>
    <xf numFmtId="40" fontId="0" fillId="0" borderId="1" xfId="0" applyNumberFormat="1" applyBorder="1" applyProtection="1">
      <protection locked="0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0" fillId="0" borderId="1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7" xfId="0" applyFont="1" applyBorder="1" applyAlignment="1"/>
    <xf numFmtId="0" fontId="1" fillId="0" borderId="8" xfId="0" applyFont="1" applyBorder="1" applyAlignment="1"/>
    <xf numFmtId="0" fontId="1" fillId="0" borderId="0" xfId="0" applyFont="1" applyBorder="1" applyAlignment="1"/>
    <xf numFmtId="0" fontId="0" fillId="0" borderId="0" xfId="0" applyBorder="1"/>
    <xf numFmtId="40" fontId="1" fillId="0" borderId="14" xfId="0" applyNumberFormat="1" applyFont="1" applyBorder="1" applyAlignment="1">
      <alignment horizontal="center" wrapText="1"/>
    </xf>
    <xf numFmtId="0" fontId="1" fillId="2" borderId="4" xfId="0" applyFont="1" applyFill="1" applyBorder="1"/>
    <xf numFmtId="0" fontId="0" fillId="0" borderId="10" xfId="0" applyBorder="1"/>
    <xf numFmtId="0" fontId="0" fillId="0" borderId="12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10" xfId="0" applyFont="1" applyBorder="1" applyAlignment="1"/>
    <xf numFmtId="0" fontId="0" fillId="4" borderId="8" xfId="0" applyFill="1" applyBorder="1" applyAlignment="1">
      <alignment horizontal="centerContinuous"/>
    </xf>
    <xf numFmtId="0" fontId="0" fillId="4" borderId="9" xfId="0" applyFill="1" applyBorder="1" applyAlignment="1">
      <alignment horizontal="centerContinuous"/>
    </xf>
    <xf numFmtId="0" fontId="0" fillId="5" borderId="2" xfId="0" applyFill="1" applyBorder="1" applyAlignment="1">
      <alignment horizontal="centerContinuous"/>
    </xf>
    <xf numFmtId="0" fontId="0" fillId="5" borderId="11" xfId="0" applyFill="1" applyBorder="1" applyAlignment="1">
      <alignment horizontal="centerContinuous"/>
    </xf>
    <xf numFmtId="0" fontId="0" fillId="5" borderId="3" xfId="0" applyFill="1" applyBorder="1" applyAlignment="1">
      <alignment horizontal="centerContinuous"/>
    </xf>
    <xf numFmtId="0" fontId="0" fillId="0" borderId="4" xfId="0" applyBorder="1" applyAlignment="1"/>
    <xf numFmtId="0" fontId="0" fillId="0" borderId="10" xfId="0" applyBorder="1" applyAlignment="1"/>
    <xf numFmtId="0" fontId="0" fillId="0" borderId="7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I32"/>
  <sheetViews>
    <sheetView showGridLines="0" tabSelected="1" workbookViewId="0">
      <selection activeCell="A32" sqref="A32"/>
    </sheetView>
  </sheetViews>
  <sheetFormatPr defaultColWidth="9.109375" defaultRowHeight="14.4" x14ac:dyDescent="0.3"/>
  <cols>
    <col min="1" max="1" width="14.109375" bestFit="1" customWidth="1"/>
    <col min="2" max="2" width="16.5546875" customWidth="1"/>
    <col min="3" max="3" width="16.33203125" customWidth="1"/>
    <col min="4" max="4" width="17.109375" customWidth="1"/>
    <col min="5" max="5" width="14.109375" customWidth="1"/>
    <col min="6" max="6" width="16.33203125" customWidth="1"/>
    <col min="7" max="7" width="17.6640625" customWidth="1"/>
    <col min="8" max="8" width="19.44140625" customWidth="1"/>
  </cols>
  <sheetData>
    <row r="1" spans="1:9" x14ac:dyDescent="0.3">
      <c r="A1" s="45" t="s">
        <v>46</v>
      </c>
      <c r="B1" s="12"/>
      <c r="C1" s="38" t="s">
        <v>47</v>
      </c>
      <c r="D1" s="39"/>
      <c r="E1" s="39"/>
      <c r="F1" s="39"/>
      <c r="G1" s="39"/>
      <c r="H1" s="13"/>
    </row>
    <row r="2" spans="1:9" x14ac:dyDescent="0.3">
      <c r="A2" s="46"/>
      <c r="B2" s="43"/>
      <c r="C2" s="51" t="s">
        <v>48</v>
      </c>
      <c r="D2" s="42"/>
      <c r="E2" s="42"/>
      <c r="F2" s="42"/>
      <c r="G2" s="42"/>
      <c r="H2" s="47"/>
    </row>
    <row r="3" spans="1:9" x14ac:dyDescent="0.3">
      <c r="A3" s="46"/>
      <c r="B3" s="43"/>
      <c r="C3" s="51" t="s">
        <v>49</v>
      </c>
      <c r="D3" s="42"/>
      <c r="E3" s="42"/>
      <c r="F3" s="42"/>
      <c r="G3" s="42"/>
      <c r="H3" s="47"/>
    </row>
    <row r="4" spans="1:9" x14ac:dyDescent="0.3">
      <c r="A4" s="48"/>
      <c r="B4" s="49"/>
      <c r="C4" s="40" t="s">
        <v>50</v>
      </c>
      <c r="D4" s="41"/>
      <c r="E4" s="41"/>
      <c r="F4" s="41"/>
      <c r="G4" s="41"/>
      <c r="H4" s="50"/>
    </row>
    <row r="5" spans="1:9" x14ac:dyDescent="0.3">
      <c r="A5" s="44" t="s">
        <v>0</v>
      </c>
      <c r="B5" s="44" t="s">
        <v>1</v>
      </c>
    </row>
    <row r="6" spans="1:9" x14ac:dyDescent="0.3">
      <c r="A6" s="28"/>
      <c r="B6" s="28"/>
    </row>
    <row r="7" spans="1:9" x14ac:dyDescent="0.3">
      <c r="A7" s="1"/>
      <c r="B7" s="2"/>
    </row>
    <row r="8" spans="1:9" ht="72" x14ac:dyDescent="0.3">
      <c r="B8" s="3" t="s">
        <v>2</v>
      </c>
      <c r="C8" s="4" t="s">
        <v>3</v>
      </c>
      <c r="D8" s="3" t="s">
        <v>4</v>
      </c>
      <c r="E8" s="3" t="s">
        <v>5</v>
      </c>
      <c r="F8" s="4" t="s">
        <v>45</v>
      </c>
      <c r="G8" s="5" t="s">
        <v>6</v>
      </c>
      <c r="H8" s="3" t="s">
        <v>7</v>
      </c>
      <c r="I8" s="6"/>
    </row>
    <row r="9" spans="1:9" x14ac:dyDescent="0.3">
      <c r="B9" s="7"/>
      <c r="C9" s="7"/>
      <c r="D9" s="7"/>
      <c r="E9" s="7"/>
      <c r="F9" s="7"/>
      <c r="G9" s="8"/>
      <c r="H9" s="7"/>
      <c r="I9" s="7"/>
    </row>
    <row r="10" spans="1:9" x14ac:dyDescent="0.3">
      <c r="A10" s="9" t="s">
        <v>34</v>
      </c>
      <c r="B10" s="29">
        <f>'Vehicle Worksheet'!D27</f>
        <v>0</v>
      </c>
      <c r="C10" s="29">
        <f t="shared" ref="C10:C18" si="0">ROUND(B10/10,2)</f>
        <v>0</v>
      </c>
      <c r="D10" s="29">
        <f>ROUND(C10*9,2)</f>
        <v>0</v>
      </c>
      <c r="E10" s="29">
        <f t="shared" ref="E10:E18" si="1">ROUND(B10-D10,2)</f>
        <v>0</v>
      </c>
      <c r="F10" s="29">
        <f t="shared" ref="F10:F18" si="2">IF(E10&lt;=0,0,C10)</f>
        <v>0</v>
      </c>
      <c r="G10" s="30" t="str">
        <f>IFERROR('Vehicle Worksheet'!E27,"0.00")</f>
        <v>0.00</v>
      </c>
      <c r="H10" s="31">
        <f t="shared" ref="H10:H18" si="3">ROUND(F10*G10,2)</f>
        <v>0</v>
      </c>
    </row>
    <row r="11" spans="1:9" x14ac:dyDescent="0.3">
      <c r="A11" s="9" t="s">
        <v>35</v>
      </c>
      <c r="B11" s="29">
        <f>'Vehicle Worksheet'!D54</f>
        <v>0</v>
      </c>
      <c r="C11" s="29">
        <f t="shared" si="0"/>
        <v>0</v>
      </c>
      <c r="D11" s="29">
        <f>ROUND(C11*8,2)</f>
        <v>0</v>
      </c>
      <c r="E11" s="29">
        <f t="shared" si="1"/>
        <v>0</v>
      </c>
      <c r="F11" s="29">
        <f t="shared" si="2"/>
        <v>0</v>
      </c>
      <c r="G11" s="30" t="str">
        <f>IFERROR('Vehicle Worksheet'!E54,"0.00")</f>
        <v>0.00</v>
      </c>
      <c r="H11" s="31">
        <f t="shared" si="3"/>
        <v>0</v>
      </c>
    </row>
    <row r="12" spans="1:9" x14ac:dyDescent="0.3">
      <c r="A12" s="9" t="s">
        <v>36</v>
      </c>
      <c r="B12" s="29">
        <f>'Vehicle Worksheet'!D81</f>
        <v>0</v>
      </c>
      <c r="C12" s="29">
        <f t="shared" si="0"/>
        <v>0</v>
      </c>
      <c r="D12" s="29">
        <f>ROUND(C12*7,2)</f>
        <v>0</v>
      </c>
      <c r="E12" s="29">
        <f t="shared" si="1"/>
        <v>0</v>
      </c>
      <c r="F12" s="29">
        <f t="shared" si="2"/>
        <v>0</v>
      </c>
      <c r="G12" s="30" t="str">
        <f>IFERROR('Vehicle Worksheet'!E81,"0.00")</f>
        <v>0.00</v>
      </c>
      <c r="H12" s="31">
        <f t="shared" si="3"/>
        <v>0</v>
      </c>
    </row>
    <row r="13" spans="1:9" x14ac:dyDescent="0.3">
      <c r="A13" s="9" t="s">
        <v>37</v>
      </c>
      <c r="B13" s="29">
        <f>'Vehicle Worksheet'!D108</f>
        <v>0</v>
      </c>
      <c r="C13" s="29">
        <f t="shared" si="0"/>
        <v>0</v>
      </c>
      <c r="D13" s="29">
        <f>ROUND(C13*6,2)</f>
        <v>0</v>
      </c>
      <c r="E13" s="29">
        <f t="shared" si="1"/>
        <v>0</v>
      </c>
      <c r="F13" s="29">
        <f t="shared" si="2"/>
        <v>0</v>
      </c>
      <c r="G13" s="30" t="str">
        <f>IFERROR('Vehicle Worksheet'!E108,"0.00")</f>
        <v>0.00</v>
      </c>
      <c r="H13" s="31">
        <f t="shared" si="3"/>
        <v>0</v>
      </c>
    </row>
    <row r="14" spans="1:9" x14ac:dyDescent="0.3">
      <c r="A14" s="9" t="s">
        <v>39</v>
      </c>
      <c r="B14" s="29">
        <f>'Vehicle Worksheet'!D135</f>
        <v>0</v>
      </c>
      <c r="C14" s="29">
        <f t="shared" si="0"/>
        <v>0</v>
      </c>
      <c r="D14" s="29">
        <f>ROUND(C14*5,2)</f>
        <v>0</v>
      </c>
      <c r="E14" s="29">
        <f t="shared" si="1"/>
        <v>0</v>
      </c>
      <c r="F14" s="29">
        <f t="shared" si="2"/>
        <v>0</v>
      </c>
      <c r="G14" s="30" t="str">
        <f>IFERROR('Vehicle Worksheet'!E135,"0.00")</f>
        <v>0.00</v>
      </c>
      <c r="H14" s="31">
        <f t="shared" si="3"/>
        <v>0</v>
      </c>
    </row>
    <row r="15" spans="1:9" x14ac:dyDescent="0.3">
      <c r="A15" s="9" t="s">
        <v>40</v>
      </c>
      <c r="B15" s="29">
        <f>'Vehicle Worksheet'!D162</f>
        <v>0</v>
      </c>
      <c r="C15" s="29">
        <f t="shared" si="0"/>
        <v>0</v>
      </c>
      <c r="D15" s="29">
        <f>ROUND(C15*4,2)</f>
        <v>0</v>
      </c>
      <c r="E15" s="29">
        <f t="shared" si="1"/>
        <v>0</v>
      </c>
      <c r="F15" s="29">
        <f t="shared" si="2"/>
        <v>0</v>
      </c>
      <c r="G15" s="30" t="str">
        <f>IFERROR('Vehicle Worksheet'!E162,"0.00")</f>
        <v>0.00</v>
      </c>
      <c r="H15" s="31">
        <f t="shared" si="3"/>
        <v>0</v>
      </c>
    </row>
    <row r="16" spans="1:9" x14ac:dyDescent="0.3">
      <c r="A16" s="9" t="s">
        <v>41</v>
      </c>
      <c r="B16" s="29">
        <f>'Vehicle Worksheet'!D189</f>
        <v>0</v>
      </c>
      <c r="C16" s="29">
        <f>ROUND(B16/10,2)</f>
        <v>0</v>
      </c>
      <c r="D16" s="29">
        <f>ROUND(C16*3,2)</f>
        <v>0</v>
      </c>
      <c r="E16" s="29">
        <f t="shared" si="1"/>
        <v>0</v>
      </c>
      <c r="F16" s="29">
        <f t="shared" si="2"/>
        <v>0</v>
      </c>
      <c r="G16" s="30" t="str">
        <f>IFERROR('Vehicle Worksheet'!E189,"0.00")</f>
        <v>0.00</v>
      </c>
      <c r="H16" s="31">
        <f t="shared" si="3"/>
        <v>0</v>
      </c>
    </row>
    <row r="17" spans="1:9" x14ac:dyDescent="0.3">
      <c r="A17" s="9" t="s">
        <v>43</v>
      </c>
      <c r="B17" s="29">
        <f>'Vehicle Worksheet'!D216</f>
        <v>0</v>
      </c>
      <c r="C17" s="29">
        <f t="shared" ref="C17" si="4">ROUND(B17/10,2)</f>
        <v>0</v>
      </c>
      <c r="D17" s="29">
        <f>ROUND(C17*2,2)</f>
        <v>0</v>
      </c>
      <c r="E17" s="29">
        <f t="shared" ref="E17" si="5">ROUND(B17-D17,2)</f>
        <v>0</v>
      </c>
      <c r="F17" s="29">
        <f t="shared" ref="F17" si="6">IF(E17&lt;=0,0,C17)</f>
        <v>0</v>
      </c>
      <c r="G17" s="30" t="str">
        <f>IFERROR('Vehicle Worksheet'!E216,"0.00")</f>
        <v>0.00</v>
      </c>
      <c r="H17" s="31">
        <f t="shared" ref="H17" si="7">ROUND(F17*G17,2)</f>
        <v>0</v>
      </c>
    </row>
    <row r="18" spans="1:9" x14ac:dyDescent="0.3">
      <c r="A18" s="9" t="s">
        <v>44</v>
      </c>
      <c r="B18" s="29">
        <f>'Vehicle Worksheet'!D243</f>
        <v>0</v>
      </c>
      <c r="C18" s="29">
        <f t="shared" si="0"/>
        <v>0</v>
      </c>
      <c r="D18" s="29">
        <f>ROUND(C18*1,2)</f>
        <v>0</v>
      </c>
      <c r="E18" s="29">
        <f t="shared" si="1"/>
        <v>0</v>
      </c>
      <c r="F18" s="29">
        <f t="shared" si="2"/>
        <v>0</v>
      </c>
      <c r="G18" s="30" t="str">
        <f>IFERROR('Vehicle Worksheet'!E243,"0.00")</f>
        <v>0.00</v>
      </c>
      <c r="H18" s="31">
        <f t="shared" si="3"/>
        <v>0</v>
      </c>
    </row>
    <row r="19" spans="1:9" x14ac:dyDescent="0.3">
      <c r="A19" s="9" t="s">
        <v>51</v>
      </c>
      <c r="B19" s="29">
        <f>'Vehicle Worksheet'!D270</f>
        <v>0</v>
      </c>
      <c r="C19" s="29">
        <f t="shared" ref="C19" si="8">ROUND(B19/10,2)</f>
        <v>0</v>
      </c>
      <c r="D19" s="29">
        <f>ROUND(C19*0,2)</f>
        <v>0</v>
      </c>
      <c r="E19" s="29">
        <f t="shared" ref="E19" si="9">ROUND(B19-D19,2)</f>
        <v>0</v>
      </c>
      <c r="F19" s="29">
        <f t="shared" ref="F19" si="10">IF(E19&lt;=0,0,C19)</f>
        <v>0</v>
      </c>
      <c r="G19" s="30" t="str">
        <f>IFERROR('Vehicle Worksheet'!E270,"0.00")</f>
        <v>0.00</v>
      </c>
      <c r="H19" s="31">
        <f t="shared" ref="H19" si="11">ROUND(F19*G19,2)</f>
        <v>0</v>
      </c>
    </row>
    <row r="20" spans="1:9" x14ac:dyDescent="0.3">
      <c r="H20" s="27">
        <f>SUM(H10:H19)</f>
        <v>0</v>
      </c>
    </row>
    <row r="21" spans="1:9" ht="14.4" customHeight="1" x14ac:dyDescent="0.3">
      <c r="G21" s="54" t="s">
        <v>8</v>
      </c>
      <c r="H21" s="55"/>
      <c r="I21" s="56"/>
    </row>
    <row r="27" spans="1:9" x14ac:dyDescent="0.3">
      <c r="A27" s="15" t="s">
        <v>33</v>
      </c>
    </row>
    <row r="28" spans="1:9" ht="14.4" customHeight="1" x14ac:dyDescent="0.3">
      <c r="A28" s="57" t="s">
        <v>52</v>
      </c>
      <c r="B28" s="32"/>
      <c r="C28" s="32"/>
      <c r="D28" s="32"/>
      <c r="E28" s="32"/>
      <c r="F28" s="32"/>
      <c r="G28" s="33"/>
    </row>
    <row r="29" spans="1:9" x14ac:dyDescent="0.3">
      <c r="A29" s="58" t="s">
        <v>53</v>
      </c>
      <c r="B29" s="34"/>
      <c r="C29" s="34"/>
      <c r="D29" s="34"/>
      <c r="E29" s="34"/>
      <c r="F29" s="34"/>
      <c r="G29" s="35"/>
    </row>
    <row r="30" spans="1:9" x14ac:dyDescent="0.3">
      <c r="A30" s="58" t="s">
        <v>54</v>
      </c>
      <c r="B30" s="34"/>
      <c r="C30" s="34"/>
      <c r="D30" s="34"/>
      <c r="E30" s="34"/>
      <c r="F30" s="34"/>
      <c r="G30" s="35"/>
    </row>
    <row r="31" spans="1:9" x14ac:dyDescent="0.3">
      <c r="A31" s="58" t="s">
        <v>55</v>
      </c>
      <c r="B31" s="34"/>
      <c r="C31" s="34"/>
      <c r="D31" s="34"/>
      <c r="E31" s="34"/>
      <c r="F31" s="34"/>
      <c r="G31" s="35"/>
    </row>
    <row r="32" spans="1:9" x14ac:dyDescent="0.3">
      <c r="A32" s="59"/>
      <c r="B32" s="36"/>
      <c r="C32" s="36"/>
      <c r="D32" s="36"/>
      <c r="E32" s="36"/>
      <c r="F32" s="36"/>
      <c r="G32" s="37"/>
    </row>
  </sheetData>
  <phoneticPr fontId="4" type="noConversion"/>
  <pageMargins left="0.45" right="0.45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E270"/>
  <sheetViews>
    <sheetView zoomScaleNormal="100" workbookViewId="0">
      <selection activeCell="C1" sqref="C1"/>
    </sheetView>
  </sheetViews>
  <sheetFormatPr defaultColWidth="9.109375" defaultRowHeight="14.4" x14ac:dyDescent="0.3"/>
  <cols>
    <col min="1" max="1" width="3.5546875" customWidth="1"/>
    <col min="2" max="2" width="3.5546875" style="10" bestFit="1" customWidth="1"/>
    <col min="3" max="3" width="14.109375" bestFit="1" customWidth="1"/>
    <col min="4" max="4" width="16.5546875" customWidth="1"/>
    <col min="5" max="5" width="31.88671875" customWidth="1"/>
    <col min="6" max="6" width="17.109375" customWidth="1"/>
    <col min="7" max="7" width="14.109375" customWidth="1"/>
    <col min="8" max="8" width="16.33203125" customWidth="1"/>
    <col min="9" max="9" width="17.6640625" customWidth="1"/>
    <col min="10" max="10" width="16.5546875" customWidth="1"/>
  </cols>
  <sheetData>
    <row r="1" spans="2:5" x14ac:dyDescent="0.3">
      <c r="C1" s="15" t="s">
        <v>42</v>
      </c>
      <c r="D1" s="15">
        <v>2025</v>
      </c>
    </row>
    <row r="3" spans="2:5" x14ac:dyDescent="0.3">
      <c r="B3" s="11"/>
      <c r="C3" s="12"/>
      <c r="D3" s="12"/>
      <c r="E3" s="13"/>
    </row>
    <row r="4" spans="2:5" x14ac:dyDescent="0.3">
      <c r="B4" s="14"/>
      <c r="C4" s="15" t="str">
        <f>"Vehicles Purchased by Transportation Vendor in "&amp;$D$1-9</f>
        <v>Vehicles Purchased by Transportation Vendor in 2016</v>
      </c>
      <c r="D4" s="15"/>
      <c r="E4" s="16"/>
    </row>
    <row r="5" spans="2:5" ht="14.4" customHeight="1" x14ac:dyDescent="0.3">
      <c r="B5" s="14"/>
      <c r="C5" s="52" t="s">
        <v>32</v>
      </c>
      <c r="D5" s="52"/>
      <c r="E5" s="53"/>
    </row>
    <row r="6" spans="2:5" ht="57.6" x14ac:dyDescent="0.3">
      <c r="B6" s="14"/>
      <c r="C6" s="17" t="s">
        <v>9</v>
      </c>
      <c r="D6" s="18" t="s">
        <v>38</v>
      </c>
      <c r="E6" s="18" t="s">
        <v>10</v>
      </c>
    </row>
    <row r="7" spans="2:5" x14ac:dyDescent="0.3">
      <c r="B7" s="19" t="s">
        <v>11</v>
      </c>
      <c r="C7" s="23"/>
      <c r="D7" s="24"/>
      <c r="E7" s="25"/>
    </row>
    <row r="8" spans="2:5" x14ac:dyDescent="0.3">
      <c r="B8" s="19" t="s">
        <v>12</v>
      </c>
      <c r="C8" s="23"/>
      <c r="D8" s="24"/>
      <c r="E8" s="25"/>
    </row>
    <row r="9" spans="2:5" x14ac:dyDescent="0.3">
      <c r="B9" s="19" t="s">
        <v>13</v>
      </c>
      <c r="C9" s="23"/>
      <c r="D9" s="24"/>
      <c r="E9" s="25"/>
    </row>
    <row r="10" spans="2:5" x14ac:dyDescent="0.3">
      <c r="B10" s="19" t="s">
        <v>14</v>
      </c>
      <c r="C10" s="23"/>
      <c r="D10" s="24"/>
      <c r="E10" s="25"/>
    </row>
    <row r="11" spans="2:5" x14ac:dyDescent="0.3">
      <c r="B11" s="19" t="s">
        <v>15</v>
      </c>
      <c r="C11" s="23"/>
      <c r="D11" s="24"/>
      <c r="E11" s="25"/>
    </row>
    <row r="12" spans="2:5" x14ac:dyDescent="0.3">
      <c r="B12" s="19" t="s">
        <v>16</v>
      </c>
      <c r="C12" s="23"/>
      <c r="D12" s="24"/>
      <c r="E12" s="25"/>
    </row>
    <row r="13" spans="2:5" x14ac:dyDescent="0.3">
      <c r="B13" s="19" t="s">
        <v>17</v>
      </c>
      <c r="C13" s="23"/>
      <c r="D13" s="24"/>
      <c r="E13" s="25"/>
    </row>
    <row r="14" spans="2:5" x14ac:dyDescent="0.3">
      <c r="B14" s="19" t="s">
        <v>18</v>
      </c>
      <c r="C14" s="23"/>
      <c r="D14" s="24"/>
      <c r="E14" s="25"/>
    </row>
    <row r="15" spans="2:5" x14ac:dyDescent="0.3">
      <c r="B15" s="19" t="s">
        <v>19</v>
      </c>
      <c r="C15" s="23"/>
      <c r="D15" s="24"/>
      <c r="E15" s="25"/>
    </row>
    <row r="16" spans="2:5" x14ac:dyDescent="0.3">
      <c r="B16" s="19" t="s">
        <v>20</v>
      </c>
      <c r="C16" s="23"/>
      <c r="D16" s="24"/>
      <c r="E16" s="25"/>
    </row>
    <row r="17" spans="2:5" x14ac:dyDescent="0.3">
      <c r="B17" s="19" t="s">
        <v>21</v>
      </c>
      <c r="C17" s="23"/>
      <c r="D17" s="24"/>
      <c r="E17" s="25"/>
    </row>
    <row r="18" spans="2:5" x14ac:dyDescent="0.3">
      <c r="B18" s="19" t="s">
        <v>22</v>
      </c>
      <c r="C18" s="23"/>
      <c r="D18" s="24"/>
      <c r="E18" s="25"/>
    </row>
    <row r="19" spans="2:5" x14ac:dyDescent="0.3">
      <c r="B19" s="19" t="s">
        <v>23</v>
      </c>
      <c r="C19" s="23"/>
      <c r="D19" s="24"/>
      <c r="E19" s="25"/>
    </row>
    <row r="20" spans="2:5" x14ac:dyDescent="0.3">
      <c r="B20" s="19" t="s">
        <v>24</v>
      </c>
      <c r="C20" s="23"/>
      <c r="D20" s="24"/>
      <c r="E20" s="25"/>
    </row>
    <row r="21" spans="2:5" x14ac:dyDescent="0.3">
      <c r="B21" s="19" t="s">
        <v>25</v>
      </c>
      <c r="C21" s="23"/>
      <c r="D21" s="24"/>
      <c r="E21" s="25"/>
    </row>
    <row r="22" spans="2:5" x14ac:dyDescent="0.3">
      <c r="B22" s="19" t="s">
        <v>26</v>
      </c>
      <c r="C22" s="23"/>
      <c r="D22" s="24"/>
      <c r="E22" s="25"/>
    </row>
    <row r="23" spans="2:5" x14ac:dyDescent="0.3">
      <c r="B23" s="19" t="s">
        <v>27</v>
      </c>
      <c r="C23" s="23"/>
      <c r="D23" s="24"/>
      <c r="E23" s="25"/>
    </row>
    <row r="24" spans="2:5" x14ac:dyDescent="0.3">
      <c r="B24" s="19" t="s">
        <v>28</v>
      </c>
      <c r="C24" s="23"/>
      <c r="D24" s="24"/>
      <c r="E24" s="25"/>
    </row>
    <row r="25" spans="2:5" x14ac:dyDescent="0.3">
      <c r="B25" s="19" t="s">
        <v>29</v>
      </c>
      <c r="C25" s="23"/>
      <c r="D25" s="24"/>
      <c r="E25" s="25"/>
    </row>
    <row r="26" spans="2:5" x14ac:dyDescent="0.3">
      <c r="B26" s="19" t="s">
        <v>30</v>
      </c>
      <c r="C26" s="23"/>
      <c r="D26" s="24"/>
      <c r="E26" s="25"/>
    </row>
    <row r="27" spans="2:5" x14ac:dyDescent="0.3">
      <c r="B27" s="20"/>
      <c r="C27" s="21" t="s">
        <v>31</v>
      </c>
      <c r="D27" s="26">
        <f>SUM(D7:D26)</f>
        <v>0</v>
      </c>
      <c r="E27" s="22" t="e">
        <f>AVERAGE(E7:E26)</f>
        <v>#DIV/0!</v>
      </c>
    </row>
    <row r="30" spans="2:5" x14ac:dyDescent="0.3">
      <c r="B30" s="11"/>
      <c r="C30" s="12"/>
      <c r="D30" s="12"/>
      <c r="E30" s="13"/>
    </row>
    <row r="31" spans="2:5" x14ac:dyDescent="0.3">
      <c r="B31" s="14"/>
      <c r="C31" s="15" t="str">
        <f>"Vehicles Purchased by Transportation Vendor in "&amp;$D$1-8</f>
        <v>Vehicles Purchased by Transportation Vendor in 2017</v>
      </c>
      <c r="D31" s="15"/>
      <c r="E31" s="16"/>
    </row>
    <row r="32" spans="2:5" ht="14.4" customHeight="1" x14ac:dyDescent="0.3">
      <c r="B32" s="14"/>
      <c r="C32" s="52" t="s">
        <v>32</v>
      </c>
      <c r="D32" s="52"/>
      <c r="E32" s="53"/>
    </row>
    <row r="33" spans="2:5" ht="57.6" x14ac:dyDescent="0.3">
      <c r="B33" s="14"/>
      <c r="C33" s="17" t="s">
        <v>9</v>
      </c>
      <c r="D33" s="18" t="s">
        <v>38</v>
      </c>
      <c r="E33" s="18" t="s">
        <v>10</v>
      </c>
    </row>
    <row r="34" spans="2:5" x14ac:dyDescent="0.3">
      <c r="B34" s="19" t="s">
        <v>11</v>
      </c>
      <c r="C34" s="23"/>
      <c r="D34" s="24"/>
      <c r="E34" s="25"/>
    </row>
    <row r="35" spans="2:5" x14ac:dyDescent="0.3">
      <c r="B35" s="19" t="s">
        <v>12</v>
      </c>
      <c r="C35" s="23"/>
      <c r="D35" s="24"/>
      <c r="E35" s="25"/>
    </row>
    <row r="36" spans="2:5" x14ac:dyDescent="0.3">
      <c r="B36" s="19" t="s">
        <v>13</v>
      </c>
      <c r="C36" s="23"/>
      <c r="D36" s="24"/>
      <c r="E36" s="25"/>
    </row>
    <row r="37" spans="2:5" x14ac:dyDescent="0.3">
      <c r="B37" s="19" t="s">
        <v>14</v>
      </c>
      <c r="C37" s="23"/>
      <c r="D37" s="24"/>
      <c r="E37" s="25"/>
    </row>
    <row r="38" spans="2:5" x14ac:dyDescent="0.3">
      <c r="B38" s="19" t="s">
        <v>15</v>
      </c>
      <c r="C38" s="23"/>
      <c r="D38" s="24"/>
      <c r="E38" s="25"/>
    </row>
    <row r="39" spans="2:5" x14ac:dyDescent="0.3">
      <c r="B39" s="19" t="s">
        <v>16</v>
      </c>
      <c r="C39" s="23"/>
      <c r="D39" s="24"/>
      <c r="E39" s="25"/>
    </row>
    <row r="40" spans="2:5" x14ac:dyDescent="0.3">
      <c r="B40" s="19" t="s">
        <v>17</v>
      </c>
      <c r="C40" s="23"/>
      <c r="D40" s="24"/>
      <c r="E40" s="25"/>
    </row>
    <row r="41" spans="2:5" x14ac:dyDescent="0.3">
      <c r="B41" s="19" t="s">
        <v>18</v>
      </c>
      <c r="C41" s="23"/>
      <c r="D41" s="24"/>
      <c r="E41" s="25"/>
    </row>
    <row r="42" spans="2:5" x14ac:dyDescent="0.3">
      <c r="B42" s="19" t="s">
        <v>19</v>
      </c>
      <c r="C42" s="23"/>
      <c r="D42" s="24"/>
      <c r="E42" s="25"/>
    </row>
    <row r="43" spans="2:5" x14ac:dyDescent="0.3">
      <c r="B43" s="19" t="s">
        <v>20</v>
      </c>
      <c r="C43" s="23"/>
      <c r="D43" s="24"/>
      <c r="E43" s="25"/>
    </row>
    <row r="44" spans="2:5" x14ac:dyDescent="0.3">
      <c r="B44" s="19" t="s">
        <v>21</v>
      </c>
      <c r="C44" s="23"/>
      <c r="D44" s="24"/>
      <c r="E44" s="25"/>
    </row>
    <row r="45" spans="2:5" x14ac:dyDescent="0.3">
      <c r="B45" s="19" t="s">
        <v>22</v>
      </c>
      <c r="C45" s="23"/>
      <c r="D45" s="24"/>
      <c r="E45" s="25"/>
    </row>
    <row r="46" spans="2:5" x14ac:dyDescent="0.3">
      <c r="B46" s="19" t="s">
        <v>23</v>
      </c>
      <c r="C46" s="23"/>
      <c r="D46" s="24"/>
      <c r="E46" s="25"/>
    </row>
    <row r="47" spans="2:5" x14ac:dyDescent="0.3">
      <c r="B47" s="19" t="s">
        <v>24</v>
      </c>
      <c r="C47" s="23"/>
      <c r="D47" s="24"/>
      <c r="E47" s="25"/>
    </row>
    <row r="48" spans="2:5" x14ac:dyDescent="0.3">
      <c r="B48" s="19" t="s">
        <v>25</v>
      </c>
      <c r="C48" s="23"/>
      <c r="D48" s="24"/>
      <c r="E48" s="25"/>
    </row>
    <row r="49" spans="2:5" x14ac:dyDescent="0.3">
      <c r="B49" s="19" t="s">
        <v>26</v>
      </c>
      <c r="C49" s="23"/>
      <c r="D49" s="24"/>
      <c r="E49" s="25"/>
    </row>
    <row r="50" spans="2:5" x14ac:dyDescent="0.3">
      <c r="B50" s="19" t="s">
        <v>27</v>
      </c>
      <c r="C50" s="23"/>
      <c r="D50" s="24"/>
      <c r="E50" s="25"/>
    </row>
    <row r="51" spans="2:5" x14ac:dyDescent="0.3">
      <c r="B51" s="19" t="s">
        <v>28</v>
      </c>
      <c r="C51" s="23"/>
      <c r="D51" s="24"/>
      <c r="E51" s="25"/>
    </row>
    <row r="52" spans="2:5" x14ac:dyDescent="0.3">
      <c r="B52" s="19" t="s">
        <v>29</v>
      </c>
      <c r="C52" s="23"/>
      <c r="D52" s="24"/>
      <c r="E52" s="25"/>
    </row>
    <row r="53" spans="2:5" x14ac:dyDescent="0.3">
      <c r="B53" s="19" t="s">
        <v>30</v>
      </c>
      <c r="C53" s="23"/>
      <c r="D53" s="24"/>
      <c r="E53" s="25"/>
    </row>
    <row r="54" spans="2:5" x14ac:dyDescent="0.3">
      <c r="B54" s="20"/>
      <c r="C54" s="21" t="s">
        <v>31</v>
      </c>
      <c r="D54" s="26">
        <f>SUM(D34:D53)</f>
        <v>0</v>
      </c>
      <c r="E54" s="22" t="e">
        <f>AVERAGE(E34:E53)</f>
        <v>#DIV/0!</v>
      </c>
    </row>
    <row r="57" spans="2:5" x14ac:dyDescent="0.3">
      <c r="B57" s="11"/>
      <c r="C57" s="12"/>
      <c r="D57" s="12"/>
      <c r="E57" s="13"/>
    </row>
    <row r="58" spans="2:5" x14ac:dyDescent="0.3">
      <c r="B58" s="14"/>
      <c r="C58" s="15" t="str">
        <f>"Vehicles Purchased by Transportation Vendor in "&amp;$D$1-7</f>
        <v>Vehicles Purchased by Transportation Vendor in 2018</v>
      </c>
      <c r="D58" s="15"/>
      <c r="E58" s="16"/>
    </row>
    <row r="59" spans="2:5" ht="14.4" customHeight="1" x14ac:dyDescent="0.3">
      <c r="B59" s="14"/>
      <c r="C59" s="52" t="s">
        <v>32</v>
      </c>
      <c r="D59" s="52"/>
      <c r="E59" s="53"/>
    </row>
    <row r="60" spans="2:5" ht="57.6" x14ac:dyDescent="0.3">
      <c r="B60" s="14"/>
      <c r="C60" s="17" t="s">
        <v>9</v>
      </c>
      <c r="D60" s="18" t="s">
        <v>38</v>
      </c>
      <c r="E60" s="18" t="s">
        <v>10</v>
      </c>
    </row>
    <row r="61" spans="2:5" x14ac:dyDescent="0.3">
      <c r="B61" s="19" t="s">
        <v>11</v>
      </c>
      <c r="C61" s="23"/>
      <c r="D61" s="24"/>
      <c r="E61" s="25"/>
    </row>
    <row r="62" spans="2:5" x14ac:dyDescent="0.3">
      <c r="B62" s="19" t="s">
        <v>12</v>
      </c>
      <c r="C62" s="23"/>
      <c r="D62" s="24"/>
      <c r="E62" s="25"/>
    </row>
    <row r="63" spans="2:5" x14ac:dyDescent="0.3">
      <c r="B63" s="19" t="s">
        <v>13</v>
      </c>
      <c r="C63" s="23"/>
      <c r="D63" s="24"/>
      <c r="E63" s="25"/>
    </row>
    <row r="64" spans="2:5" x14ac:dyDescent="0.3">
      <c r="B64" s="19" t="s">
        <v>14</v>
      </c>
      <c r="C64" s="23"/>
      <c r="D64" s="24"/>
      <c r="E64" s="25"/>
    </row>
    <row r="65" spans="2:5" x14ac:dyDescent="0.3">
      <c r="B65" s="19" t="s">
        <v>15</v>
      </c>
      <c r="C65" s="23"/>
      <c r="D65" s="24"/>
      <c r="E65" s="25"/>
    </row>
    <row r="66" spans="2:5" x14ac:dyDescent="0.3">
      <c r="B66" s="19" t="s">
        <v>16</v>
      </c>
      <c r="C66" s="23"/>
      <c r="D66" s="24"/>
      <c r="E66" s="25"/>
    </row>
    <row r="67" spans="2:5" x14ac:dyDescent="0.3">
      <c r="B67" s="19" t="s">
        <v>17</v>
      </c>
      <c r="C67" s="23"/>
      <c r="D67" s="24"/>
      <c r="E67" s="25"/>
    </row>
    <row r="68" spans="2:5" x14ac:dyDescent="0.3">
      <c r="B68" s="19" t="s">
        <v>18</v>
      </c>
      <c r="C68" s="23"/>
      <c r="D68" s="24"/>
      <c r="E68" s="25"/>
    </row>
    <row r="69" spans="2:5" x14ac:dyDescent="0.3">
      <c r="B69" s="19" t="s">
        <v>19</v>
      </c>
      <c r="C69" s="23"/>
      <c r="D69" s="24"/>
      <c r="E69" s="25"/>
    </row>
    <row r="70" spans="2:5" x14ac:dyDescent="0.3">
      <c r="B70" s="19" t="s">
        <v>20</v>
      </c>
      <c r="C70" s="23"/>
      <c r="D70" s="24"/>
      <c r="E70" s="25"/>
    </row>
    <row r="71" spans="2:5" x14ac:dyDescent="0.3">
      <c r="B71" s="19" t="s">
        <v>21</v>
      </c>
      <c r="C71" s="23"/>
      <c r="D71" s="24"/>
      <c r="E71" s="25"/>
    </row>
    <row r="72" spans="2:5" x14ac:dyDescent="0.3">
      <c r="B72" s="19" t="s">
        <v>22</v>
      </c>
      <c r="C72" s="23"/>
      <c r="D72" s="24"/>
      <c r="E72" s="25"/>
    </row>
    <row r="73" spans="2:5" x14ac:dyDescent="0.3">
      <c r="B73" s="19" t="s">
        <v>23</v>
      </c>
      <c r="C73" s="23"/>
      <c r="D73" s="24"/>
      <c r="E73" s="25"/>
    </row>
    <row r="74" spans="2:5" x14ac:dyDescent="0.3">
      <c r="B74" s="19" t="s">
        <v>24</v>
      </c>
      <c r="C74" s="23"/>
      <c r="D74" s="24"/>
      <c r="E74" s="25"/>
    </row>
    <row r="75" spans="2:5" x14ac:dyDescent="0.3">
      <c r="B75" s="19" t="s">
        <v>25</v>
      </c>
      <c r="C75" s="23"/>
      <c r="D75" s="24"/>
      <c r="E75" s="25"/>
    </row>
    <row r="76" spans="2:5" x14ac:dyDescent="0.3">
      <c r="B76" s="19" t="s">
        <v>26</v>
      </c>
      <c r="C76" s="23"/>
      <c r="D76" s="24"/>
      <c r="E76" s="25"/>
    </row>
    <row r="77" spans="2:5" x14ac:dyDescent="0.3">
      <c r="B77" s="19" t="s">
        <v>27</v>
      </c>
      <c r="C77" s="23"/>
      <c r="D77" s="24"/>
      <c r="E77" s="25"/>
    </row>
    <row r="78" spans="2:5" x14ac:dyDescent="0.3">
      <c r="B78" s="19" t="s">
        <v>28</v>
      </c>
      <c r="C78" s="23"/>
      <c r="D78" s="24"/>
      <c r="E78" s="25"/>
    </row>
    <row r="79" spans="2:5" x14ac:dyDescent="0.3">
      <c r="B79" s="19" t="s">
        <v>29</v>
      </c>
      <c r="C79" s="23"/>
      <c r="D79" s="24"/>
      <c r="E79" s="25"/>
    </row>
    <row r="80" spans="2:5" x14ac:dyDescent="0.3">
      <c r="B80" s="19" t="s">
        <v>30</v>
      </c>
      <c r="C80" s="23"/>
      <c r="D80" s="24"/>
      <c r="E80" s="25"/>
    </row>
    <row r="81" spans="2:5" x14ac:dyDescent="0.3">
      <c r="B81" s="20"/>
      <c r="C81" s="21" t="s">
        <v>31</v>
      </c>
      <c r="D81" s="26">
        <f>SUM(D61:D80)</f>
        <v>0</v>
      </c>
      <c r="E81" s="22" t="e">
        <f>AVERAGE(E61:E80)</f>
        <v>#DIV/0!</v>
      </c>
    </row>
    <row r="84" spans="2:5" x14ac:dyDescent="0.3">
      <c r="B84" s="11"/>
      <c r="C84" s="12"/>
      <c r="D84" s="12"/>
      <c r="E84" s="13"/>
    </row>
    <row r="85" spans="2:5" x14ac:dyDescent="0.3">
      <c r="B85" s="14"/>
      <c r="C85" s="15" t="str">
        <f>"Vehicles Purchased by Transportation Vendor in "&amp;$D$1-6</f>
        <v>Vehicles Purchased by Transportation Vendor in 2019</v>
      </c>
      <c r="D85" s="15"/>
      <c r="E85" s="16"/>
    </row>
    <row r="86" spans="2:5" ht="14.4" customHeight="1" x14ac:dyDescent="0.3">
      <c r="B86" s="14"/>
      <c r="C86" s="52" t="s">
        <v>32</v>
      </c>
      <c r="D86" s="52"/>
      <c r="E86" s="53"/>
    </row>
    <row r="87" spans="2:5" ht="57.6" x14ac:dyDescent="0.3">
      <c r="B87" s="14"/>
      <c r="C87" s="17" t="s">
        <v>9</v>
      </c>
      <c r="D87" s="18" t="s">
        <v>38</v>
      </c>
      <c r="E87" s="18" t="s">
        <v>10</v>
      </c>
    </row>
    <row r="88" spans="2:5" x14ac:dyDescent="0.3">
      <c r="B88" s="19" t="s">
        <v>11</v>
      </c>
      <c r="C88" s="23"/>
      <c r="D88" s="24"/>
      <c r="E88" s="25"/>
    </row>
    <row r="89" spans="2:5" x14ac:dyDescent="0.3">
      <c r="B89" s="19" t="s">
        <v>12</v>
      </c>
      <c r="C89" s="23"/>
      <c r="D89" s="24"/>
      <c r="E89" s="25"/>
    </row>
    <row r="90" spans="2:5" x14ac:dyDescent="0.3">
      <c r="B90" s="19" t="s">
        <v>13</v>
      </c>
      <c r="C90" s="23"/>
      <c r="D90" s="24"/>
      <c r="E90" s="25"/>
    </row>
    <row r="91" spans="2:5" x14ac:dyDescent="0.3">
      <c r="B91" s="19" t="s">
        <v>14</v>
      </c>
      <c r="C91" s="23"/>
      <c r="D91" s="24"/>
      <c r="E91" s="25"/>
    </row>
    <row r="92" spans="2:5" x14ac:dyDescent="0.3">
      <c r="B92" s="19" t="s">
        <v>15</v>
      </c>
      <c r="C92" s="23"/>
      <c r="D92" s="24"/>
      <c r="E92" s="25"/>
    </row>
    <row r="93" spans="2:5" x14ac:dyDescent="0.3">
      <c r="B93" s="19" t="s">
        <v>16</v>
      </c>
      <c r="C93" s="23"/>
      <c r="D93" s="24"/>
      <c r="E93" s="25"/>
    </row>
    <row r="94" spans="2:5" x14ac:dyDescent="0.3">
      <c r="B94" s="19" t="s">
        <v>17</v>
      </c>
      <c r="C94" s="23"/>
      <c r="D94" s="24"/>
      <c r="E94" s="25"/>
    </row>
    <row r="95" spans="2:5" x14ac:dyDescent="0.3">
      <c r="B95" s="19" t="s">
        <v>18</v>
      </c>
      <c r="C95" s="23"/>
      <c r="D95" s="24"/>
      <c r="E95" s="25"/>
    </row>
    <row r="96" spans="2:5" x14ac:dyDescent="0.3">
      <c r="B96" s="19" t="s">
        <v>19</v>
      </c>
      <c r="C96" s="23"/>
      <c r="D96" s="24"/>
      <c r="E96" s="25"/>
    </row>
    <row r="97" spans="2:5" x14ac:dyDescent="0.3">
      <c r="B97" s="19" t="s">
        <v>20</v>
      </c>
      <c r="C97" s="23"/>
      <c r="D97" s="24"/>
      <c r="E97" s="25"/>
    </row>
    <row r="98" spans="2:5" x14ac:dyDescent="0.3">
      <c r="B98" s="19" t="s">
        <v>21</v>
      </c>
      <c r="C98" s="23"/>
      <c r="D98" s="24"/>
      <c r="E98" s="25"/>
    </row>
    <row r="99" spans="2:5" x14ac:dyDescent="0.3">
      <c r="B99" s="19" t="s">
        <v>22</v>
      </c>
      <c r="C99" s="23"/>
      <c r="D99" s="24"/>
      <c r="E99" s="25"/>
    </row>
    <row r="100" spans="2:5" x14ac:dyDescent="0.3">
      <c r="B100" s="19" t="s">
        <v>23</v>
      </c>
      <c r="C100" s="23"/>
      <c r="D100" s="24"/>
      <c r="E100" s="25"/>
    </row>
    <row r="101" spans="2:5" x14ac:dyDescent="0.3">
      <c r="B101" s="19" t="s">
        <v>24</v>
      </c>
      <c r="C101" s="23"/>
      <c r="D101" s="24"/>
      <c r="E101" s="25"/>
    </row>
    <row r="102" spans="2:5" x14ac:dyDescent="0.3">
      <c r="B102" s="19" t="s">
        <v>25</v>
      </c>
      <c r="C102" s="23"/>
      <c r="D102" s="24"/>
      <c r="E102" s="25"/>
    </row>
    <row r="103" spans="2:5" x14ac:dyDescent="0.3">
      <c r="B103" s="19" t="s">
        <v>26</v>
      </c>
      <c r="C103" s="23"/>
      <c r="D103" s="24"/>
      <c r="E103" s="25"/>
    </row>
    <row r="104" spans="2:5" x14ac:dyDescent="0.3">
      <c r="B104" s="19" t="s">
        <v>27</v>
      </c>
      <c r="C104" s="23"/>
      <c r="D104" s="24"/>
      <c r="E104" s="25"/>
    </row>
    <row r="105" spans="2:5" x14ac:dyDescent="0.3">
      <c r="B105" s="19" t="s">
        <v>28</v>
      </c>
      <c r="C105" s="23"/>
      <c r="D105" s="24"/>
      <c r="E105" s="25"/>
    </row>
    <row r="106" spans="2:5" x14ac:dyDescent="0.3">
      <c r="B106" s="19" t="s">
        <v>29</v>
      </c>
      <c r="C106" s="23"/>
      <c r="D106" s="24"/>
      <c r="E106" s="25"/>
    </row>
    <row r="107" spans="2:5" x14ac:dyDescent="0.3">
      <c r="B107" s="19" t="s">
        <v>30</v>
      </c>
      <c r="C107" s="23"/>
      <c r="D107" s="24"/>
      <c r="E107" s="25"/>
    </row>
    <row r="108" spans="2:5" x14ac:dyDescent="0.3">
      <c r="B108" s="20"/>
      <c r="C108" s="21" t="s">
        <v>31</v>
      </c>
      <c r="D108" s="26">
        <f>SUM(D88:D107)</f>
        <v>0</v>
      </c>
      <c r="E108" s="22" t="e">
        <f>AVERAGE(E88:E107)</f>
        <v>#DIV/0!</v>
      </c>
    </row>
    <row r="111" spans="2:5" x14ac:dyDescent="0.3">
      <c r="B111" s="11"/>
      <c r="C111" s="12"/>
      <c r="D111" s="12"/>
      <c r="E111" s="13"/>
    </row>
    <row r="112" spans="2:5" x14ac:dyDescent="0.3">
      <c r="B112" s="14"/>
      <c r="C112" s="15" t="str">
        <f>"Vehicles Purchased by Transportation Vendor in "&amp;$D$1-5</f>
        <v>Vehicles Purchased by Transportation Vendor in 2020</v>
      </c>
      <c r="D112" s="15"/>
      <c r="E112" s="16"/>
    </row>
    <row r="113" spans="2:5" ht="14.4" customHeight="1" x14ac:dyDescent="0.3">
      <c r="B113" s="14"/>
      <c r="C113" s="52" t="s">
        <v>32</v>
      </c>
      <c r="D113" s="52"/>
      <c r="E113" s="53"/>
    </row>
    <row r="114" spans="2:5" ht="57.6" x14ac:dyDescent="0.3">
      <c r="B114" s="14"/>
      <c r="C114" s="17" t="s">
        <v>9</v>
      </c>
      <c r="D114" s="18" t="s">
        <v>38</v>
      </c>
      <c r="E114" s="18" t="s">
        <v>10</v>
      </c>
    </row>
    <row r="115" spans="2:5" x14ac:dyDescent="0.3">
      <c r="B115" s="19" t="s">
        <v>11</v>
      </c>
      <c r="C115" s="23"/>
      <c r="D115" s="24"/>
      <c r="E115" s="25"/>
    </row>
    <row r="116" spans="2:5" x14ac:dyDescent="0.3">
      <c r="B116" s="19" t="s">
        <v>12</v>
      </c>
      <c r="C116" s="23"/>
      <c r="D116" s="24"/>
      <c r="E116" s="25"/>
    </row>
    <row r="117" spans="2:5" x14ac:dyDescent="0.3">
      <c r="B117" s="19" t="s">
        <v>13</v>
      </c>
      <c r="C117" s="23"/>
      <c r="D117" s="24"/>
      <c r="E117" s="25"/>
    </row>
    <row r="118" spans="2:5" x14ac:dyDescent="0.3">
      <c r="B118" s="19" t="s">
        <v>14</v>
      </c>
      <c r="C118" s="23"/>
      <c r="D118" s="24"/>
      <c r="E118" s="25"/>
    </row>
    <row r="119" spans="2:5" x14ac:dyDescent="0.3">
      <c r="B119" s="19" t="s">
        <v>15</v>
      </c>
      <c r="C119" s="23"/>
      <c r="D119" s="24"/>
      <c r="E119" s="25"/>
    </row>
    <row r="120" spans="2:5" x14ac:dyDescent="0.3">
      <c r="B120" s="19" t="s">
        <v>16</v>
      </c>
      <c r="C120" s="23"/>
      <c r="D120" s="24"/>
      <c r="E120" s="25"/>
    </row>
    <row r="121" spans="2:5" x14ac:dyDescent="0.3">
      <c r="B121" s="19" t="s">
        <v>17</v>
      </c>
      <c r="C121" s="23"/>
      <c r="D121" s="24"/>
      <c r="E121" s="25"/>
    </row>
    <row r="122" spans="2:5" x14ac:dyDescent="0.3">
      <c r="B122" s="19" t="s">
        <v>18</v>
      </c>
      <c r="C122" s="23"/>
      <c r="D122" s="24"/>
      <c r="E122" s="25"/>
    </row>
    <row r="123" spans="2:5" x14ac:dyDescent="0.3">
      <c r="B123" s="19" t="s">
        <v>19</v>
      </c>
      <c r="C123" s="23"/>
      <c r="D123" s="24"/>
      <c r="E123" s="25"/>
    </row>
    <row r="124" spans="2:5" x14ac:dyDescent="0.3">
      <c r="B124" s="19" t="s">
        <v>20</v>
      </c>
      <c r="C124" s="23"/>
      <c r="D124" s="24"/>
      <c r="E124" s="25"/>
    </row>
    <row r="125" spans="2:5" x14ac:dyDescent="0.3">
      <c r="B125" s="19" t="s">
        <v>21</v>
      </c>
      <c r="C125" s="23"/>
      <c r="D125" s="24"/>
      <c r="E125" s="25"/>
    </row>
    <row r="126" spans="2:5" x14ac:dyDescent="0.3">
      <c r="B126" s="19" t="s">
        <v>22</v>
      </c>
      <c r="C126" s="23"/>
      <c r="D126" s="24"/>
      <c r="E126" s="25"/>
    </row>
    <row r="127" spans="2:5" x14ac:dyDescent="0.3">
      <c r="B127" s="19" t="s">
        <v>23</v>
      </c>
      <c r="C127" s="23"/>
      <c r="D127" s="24"/>
      <c r="E127" s="25"/>
    </row>
    <row r="128" spans="2:5" x14ac:dyDescent="0.3">
      <c r="B128" s="19" t="s">
        <v>24</v>
      </c>
      <c r="C128" s="23"/>
      <c r="D128" s="24"/>
      <c r="E128" s="25"/>
    </row>
    <row r="129" spans="2:5" x14ac:dyDescent="0.3">
      <c r="B129" s="19" t="s">
        <v>25</v>
      </c>
      <c r="C129" s="23"/>
      <c r="D129" s="24"/>
      <c r="E129" s="25"/>
    </row>
    <row r="130" spans="2:5" x14ac:dyDescent="0.3">
      <c r="B130" s="19" t="s">
        <v>26</v>
      </c>
      <c r="C130" s="23"/>
      <c r="D130" s="24"/>
      <c r="E130" s="25"/>
    </row>
    <row r="131" spans="2:5" x14ac:dyDescent="0.3">
      <c r="B131" s="19" t="s">
        <v>27</v>
      </c>
      <c r="C131" s="23"/>
      <c r="D131" s="24"/>
      <c r="E131" s="25"/>
    </row>
    <row r="132" spans="2:5" x14ac:dyDescent="0.3">
      <c r="B132" s="19" t="s">
        <v>28</v>
      </c>
      <c r="C132" s="23"/>
      <c r="D132" s="24"/>
      <c r="E132" s="25"/>
    </row>
    <row r="133" spans="2:5" x14ac:dyDescent="0.3">
      <c r="B133" s="19" t="s">
        <v>29</v>
      </c>
      <c r="C133" s="23"/>
      <c r="D133" s="24"/>
      <c r="E133" s="25"/>
    </row>
    <row r="134" spans="2:5" x14ac:dyDescent="0.3">
      <c r="B134" s="19" t="s">
        <v>30</v>
      </c>
      <c r="C134" s="23"/>
      <c r="D134" s="24"/>
      <c r="E134" s="25"/>
    </row>
    <row r="135" spans="2:5" x14ac:dyDescent="0.3">
      <c r="B135" s="20"/>
      <c r="C135" s="21" t="s">
        <v>31</v>
      </c>
      <c r="D135" s="26">
        <f>SUM(D115:D134)</f>
        <v>0</v>
      </c>
      <c r="E135" s="22" t="e">
        <f>AVERAGE(E115:E134)</f>
        <v>#DIV/0!</v>
      </c>
    </row>
    <row r="138" spans="2:5" x14ac:dyDescent="0.3">
      <c r="B138" s="11"/>
      <c r="C138" s="12"/>
      <c r="D138" s="12"/>
      <c r="E138" s="13"/>
    </row>
    <row r="139" spans="2:5" x14ac:dyDescent="0.3">
      <c r="B139" s="14"/>
      <c r="C139" s="15" t="str">
        <f>"Vehicles Purchased by Transportation Vendor in "&amp;$D$1-4</f>
        <v>Vehicles Purchased by Transportation Vendor in 2021</v>
      </c>
      <c r="D139" s="15"/>
      <c r="E139" s="16"/>
    </row>
    <row r="140" spans="2:5" ht="14.4" customHeight="1" x14ac:dyDescent="0.3">
      <c r="B140" s="14"/>
      <c r="C140" s="52" t="s">
        <v>32</v>
      </c>
      <c r="D140" s="52"/>
      <c r="E140" s="53"/>
    </row>
    <row r="141" spans="2:5" ht="57.6" x14ac:dyDescent="0.3">
      <c r="B141" s="14"/>
      <c r="C141" s="17" t="s">
        <v>9</v>
      </c>
      <c r="D141" s="18" t="s">
        <v>38</v>
      </c>
      <c r="E141" s="18" t="s">
        <v>10</v>
      </c>
    </row>
    <row r="142" spans="2:5" x14ac:dyDescent="0.3">
      <c r="B142" s="19" t="s">
        <v>11</v>
      </c>
      <c r="C142" s="23"/>
      <c r="D142" s="24"/>
      <c r="E142" s="25"/>
    </row>
    <row r="143" spans="2:5" x14ac:dyDescent="0.3">
      <c r="B143" s="19" t="s">
        <v>12</v>
      </c>
      <c r="C143" s="23"/>
      <c r="D143" s="24"/>
      <c r="E143" s="25"/>
    </row>
    <row r="144" spans="2:5" x14ac:dyDescent="0.3">
      <c r="B144" s="19" t="s">
        <v>13</v>
      </c>
      <c r="C144" s="23"/>
      <c r="D144" s="24"/>
      <c r="E144" s="25"/>
    </row>
    <row r="145" spans="2:5" x14ac:dyDescent="0.3">
      <c r="B145" s="19" t="s">
        <v>14</v>
      </c>
      <c r="C145" s="23"/>
      <c r="D145" s="24"/>
      <c r="E145" s="25"/>
    </row>
    <row r="146" spans="2:5" x14ac:dyDescent="0.3">
      <c r="B146" s="19" t="s">
        <v>15</v>
      </c>
      <c r="C146" s="23"/>
      <c r="D146" s="24"/>
      <c r="E146" s="25"/>
    </row>
    <row r="147" spans="2:5" x14ac:dyDescent="0.3">
      <c r="B147" s="19" t="s">
        <v>16</v>
      </c>
      <c r="C147" s="23"/>
      <c r="D147" s="24"/>
      <c r="E147" s="25"/>
    </row>
    <row r="148" spans="2:5" x14ac:dyDescent="0.3">
      <c r="B148" s="19" t="s">
        <v>17</v>
      </c>
      <c r="C148" s="23"/>
      <c r="D148" s="24"/>
      <c r="E148" s="25"/>
    </row>
    <row r="149" spans="2:5" x14ac:dyDescent="0.3">
      <c r="B149" s="19" t="s">
        <v>18</v>
      </c>
      <c r="C149" s="23"/>
      <c r="D149" s="24"/>
      <c r="E149" s="25"/>
    </row>
    <row r="150" spans="2:5" x14ac:dyDescent="0.3">
      <c r="B150" s="19" t="s">
        <v>19</v>
      </c>
      <c r="C150" s="23"/>
      <c r="D150" s="24"/>
      <c r="E150" s="25"/>
    </row>
    <row r="151" spans="2:5" x14ac:dyDescent="0.3">
      <c r="B151" s="19" t="s">
        <v>20</v>
      </c>
      <c r="C151" s="23"/>
      <c r="D151" s="24"/>
      <c r="E151" s="25"/>
    </row>
    <row r="152" spans="2:5" x14ac:dyDescent="0.3">
      <c r="B152" s="19" t="s">
        <v>21</v>
      </c>
      <c r="C152" s="23"/>
      <c r="D152" s="24"/>
      <c r="E152" s="25"/>
    </row>
    <row r="153" spans="2:5" x14ac:dyDescent="0.3">
      <c r="B153" s="19" t="s">
        <v>22</v>
      </c>
      <c r="C153" s="23"/>
      <c r="D153" s="24"/>
      <c r="E153" s="25"/>
    </row>
    <row r="154" spans="2:5" x14ac:dyDescent="0.3">
      <c r="B154" s="19" t="s">
        <v>23</v>
      </c>
      <c r="C154" s="23"/>
      <c r="D154" s="24"/>
      <c r="E154" s="25"/>
    </row>
    <row r="155" spans="2:5" x14ac:dyDescent="0.3">
      <c r="B155" s="19" t="s">
        <v>24</v>
      </c>
      <c r="C155" s="23"/>
      <c r="D155" s="24"/>
      <c r="E155" s="25"/>
    </row>
    <row r="156" spans="2:5" x14ac:dyDescent="0.3">
      <c r="B156" s="19" t="s">
        <v>25</v>
      </c>
      <c r="C156" s="23"/>
      <c r="D156" s="24"/>
      <c r="E156" s="25"/>
    </row>
    <row r="157" spans="2:5" x14ac:dyDescent="0.3">
      <c r="B157" s="19" t="s">
        <v>26</v>
      </c>
      <c r="C157" s="23"/>
      <c r="D157" s="24"/>
      <c r="E157" s="25"/>
    </row>
    <row r="158" spans="2:5" x14ac:dyDescent="0.3">
      <c r="B158" s="19" t="s">
        <v>27</v>
      </c>
      <c r="C158" s="23"/>
      <c r="D158" s="24"/>
      <c r="E158" s="25"/>
    </row>
    <row r="159" spans="2:5" x14ac:dyDescent="0.3">
      <c r="B159" s="19" t="s">
        <v>28</v>
      </c>
      <c r="C159" s="23"/>
      <c r="D159" s="24"/>
      <c r="E159" s="25"/>
    </row>
    <row r="160" spans="2:5" x14ac:dyDescent="0.3">
      <c r="B160" s="19" t="s">
        <v>29</v>
      </c>
      <c r="C160" s="23"/>
      <c r="D160" s="24"/>
      <c r="E160" s="25"/>
    </row>
    <row r="161" spans="2:5" x14ac:dyDescent="0.3">
      <c r="B161" s="19" t="s">
        <v>30</v>
      </c>
      <c r="C161" s="23"/>
      <c r="D161" s="24"/>
      <c r="E161" s="25"/>
    </row>
    <row r="162" spans="2:5" x14ac:dyDescent="0.3">
      <c r="B162" s="20"/>
      <c r="C162" s="21" t="s">
        <v>31</v>
      </c>
      <c r="D162" s="26">
        <f>SUM(D142:D161)</f>
        <v>0</v>
      </c>
      <c r="E162" s="22" t="e">
        <f>AVERAGE(E142:E161)</f>
        <v>#DIV/0!</v>
      </c>
    </row>
    <row r="165" spans="2:5" x14ac:dyDescent="0.3">
      <c r="B165" s="11"/>
      <c r="C165" s="12"/>
      <c r="D165" s="12"/>
      <c r="E165" s="13"/>
    </row>
    <row r="166" spans="2:5" x14ac:dyDescent="0.3">
      <c r="B166" s="14"/>
      <c r="C166" s="15" t="str">
        <f>"Vehicles Purchased by Transportation Vendor in "&amp;$D$1-3</f>
        <v>Vehicles Purchased by Transportation Vendor in 2022</v>
      </c>
      <c r="D166" s="15"/>
      <c r="E166" s="16"/>
    </row>
    <row r="167" spans="2:5" ht="14.4" customHeight="1" x14ac:dyDescent="0.3">
      <c r="B167" s="14"/>
      <c r="C167" s="52" t="s">
        <v>32</v>
      </c>
      <c r="D167" s="52"/>
      <c r="E167" s="53"/>
    </row>
    <row r="168" spans="2:5" ht="57.6" x14ac:dyDescent="0.3">
      <c r="B168" s="14"/>
      <c r="C168" s="17" t="s">
        <v>9</v>
      </c>
      <c r="D168" s="18" t="s">
        <v>38</v>
      </c>
      <c r="E168" s="18" t="s">
        <v>10</v>
      </c>
    </row>
    <row r="169" spans="2:5" x14ac:dyDescent="0.3">
      <c r="B169" s="19" t="s">
        <v>11</v>
      </c>
      <c r="C169" s="23"/>
      <c r="D169" s="24"/>
      <c r="E169" s="25"/>
    </row>
    <row r="170" spans="2:5" x14ac:dyDescent="0.3">
      <c r="B170" s="19" t="s">
        <v>12</v>
      </c>
      <c r="C170" s="23"/>
      <c r="D170" s="24"/>
      <c r="E170" s="25"/>
    </row>
    <row r="171" spans="2:5" x14ac:dyDescent="0.3">
      <c r="B171" s="19" t="s">
        <v>13</v>
      </c>
      <c r="C171" s="23"/>
      <c r="D171" s="24"/>
      <c r="E171" s="25"/>
    </row>
    <row r="172" spans="2:5" x14ac:dyDescent="0.3">
      <c r="B172" s="19" t="s">
        <v>14</v>
      </c>
      <c r="C172" s="23"/>
      <c r="D172" s="24"/>
      <c r="E172" s="25"/>
    </row>
    <row r="173" spans="2:5" x14ac:dyDescent="0.3">
      <c r="B173" s="19" t="s">
        <v>15</v>
      </c>
      <c r="C173" s="23"/>
      <c r="D173" s="24"/>
      <c r="E173" s="25"/>
    </row>
    <row r="174" spans="2:5" x14ac:dyDescent="0.3">
      <c r="B174" s="19" t="s">
        <v>16</v>
      </c>
      <c r="C174" s="23"/>
      <c r="D174" s="24"/>
      <c r="E174" s="25"/>
    </row>
    <row r="175" spans="2:5" x14ac:dyDescent="0.3">
      <c r="B175" s="19" t="s">
        <v>17</v>
      </c>
      <c r="C175" s="23"/>
      <c r="D175" s="24"/>
      <c r="E175" s="25"/>
    </row>
    <row r="176" spans="2:5" x14ac:dyDescent="0.3">
      <c r="B176" s="19" t="s">
        <v>18</v>
      </c>
      <c r="C176" s="23"/>
      <c r="D176" s="24"/>
      <c r="E176" s="25"/>
    </row>
    <row r="177" spans="2:5" x14ac:dyDescent="0.3">
      <c r="B177" s="19" t="s">
        <v>19</v>
      </c>
      <c r="C177" s="23"/>
      <c r="D177" s="24"/>
      <c r="E177" s="25"/>
    </row>
    <row r="178" spans="2:5" x14ac:dyDescent="0.3">
      <c r="B178" s="19" t="s">
        <v>20</v>
      </c>
      <c r="C178" s="23"/>
      <c r="D178" s="24"/>
      <c r="E178" s="25"/>
    </row>
    <row r="179" spans="2:5" x14ac:dyDescent="0.3">
      <c r="B179" s="19" t="s">
        <v>21</v>
      </c>
      <c r="C179" s="23"/>
      <c r="D179" s="24"/>
      <c r="E179" s="25"/>
    </row>
    <row r="180" spans="2:5" x14ac:dyDescent="0.3">
      <c r="B180" s="19" t="s">
        <v>22</v>
      </c>
      <c r="C180" s="23"/>
      <c r="D180" s="24"/>
      <c r="E180" s="25"/>
    </row>
    <row r="181" spans="2:5" x14ac:dyDescent="0.3">
      <c r="B181" s="19" t="s">
        <v>23</v>
      </c>
      <c r="C181" s="23"/>
      <c r="D181" s="24"/>
      <c r="E181" s="25"/>
    </row>
    <row r="182" spans="2:5" x14ac:dyDescent="0.3">
      <c r="B182" s="19" t="s">
        <v>24</v>
      </c>
      <c r="C182" s="23"/>
      <c r="D182" s="24"/>
      <c r="E182" s="25"/>
    </row>
    <row r="183" spans="2:5" x14ac:dyDescent="0.3">
      <c r="B183" s="19" t="s">
        <v>25</v>
      </c>
      <c r="C183" s="23"/>
      <c r="D183" s="24"/>
      <c r="E183" s="25"/>
    </row>
    <row r="184" spans="2:5" x14ac:dyDescent="0.3">
      <c r="B184" s="19" t="s">
        <v>26</v>
      </c>
      <c r="C184" s="23"/>
      <c r="D184" s="24"/>
      <c r="E184" s="25"/>
    </row>
    <row r="185" spans="2:5" x14ac:dyDescent="0.3">
      <c r="B185" s="19" t="s">
        <v>27</v>
      </c>
      <c r="C185" s="23"/>
      <c r="D185" s="24"/>
      <c r="E185" s="25"/>
    </row>
    <row r="186" spans="2:5" x14ac:dyDescent="0.3">
      <c r="B186" s="19" t="s">
        <v>28</v>
      </c>
      <c r="C186" s="23"/>
      <c r="D186" s="24"/>
      <c r="E186" s="25"/>
    </row>
    <row r="187" spans="2:5" x14ac:dyDescent="0.3">
      <c r="B187" s="19" t="s">
        <v>29</v>
      </c>
      <c r="C187" s="23"/>
      <c r="D187" s="24"/>
      <c r="E187" s="25"/>
    </row>
    <row r="188" spans="2:5" x14ac:dyDescent="0.3">
      <c r="B188" s="19" t="s">
        <v>30</v>
      </c>
      <c r="C188" s="23"/>
      <c r="D188" s="24"/>
      <c r="E188" s="25"/>
    </row>
    <row r="189" spans="2:5" x14ac:dyDescent="0.3">
      <c r="B189" s="20"/>
      <c r="C189" s="21" t="s">
        <v>31</v>
      </c>
      <c r="D189" s="26">
        <f>SUM(D169:D188)</f>
        <v>0</v>
      </c>
      <c r="E189" s="22" t="e">
        <f>AVERAGE(E169:E188)</f>
        <v>#DIV/0!</v>
      </c>
    </row>
    <row r="192" spans="2:5" x14ac:dyDescent="0.3">
      <c r="B192" s="11"/>
      <c r="C192" s="12"/>
      <c r="D192" s="12"/>
      <c r="E192" s="13"/>
    </row>
    <row r="193" spans="2:5" x14ac:dyDescent="0.3">
      <c r="B193" s="14"/>
      <c r="C193" s="15" t="str">
        <f>"Vehicles Purchased by Transportation Vendor in "&amp;$D$1-2</f>
        <v>Vehicles Purchased by Transportation Vendor in 2023</v>
      </c>
      <c r="D193" s="15"/>
      <c r="E193" s="16"/>
    </row>
    <row r="194" spans="2:5" ht="14.4" customHeight="1" x14ac:dyDescent="0.3">
      <c r="B194" s="14"/>
      <c r="C194" s="52" t="s">
        <v>32</v>
      </c>
      <c r="D194" s="52"/>
      <c r="E194" s="53"/>
    </row>
    <row r="195" spans="2:5" ht="57.6" x14ac:dyDescent="0.3">
      <c r="B195" s="14"/>
      <c r="C195" s="17" t="s">
        <v>9</v>
      </c>
      <c r="D195" s="18" t="s">
        <v>38</v>
      </c>
      <c r="E195" s="18" t="s">
        <v>10</v>
      </c>
    </row>
    <row r="196" spans="2:5" x14ac:dyDescent="0.3">
      <c r="B196" s="19" t="s">
        <v>11</v>
      </c>
      <c r="C196" s="23"/>
      <c r="D196" s="24"/>
      <c r="E196" s="25"/>
    </row>
    <row r="197" spans="2:5" x14ac:dyDescent="0.3">
      <c r="B197" s="19" t="s">
        <v>12</v>
      </c>
      <c r="C197" s="23"/>
      <c r="D197" s="24"/>
      <c r="E197" s="25"/>
    </row>
    <row r="198" spans="2:5" x14ac:dyDescent="0.3">
      <c r="B198" s="19" t="s">
        <v>13</v>
      </c>
      <c r="C198" s="23"/>
      <c r="D198" s="24"/>
      <c r="E198" s="25"/>
    </row>
    <row r="199" spans="2:5" x14ac:dyDescent="0.3">
      <c r="B199" s="19" t="s">
        <v>14</v>
      </c>
      <c r="C199" s="23"/>
      <c r="D199" s="24"/>
      <c r="E199" s="25"/>
    </row>
    <row r="200" spans="2:5" x14ac:dyDescent="0.3">
      <c r="B200" s="19" t="s">
        <v>15</v>
      </c>
      <c r="C200" s="23"/>
      <c r="D200" s="24"/>
      <c r="E200" s="25"/>
    </row>
    <row r="201" spans="2:5" x14ac:dyDescent="0.3">
      <c r="B201" s="19" t="s">
        <v>16</v>
      </c>
      <c r="C201" s="23"/>
      <c r="D201" s="24"/>
      <c r="E201" s="25"/>
    </row>
    <row r="202" spans="2:5" x14ac:dyDescent="0.3">
      <c r="B202" s="19" t="s">
        <v>17</v>
      </c>
      <c r="C202" s="23"/>
      <c r="D202" s="24"/>
      <c r="E202" s="25"/>
    </row>
    <row r="203" spans="2:5" x14ac:dyDescent="0.3">
      <c r="B203" s="19" t="s">
        <v>18</v>
      </c>
      <c r="C203" s="23"/>
      <c r="D203" s="24"/>
      <c r="E203" s="25"/>
    </row>
    <row r="204" spans="2:5" x14ac:dyDescent="0.3">
      <c r="B204" s="19" t="s">
        <v>19</v>
      </c>
      <c r="C204" s="23"/>
      <c r="D204" s="24"/>
      <c r="E204" s="25"/>
    </row>
    <row r="205" spans="2:5" x14ac:dyDescent="0.3">
      <c r="B205" s="19" t="s">
        <v>20</v>
      </c>
      <c r="C205" s="23"/>
      <c r="D205" s="24"/>
      <c r="E205" s="25"/>
    </row>
    <row r="206" spans="2:5" x14ac:dyDescent="0.3">
      <c r="B206" s="19" t="s">
        <v>21</v>
      </c>
      <c r="C206" s="23"/>
      <c r="D206" s="24"/>
      <c r="E206" s="25"/>
    </row>
    <row r="207" spans="2:5" x14ac:dyDescent="0.3">
      <c r="B207" s="19" t="s">
        <v>22</v>
      </c>
      <c r="C207" s="23"/>
      <c r="D207" s="24"/>
      <c r="E207" s="25"/>
    </row>
    <row r="208" spans="2:5" x14ac:dyDescent="0.3">
      <c r="B208" s="19" t="s">
        <v>23</v>
      </c>
      <c r="C208" s="23"/>
      <c r="D208" s="24"/>
      <c r="E208" s="25"/>
    </row>
    <row r="209" spans="2:5" x14ac:dyDescent="0.3">
      <c r="B209" s="19" t="s">
        <v>24</v>
      </c>
      <c r="C209" s="23"/>
      <c r="D209" s="24"/>
      <c r="E209" s="25"/>
    </row>
    <row r="210" spans="2:5" x14ac:dyDescent="0.3">
      <c r="B210" s="19" t="s">
        <v>25</v>
      </c>
      <c r="C210" s="23"/>
      <c r="D210" s="24"/>
      <c r="E210" s="25"/>
    </row>
    <row r="211" spans="2:5" x14ac:dyDescent="0.3">
      <c r="B211" s="19" t="s">
        <v>26</v>
      </c>
      <c r="C211" s="23"/>
      <c r="D211" s="24"/>
      <c r="E211" s="25"/>
    </row>
    <row r="212" spans="2:5" x14ac:dyDescent="0.3">
      <c r="B212" s="19" t="s">
        <v>27</v>
      </c>
      <c r="C212" s="23"/>
      <c r="D212" s="24"/>
      <c r="E212" s="25"/>
    </row>
    <row r="213" spans="2:5" x14ac:dyDescent="0.3">
      <c r="B213" s="19" t="s">
        <v>28</v>
      </c>
      <c r="C213" s="23"/>
      <c r="D213" s="24"/>
      <c r="E213" s="25"/>
    </row>
    <row r="214" spans="2:5" x14ac:dyDescent="0.3">
      <c r="B214" s="19" t="s">
        <v>29</v>
      </c>
      <c r="C214" s="23"/>
      <c r="D214" s="24"/>
      <c r="E214" s="25"/>
    </row>
    <row r="215" spans="2:5" x14ac:dyDescent="0.3">
      <c r="B215" s="19" t="s">
        <v>30</v>
      </c>
      <c r="C215" s="23"/>
      <c r="D215" s="24"/>
      <c r="E215" s="25"/>
    </row>
    <row r="216" spans="2:5" x14ac:dyDescent="0.3">
      <c r="B216" s="20"/>
      <c r="C216" s="21" t="s">
        <v>31</v>
      </c>
      <c r="D216" s="26">
        <f>SUM(D196:D215)</f>
        <v>0</v>
      </c>
      <c r="E216" s="22" t="e">
        <f>AVERAGE(E196:E215)</f>
        <v>#DIV/0!</v>
      </c>
    </row>
    <row r="219" spans="2:5" x14ac:dyDescent="0.3">
      <c r="B219" s="11"/>
      <c r="C219" s="12"/>
      <c r="D219" s="12"/>
      <c r="E219" s="13"/>
    </row>
    <row r="220" spans="2:5" x14ac:dyDescent="0.3">
      <c r="B220" s="14"/>
      <c r="C220" s="15" t="str">
        <f>"Vehicles Purchased by Transportation Vendor in "&amp;$D$1-1</f>
        <v>Vehicles Purchased by Transportation Vendor in 2024</v>
      </c>
      <c r="D220" s="15"/>
      <c r="E220" s="16"/>
    </row>
    <row r="221" spans="2:5" ht="14.4" customHeight="1" x14ac:dyDescent="0.3">
      <c r="B221" s="14"/>
      <c r="C221" s="52" t="s">
        <v>32</v>
      </c>
      <c r="D221" s="52"/>
      <c r="E221" s="53"/>
    </row>
    <row r="222" spans="2:5" ht="57.6" x14ac:dyDescent="0.3">
      <c r="B222" s="14"/>
      <c r="C222" s="17" t="s">
        <v>9</v>
      </c>
      <c r="D222" s="18" t="s">
        <v>38</v>
      </c>
      <c r="E222" s="18" t="s">
        <v>10</v>
      </c>
    </row>
    <row r="223" spans="2:5" x14ac:dyDescent="0.3">
      <c r="B223" s="19" t="s">
        <v>11</v>
      </c>
      <c r="C223" s="23"/>
      <c r="D223" s="24"/>
      <c r="E223" s="25"/>
    </row>
    <row r="224" spans="2:5" x14ac:dyDescent="0.3">
      <c r="B224" s="19" t="s">
        <v>12</v>
      </c>
      <c r="C224" s="23"/>
      <c r="D224" s="24"/>
      <c r="E224" s="25"/>
    </row>
    <row r="225" spans="2:5" x14ac:dyDescent="0.3">
      <c r="B225" s="19" t="s">
        <v>13</v>
      </c>
      <c r="C225" s="23"/>
      <c r="D225" s="24"/>
      <c r="E225" s="25"/>
    </row>
    <row r="226" spans="2:5" x14ac:dyDescent="0.3">
      <c r="B226" s="19" t="s">
        <v>14</v>
      </c>
      <c r="C226" s="23"/>
      <c r="D226" s="24"/>
      <c r="E226" s="25"/>
    </row>
    <row r="227" spans="2:5" x14ac:dyDescent="0.3">
      <c r="B227" s="19" t="s">
        <v>15</v>
      </c>
      <c r="C227" s="23"/>
      <c r="D227" s="24"/>
      <c r="E227" s="25"/>
    </row>
    <row r="228" spans="2:5" x14ac:dyDescent="0.3">
      <c r="B228" s="19" t="s">
        <v>16</v>
      </c>
      <c r="C228" s="23"/>
      <c r="D228" s="24"/>
      <c r="E228" s="25"/>
    </row>
    <row r="229" spans="2:5" x14ac:dyDescent="0.3">
      <c r="B229" s="19" t="s">
        <v>17</v>
      </c>
      <c r="C229" s="23"/>
      <c r="D229" s="24"/>
      <c r="E229" s="25"/>
    </row>
    <row r="230" spans="2:5" x14ac:dyDescent="0.3">
      <c r="B230" s="19" t="s">
        <v>18</v>
      </c>
      <c r="C230" s="23"/>
      <c r="D230" s="24"/>
      <c r="E230" s="25"/>
    </row>
    <row r="231" spans="2:5" x14ac:dyDescent="0.3">
      <c r="B231" s="19" t="s">
        <v>19</v>
      </c>
      <c r="C231" s="23"/>
      <c r="D231" s="24"/>
      <c r="E231" s="25"/>
    </row>
    <row r="232" spans="2:5" x14ac:dyDescent="0.3">
      <c r="B232" s="19" t="s">
        <v>20</v>
      </c>
      <c r="C232" s="23"/>
      <c r="D232" s="24"/>
      <c r="E232" s="25"/>
    </row>
    <row r="233" spans="2:5" x14ac:dyDescent="0.3">
      <c r="B233" s="19" t="s">
        <v>21</v>
      </c>
      <c r="C233" s="23"/>
      <c r="D233" s="24"/>
      <c r="E233" s="25"/>
    </row>
    <row r="234" spans="2:5" x14ac:dyDescent="0.3">
      <c r="B234" s="19" t="s">
        <v>22</v>
      </c>
      <c r="C234" s="23"/>
      <c r="D234" s="24"/>
      <c r="E234" s="25"/>
    </row>
    <row r="235" spans="2:5" x14ac:dyDescent="0.3">
      <c r="B235" s="19" t="s">
        <v>23</v>
      </c>
      <c r="C235" s="23"/>
      <c r="D235" s="24"/>
      <c r="E235" s="25"/>
    </row>
    <row r="236" spans="2:5" x14ac:dyDescent="0.3">
      <c r="B236" s="19" t="s">
        <v>24</v>
      </c>
      <c r="C236" s="23"/>
      <c r="D236" s="24"/>
      <c r="E236" s="25"/>
    </row>
    <row r="237" spans="2:5" x14ac:dyDescent="0.3">
      <c r="B237" s="19" t="s">
        <v>25</v>
      </c>
      <c r="C237" s="23"/>
      <c r="D237" s="24"/>
      <c r="E237" s="25"/>
    </row>
    <row r="238" spans="2:5" x14ac:dyDescent="0.3">
      <c r="B238" s="19" t="s">
        <v>26</v>
      </c>
      <c r="C238" s="23"/>
      <c r="D238" s="24"/>
      <c r="E238" s="25"/>
    </row>
    <row r="239" spans="2:5" x14ac:dyDescent="0.3">
      <c r="B239" s="19" t="s">
        <v>27</v>
      </c>
      <c r="C239" s="23"/>
      <c r="D239" s="24"/>
      <c r="E239" s="25"/>
    </row>
    <row r="240" spans="2:5" x14ac:dyDescent="0.3">
      <c r="B240" s="19" t="s">
        <v>28</v>
      </c>
      <c r="C240" s="23"/>
      <c r="D240" s="24"/>
      <c r="E240" s="25"/>
    </row>
    <row r="241" spans="2:5" x14ac:dyDescent="0.3">
      <c r="B241" s="19" t="s">
        <v>29</v>
      </c>
      <c r="C241" s="23"/>
      <c r="D241" s="24"/>
      <c r="E241" s="25"/>
    </row>
    <row r="242" spans="2:5" x14ac:dyDescent="0.3">
      <c r="B242" s="19" t="s">
        <v>30</v>
      </c>
      <c r="C242" s="23"/>
      <c r="D242" s="24"/>
      <c r="E242" s="25"/>
    </row>
    <row r="243" spans="2:5" x14ac:dyDescent="0.3">
      <c r="B243" s="20"/>
      <c r="C243" s="21" t="s">
        <v>31</v>
      </c>
      <c r="D243" s="26">
        <f>SUM(D223:D242)</f>
        <v>0</v>
      </c>
      <c r="E243" s="22" t="e">
        <f>AVERAGE(E223:E242)</f>
        <v>#DIV/0!</v>
      </c>
    </row>
    <row r="246" spans="2:5" x14ac:dyDescent="0.3">
      <c r="B246" s="11"/>
      <c r="C246" s="12"/>
      <c r="D246" s="12"/>
      <c r="E246" s="13"/>
    </row>
    <row r="247" spans="2:5" x14ac:dyDescent="0.3">
      <c r="B247" s="14"/>
      <c r="C247" s="15" t="str">
        <f>"Vehicles Purchased by Transportation Vendor in "&amp;$D$1</f>
        <v>Vehicles Purchased by Transportation Vendor in 2025</v>
      </c>
      <c r="D247" s="15"/>
      <c r="E247" s="16"/>
    </row>
    <row r="248" spans="2:5" ht="14.4" customHeight="1" x14ac:dyDescent="0.3">
      <c r="B248" s="14"/>
      <c r="C248" s="52" t="s">
        <v>32</v>
      </c>
      <c r="D248" s="52"/>
      <c r="E248" s="53"/>
    </row>
    <row r="249" spans="2:5" ht="57.6" x14ac:dyDescent="0.3">
      <c r="B249" s="14"/>
      <c r="C249" s="17" t="s">
        <v>9</v>
      </c>
      <c r="D249" s="18" t="s">
        <v>38</v>
      </c>
      <c r="E249" s="18" t="s">
        <v>10</v>
      </c>
    </row>
    <row r="250" spans="2:5" x14ac:dyDescent="0.3">
      <c r="B250" s="19" t="s">
        <v>11</v>
      </c>
      <c r="C250" s="23"/>
      <c r="D250" s="24"/>
      <c r="E250" s="25"/>
    </row>
    <row r="251" spans="2:5" x14ac:dyDescent="0.3">
      <c r="B251" s="19" t="s">
        <v>12</v>
      </c>
      <c r="C251" s="23"/>
      <c r="D251" s="24"/>
      <c r="E251" s="25"/>
    </row>
    <row r="252" spans="2:5" x14ac:dyDescent="0.3">
      <c r="B252" s="19" t="s">
        <v>13</v>
      </c>
      <c r="C252" s="23"/>
      <c r="D252" s="24"/>
      <c r="E252" s="25"/>
    </row>
    <row r="253" spans="2:5" x14ac:dyDescent="0.3">
      <c r="B253" s="19" t="s">
        <v>14</v>
      </c>
      <c r="C253" s="23"/>
      <c r="D253" s="24"/>
      <c r="E253" s="25"/>
    </row>
    <row r="254" spans="2:5" x14ac:dyDescent="0.3">
      <c r="B254" s="19" t="s">
        <v>15</v>
      </c>
      <c r="C254" s="23"/>
      <c r="D254" s="24"/>
      <c r="E254" s="25"/>
    </row>
    <row r="255" spans="2:5" x14ac:dyDescent="0.3">
      <c r="B255" s="19" t="s">
        <v>16</v>
      </c>
      <c r="C255" s="23"/>
      <c r="D255" s="24"/>
      <c r="E255" s="25"/>
    </row>
    <row r="256" spans="2:5" x14ac:dyDescent="0.3">
      <c r="B256" s="19" t="s">
        <v>17</v>
      </c>
      <c r="C256" s="23"/>
      <c r="D256" s="24"/>
      <c r="E256" s="25"/>
    </row>
    <row r="257" spans="2:5" x14ac:dyDescent="0.3">
      <c r="B257" s="19" t="s">
        <v>18</v>
      </c>
      <c r="C257" s="23"/>
      <c r="D257" s="24"/>
      <c r="E257" s="25"/>
    </row>
    <row r="258" spans="2:5" x14ac:dyDescent="0.3">
      <c r="B258" s="19" t="s">
        <v>19</v>
      </c>
      <c r="C258" s="23"/>
      <c r="D258" s="24"/>
      <c r="E258" s="25"/>
    </row>
    <row r="259" spans="2:5" x14ac:dyDescent="0.3">
      <c r="B259" s="19" t="s">
        <v>20</v>
      </c>
      <c r="C259" s="23"/>
      <c r="D259" s="24"/>
      <c r="E259" s="25"/>
    </row>
    <row r="260" spans="2:5" x14ac:dyDescent="0.3">
      <c r="B260" s="19" t="s">
        <v>21</v>
      </c>
      <c r="C260" s="23"/>
      <c r="D260" s="24"/>
      <c r="E260" s="25"/>
    </row>
    <row r="261" spans="2:5" x14ac:dyDescent="0.3">
      <c r="B261" s="19" t="s">
        <v>22</v>
      </c>
      <c r="C261" s="23"/>
      <c r="D261" s="24"/>
      <c r="E261" s="25"/>
    </row>
    <row r="262" spans="2:5" x14ac:dyDescent="0.3">
      <c r="B262" s="19" t="s">
        <v>23</v>
      </c>
      <c r="C262" s="23"/>
      <c r="D262" s="24"/>
      <c r="E262" s="25"/>
    </row>
    <row r="263" spans="2:5" x14ac:dyDescent="0.3">
      <c r="B263" s="19" t="s">
        <v>24</v>
      </c>
      <c r="C263" s="23"/>
      <c r="D263" s="24"/>
      <c r="E263" s="25"/>
    </row>
    <row r="264" spans="2:5" x14ac:dyDescent="0.3">
      <c r="B264" s="19" t="s">
        <v>25</v>
      </c>
      <c r="C264" s="23"/>
      <c r="D264" s="24"/>
      <c r="E264" s="25"/>
    </row>
    <row r="265" spans="2:5" x14ac:dyDescent="0.3">
      <c r="B265" s="19" t="s">
        <v>26</v>
      </c>
      <c r="C265" s="23"/>
      <c r="D265" s="24"/>
      <c r="E265" s="25"/>
    </row>
    <row r="266" spans="2:5" x14ac:dyDescent="0.3">
      <c r="B266" s="19" t="s">
        <v>27</v>
      </c>
      <c r="C266" s="23"/>
      <c r="D266" s="24"/>
      <c r="E266" s="25"/>
    </row>
    <row r="267" spans="2:5" x14ac:dyDescent="0.3">
      <c r="B267" s="19" t="s">
        <v>28</v>
      </c>
      <c r="C267" s="23"/>
      <c r="D267" s="24"/>
      <c r="E267" s="25"/>
    </row>
    <row r="268" spans="2:5" x14ac:dyDescent="0.3">
      <c r="B268" s="19" t="s">
        <v>29</v>
      </c>
      <c r="C268" s="23"/>
      <c r="D268" s="24"/>
      <c r="E268" s="25"/>
    </row>
    <row r="269" spans="2:5" x14ac:dyDescent="0.3">
      <c r="B269" s="19" t="s">
        <v>30</v>
      </c>
      <c r="C269" s="23"/>
      <c r="D269" s="24"/>
      <c r="E269" s="25"/>
    </row>
    <row r="270" spans="2:5" x14ac:dyDescent="0.3">
      <c r="B270" s="20"/>
      <c r="C270" s="21" t="s">
        <v>31</v>
      </c>
      <c r="D270" s="26">
        <f>SUM(D250:D269)</f>
        <v>0</v>
      </c>
      <c r="E270" s="22" t="e">
        <f>AVERAGE(E250:E269)</f>
        <v>#DIV/0!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Linked Capital Outlay Form</vt:lpstr>
      <vt:lpstr>Vehicle Worksheet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2021-05-28T16:58:27Z</dcterms:created>
  <dcterms:modified xsi:type="dcterms:W3CDTF">2025-05-23T20:22:23Z</dcterms:modified>
</cp:coreProperties>
</file>