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96" yWindow="-96" windowWidth="23256" windowHeight="11760" tabRatio="836" activeTab="1"/>
  </bookViews>
  <sheets>
    <sheet name="1-Instructions" sheetId="1" r:id="rId1"/>
    <sheet name="2-Cover Page" sheetId="2" r:id="rId2"/>
    <sheet name="3-Budget_AFR Detail" sheetId="3" r:id="rId3"/>
    <sheet name="4-Budget Summary" sheetId="8" r:id="rId4"/>
    <sheet name="5-AFR Summary" sheetId="7" r:id="rId5"/>
    <sheet name="MASTER SOURCE" sheetId="5" state="hidden" r:id="rId6"/>
    <sheet name="SCHOOL SOURCE" sheetId="9" state="hidden" r:id="rId7"/>
    <sheet name="NON-PROFIT" sheetId="10" state="hidden" r:id="rId8"/>
    <sheet name="GRANT" sheetId="11" state="hidden" r:id="rId9"/>
    <sheet name="Budget Instructions" sheetId="14" state="hidden" r:id="rId10"/>
    <sheet name="Budget Revision Instructions" sheetId="15" state="hidden" r:id="rId11"/>
    <sheet name="AFR Instructions" sheetId="16" state="hidden" r:id="rId12"/>
    <sheet name="Sheet1" sheetId="17" state="hidden" r:id="rId13"/>
  </sheets>
  <definedNames>
    <definedName name="_xlnm._FilterDatabase" localSheetId="8" hidden="1">GRANT!$A$1:$B$141</definedName>
    <definedName name="_xlnm._FilterDatabase" localSheetId="7" hidden="1">'NON-PROFIT'!$A$1:$D$310</definedName>
    <definedName name="_xlnm._FilterDatabase" localSheetId="6" hidden="1">'SCHOOL SOURCE'!$A$1:$I$1853</definedName>
    <definedName name="AFRAmt">'3-Budget_AFR Detail'!$N$7:$N$205</definedName>
    <definedName name="Amount">'3-Budget_AFR Detail'!$M$7:$M$205</definedName>
    <definedName name="Expenditures">'3-Budget_AFR Detail'!$N$7:$N$205</definedName>
    <definedName name="Goals">'2-Cover Page'!$A$20:$A$24</definedName>
    <definedName name="Object">'3-Budget_AFR Detail'!$D$7:$D$205</definedName>
    <definedName name="_xlnm.Print_Area" localSheetId="1">'2-Cover Page'!$A$1:$D$42</definedName>
    <definedName name="_xlnm.Print_Area" localSheetId="2">'3-Budget_AFR Detail'!$A$1:$R$205</definedName>
    <definedName name="_xlnm.Print_Area" localSheetId="4">'5-AFR Summary'!$A$1:$G$45</definedName>
    <definedName name="Program">'3-Budget_AFR Detail'!$C$7:$C$205</definedName>
    <definedName name="Project">'3-Budget_AFR Detail'!$B$7:$B$205</definedName>
    <definedName name="Year">'3-Budget_AFR Detail'!$A$7:$A$205</definedName>
  </definedNames>
  <calcPr calcId="145621"/>
</workbook>
</file>

<file path=xl/calcChain.xml><?xml version="1.0" encoding="utf-8"?>
<calcChain xmlns="http://schemas.openxmlformats.org/spreadsheetml/2006/main">
  <c r="M23" i="3" l="1"/>
  <c r="M22" i="3"/>
  <c r="M21" i="3"/>
  <c r="M20" i="3"/>
  <c r="M19" i="3"/>
  <c r="M18" i="3"/>
  <c r="M17" i="3"/>
  <c r="M16" i="3"/>
  <c r="M15" i="3"/>
  <c r="M14" i="3"/>
  <c r="M13" i="3"/>
  <c r="M12" i="3"/>
  <c r="M11" i="3"/>
  <c r="M10" i="3"/>
  <c r="M9" i="3"/>
  <c r="M8" i="3"/>
  <c r="M7" i="3"/>
  <c r="D41" i="8" l="1"/>
  <c r="C41" i="8"/>
  <c r="B38" i="7" l="1"/>
  <c r="G36" i="7"/>
  <c r="F36" i="7" l="1"/>
  <c r="E36" i="7"/>
  <c r="D36" i="7"/>
  <c r="C36" i="7"/>
  <c r="B36" i="7"/>
  <c r="B41" i="8"/>
  <c r="A48" i="1" l="1"/>
  <c r="B48" i="1"/>
  <c r="B19" i="1"/>
  <c r="B20" i="1"/>
  <c r="B21" i="1"/>
  <c r="M24" i="3" l="1"/>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B27" i="8"/>
  <c r="B11" i="8"/>
  <c r="G35" i="7" l="1"/>
  <c r="G34" i="7"/>
  <c r="G33" i="7"/>
  <c r="G32" i="7"/>
  <c r="G31" i="7"/>
  <c r="G30" i="7"/>
  <c r="G27" i="7"/>
  <c r="G26" i="7"/>
  <c r="G25" i="7"/>
  <c r="G24" i="7"/>
  <c r="G23" i="7"/>
  <c r="G22" i="7"/>
  <c r="G19" i="7"/>
  <c r="G18" i="7"/>
  <c r="G17" i="7"/>
  <c r="G16" i="7"/>
  <c r="G15" i="7"/>
  <c r="G14" i="7"/>
  <c r="G11" i="7"/>
  <c r="G10" i="7"/>
  <c r="G9" i="7"/>
  <c r="G8" i="7"/>
  <c r="G7" i="7"/>
  <c r="G6" i="7"/>
  <c r="F35" i="7"/>
  <c r="F34" i="7"/>
  <c r="F33" i="7"/>
  <c r="F32" i="7"/>
  <c r="F31" i="7"/>
  <c r="F30" i="7"/>
  <c r="E35" i="7"/>
  <c r="E34" i="7"/>
  <c r="E33" i="7"/>
  <c r="E32" i="7"/>
  <c r="E31" i="7"/>
  <c r="E30" i="7"/>
  <c r="E27" i="7"/>
  <c r="E26" i="7"/>
  <c r="E25" i="7"/>
  <c r="E24" i="7"/>
  <c r="E23" i="7"/>
  <c r="E22" i="7"/>
  <c r="E19" i="7"/>
  <c r="E18" i="7"/>
  <c r="E17" i="7"/>
  <c r="E16" i="7"/>
  <c r="E15" i="7"/>
  <c r="E14" i="7"/>
  <c r="E11" i="7"/>
  <c r="E10" i="7"/>
  <c r="E9" i="7"/>
  <c r="E8" i="7"/>
  <c r="E7" i="7"/>
  <c r="E6" i="7"/>
  <c r="C35" i="7"/>
  <c r="C34" i="7"/>
  <c r="C33" i="7"/>
  <c r="C32" i="7"/>
  <c r="C31" i="7"/>
  <c r="C30" i="7"/>
  <c r="C27" i="7"/>
  <c r="C26" i="7"/>
  <c r="C25" i="7"/>
  <c r="C24" i="7"/>
  <c r="C23" i="7"/>
  <c r="C22" i="7"/>
  <c r="C19" i="7"/>
  <c r="C18" i="7"/>
  <c r="C17" i="7"/>
  <c r="C16" i="7"/>
  <c r="C15" i="7"/>
  <c r="C14" i="7"/>
  <c r="C11" i="7"/>
  <c r="C10" i="7"/>
  <c r="C9" i="7"/>
  <c r="C8" i="7"/>
  <c r="C7" i="7"/>
  <c r="C6" i="7"/>
  <c r="F27" i="7"/>
  <c r="F26" i="7"/>
  <c r="F25" i="7"/>
  <c r="F24" i="7"/>
  <c r="F23" i="7"/>
  <c r="F22" i="7"/>
  <c r="F19" i="7"/>
  <c r="F18" i="7"/>
  <c r="F17" i="7"/>
  <c r="F16" i="7"/>
  <c r="F15" i="7"/>
  <c r="F14" i="7"/>
  <c r="F11" i="7"/>
  <c r="F10" i="7"/>
  <c r="F9" i="7"/>
  <c r="F8" i="7"/>
  <c r="F7" i="7"/>
  <c r="F6" i="7"/>
  <c r="D34" i="7"/>
  <c r="D35" i="7"/>
  <c r="D33" i="7"/>
  <c r="D32" i="7"/>
  <c r="D27" i="7"/>
  <c r="D26" i="7"/>
  <c r="D25" i="7"/>
  <c r="D24" i="7"/>
  <c r="D23" i="7"/>
  <c r="D31" i="7"/>
  <c r="D30" i="7"/>
  <c r="D22" i="7"/>
  <c r="D19" i="7"/>
  <c r="D18" i="7"/>
  <c r="D17" i="7"/>
  <c r="D16" i="7"/>
  <c r="D15" i="7"/>
  <c r="D14" i="7"/>
  <c r="D11" i="7"/>
  <c r="D10" i="7"/>
  <c r="D9" i="7"/>
  <c r="D8" i="7"/>
  <c r="D7" i="7"/>
  <c r="D6" i="7"/>
  <c r="B35" i="7"/>
  <c r="B34" i="7"/>
  <c r="B33" i="7"/>
  <c r="B32" i="7"/>
  <c r="B31" i="7"/>
  <c r="B30" i="7"/>
  <c r="B27" i="7"/>
  <c r="B26" i="7"/>
  <c r="B25" i="7"/>
  <c r="B24" i="7"/>
  <c r="B23" i="7"/>
  <c r="B22" i="7"/>
  <c r="B19" i="7"/>
  <c r="B18" i="7"/>
  <c r="B17" i="7"/>
  <c r="B16" i="7"/>
  <c r="B15" i="7"/>
  <c r="B14" i="7"/>
  <c r="B11" i="7"/>
  <c r="B10" i="7"/>
  <c r="B9" i="7"/>
  <c r="B8" i="7"/>
  <c r="B7" i="7"/>
  <c r="B6" i="7"/>
  <c r="C37" i="7" l="1"/>
  <c r="C12" i="7"/>
  <c r="D12" i="2"/>
  <c r="B124" i="16" l="1"/>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8" i="1" s="1"/>
  <c r="B73" i="16"/>
  <c r="B77" i="1" s="1"/>
  <c r="B72" i="16"/>
  <c r="B71" i="16"/>
  <c r="B70" i="16"/>
  <c r="B69" i="16"/>
  <c r="B73" i="1" s="1"/>
  <c r="B68" i="16"/>
  <c r="B67" i="16"/>
  <c r="B66" i="16"/>
  <c r="B65" i="16"/>
  <c r="B69" i="1" s="1"/>
  <c r="B64" i="16"/>
  <c r="B63" i="16"/>
  <c r="B62" i="16"/>
  <c r="B61" i="16"/>
  <c r="B60" i="16"/>
  <c r="B59" i="16"/>
  <c r="B58" i="16"/>
  <c r="B57" i="16"/>
  <c r="B63" i="1" s="1"/>
  <c r="B56" i="16"/>
  <c r="B55" i="16"/>
  <c r="B54" i="16"/>
  <c r="B60" i="1" s="1"/>
  <c r="B53" i="16"/>
  <c r="B52" i="16"/>
  <c r="B51" i="16"/>
  <c r="B50" i="16"/>
  <c r="B49" i="16"/>
  <c r="B48" i="16"/>
  <c r="B47" i="16"/>
  <c r="B46" i="16"/>
  <c r="B45" i="16"/>
  <c r="B44" i="16"/>
  <c r="B43" i="16"/>
  <c r="B52" i="1" s="1"/>
  <c r="B42" i="16"/>
  <c r="B41" i="16"/>
  <c r="B50" i="1" s="1"/>
  <c r="B40" i="16"/>
  <c r="B39" i="16"/>
  <c r="B38" i="16"/>
  <c r="B37" i="16"/>
  <c r="B47" i="1" s="1"/>
  <c r="B36" i="16"/>
  <c r="B35" i="16"/>
  <c r="B34" i="16"/>
  <c r="B33" i="16"/>
  <c r="B46" i="1" s="1"/>
  <c r="B32" i="16"/>
  <c r="B31" i="16"/>
  <c r="B30" i="16"/>
  <c r="B29" i="16"/>
  <c r="B28" i="16"/>
  <c r="B27" i="16"/>
  <c r="B40" i="1" s="1"/>
  <c r="B26" i="16"/>
  <c r="B39" i="1" s="1"/>
  <c r="B25" i="16"/>
  <c r="B38" i="1" s="1"/>
  <c r="B24" i="16"/>
  <c r="B23" i="16"/>
  <c r="B22" i="16"/>
  <c r="B35" i="1" s="1"/>
  <c r="B21" i="16"/>
  <c r="B34" i="1" s="1"/>
  <c r="B20" i="16"/>
  <c r="B19" i="16"/>
  <c r="B18" i="16"/>
  <c r="B17" i="16"/>
  <c r="B30" i="1" s="1"/>
  <c r="B16" i="16"/>
  <c r="B15" i="16"/>
  <c r="B14" i="16"/>
  <c r="B13" i="16"/>
  <c r="B10" i="16"/>
  <c r="B8" i="16"/>
  <c r="B71" i="14"/>
  <c r="B67" i="14"/>
  <c r="B66" i="14"/>
  <c r="B64" i="14"/>
  <c r="B62" i="14"/>
  <c r="B60" i="14"/>
  <c r="B58" i="14"/>
  <c r="B56" i="14"/>
  <c r="B54" i="14"/>
  <c r="B52" i="14"/>
  <c r="B49" i="14"/>
  <c r="B47" i="14"/>
  <c r="B45" i="14"/>
  <c r="B43" i="14"/>
  <c r="B41" i="14"/>
  <c r="B39" i="14"/>
  <c r="B37" i="14"/>
  <c r="B31" i="14"/>
  <c r="B21" i="14"/>
  <c r="B12" i="14"/>
  <c r="B10" i="14"/>
  <c r="B6" i="14"/>
  <c r="B18" i="1" s="1"/>
  <c r="B4" i="14"/>
  <c r="B3" i="14"/>
  <c r="B15" i="1" s="1"/>
  <c r="B85" i="15"/>
  <c r="B84" i="15"/>
  <c r="B83" i="15"/>
  <c r="B82" i="15"/>
  <c r="B81" i="15"/>
  <c r="B80" i="15"/>
  <c r="B79" i="15"/>
  <c r="B78" i="15"/>
  <c r="B77" i="15"/>
  <c r="B76" i="15"/>
  <c r="B75" i="15"/>
  <c r="B74" i="15"/>
  <c r="B73" i="15"/>
  <c r="B72" i="15"/>
  <c r="B71" i="15"/>
  <c r="B70" i="15"/>
  <c r="B76" i="1" s="1"/>
  <c r="B69" i="15"/>
  <c r="B68" i="15"/>
  <c r="B67" i="15"/>
  <c r="B66" i="15"/>
  <c r="B65" i="15"/>
  <c r="B64" i="15"/>
  <c r="B63" i="15"/>
  <c r="B62" i="15"/>
  <c r="B68" i="1" s="1"/>
  <c r="B61" i="15"/>
  <c r="B60" i="15"/>
  <c r="B59" i="15"/>
  <c r="B58" i="15"/>
  <c r="B57" i="15"/>
  <c r="B56" i="15"/>
  <c r="B55" i="15"/>
  <c r="B54" i="15"/>
  <c r="B62" i="1" s="1"/>
  <c r="B53" i="15"/>
  <c r="B52" i="15"/>
  <c r="B51" i="15"/>
  <c r="B50" i="15"/>
  <c r="B58" i="1" s="1"/>
  <c r="B49" i="15"/>
  <c r="B48" i="15"/>
  <c r="B47" i="15"/>
  <c r="B46" i="15"/>
  <c r="B54" i="1" s="1"/>
  <c r="B45" i="15"/>
  <c r="B44" i="15"/>
  <c r="B43" i="15"/>
  <c r="B42" i="15"/>
  <c r="B41" i="15"/>
  <c r="B40" i="15"/>
  <c r="B39" i="15"/>
  <c r="B38" i="15"/>
  <c r="B37" i="15"/>
  <c r="B36" i="15"/>
  <c r="B35" i="15"/>
  <c r="B34" i="15"/>
  <c r="B33" i="15"/>
  <c r="B32" i="15"/>
  <c r="B31" i="15"/>
  <c r="B30" i="15"/>
  <c r="B45" i="1" s="1"/>
  <c r="B29" i="15"/>
  <c r="B28" i="15"/>
  <c r="B27" i="15"/>
  <c r="B26" i="15"/>
  <c r="B41" i="1" s="1"/>
  <c r="B25" i="15"/>
  <c r="B24" i="15"/>
  <c r="B23" i="15"/>
  <c r="B22" i="15"/>
  <c r="B37" i="1" s="1"/>
  <c r="B21" i="15"/>
  <c r="B20" i="15"/>
  <c r="B19" i="15"/>
  <c r="B18" i="15"/>
  <c r="B17" i="15"/>
  <c r="B16" i="15"/>
  <c r="B15" i="15"/>
  <c r="B14" i="15"/>
  <c r="B29" i="1" s="1"/>
  <c r="B13" i="15"/>
  <c r="B12" i="15"/>
  <c r="B11" i="15"/>
  <c r="B26" i="1" s="1"/>
  <c r="B82" i="1"/>
  <c r="B81" i="1"/>
  <c r="B75" i="1"/>
  <c r="B71" i="1"/>
  <c r="B70" i="1"/>
  <c r="B67" i="1"/>
  <c r="B66" i="1"/>
  <c r="B65" i="1"/>
  <c r="B61" i="1"/>
  <c r="B57" i="1"/>
  <c r="B56" i="1"/>
  <c r="B53" i="1"/>
  <c r="B44" i="1"/>
  <c r="B43" i="1"/>
  <c r="B42" i="1"/>
  <c r="B36" i="1"/>
  <c r="B32" i="1"/>
  <c r="B31" i="1"/>
  <c r="B28" i="1"/>
  <c r="B27" i="1"/>
  <c r="B25" i="1"/>
  <c r="B24" i="1"/>
  <c r="B23" i="1"/>
  <c r="B17" i="1"/>
  <c r="B16" i="1"/>
  <c r="B14" i="1"/>
  <c r="B13" i="1"/>
  <c r="B2" i="15"/>
  <c r="B33" i="1" l="1"/>
  <c r="B49" i="1"/>
  <c r="B79" i="1"/>
  <c r="B55" i="1"/>
  <c r="B59" i="1"/>
  <c r="B51" i="1"/>
  <c r="B74" i="1"/>
  <c r="B64" i="1"/>
  <c r="B72" i="1"/>
  <c r="B80" i="1"/>
  <c r="B22" i="1"/>
  <c r="G12" i="7" l="1"/>
  <c r="E12" i="7"/>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52" i="1"/>
  <c r="A53" i="1"/>
  <c r="A54" i="1"/>
  <c r="A55" i="1"/>
  <c r="A59" i="1"/>
  <c r="A60" i="1"/>
  <c r="A61" i="1"/>
  <c r="A62" i="1"/>
  <c r="A63" i="1"/>
  <c r="A8" i="8" l="1"/>
  <c r="G37" i="7" l="1"/>
  <c r="F37" i="7"/>
  <c r="E37" i="7"/>
  <c r="D37" i="7"/>
  <c r="G28" i="7"/>
  <c r="F28" i="7"/>
  <c r="E28" i="7"/>
  <c r="C28" i="7"/>
  <c r="G20" i="7"/>
  <c r="F20" i="7"/>
  <c r="E20" i="7"/>
  <c r="C20" i="7"/>
  <c r="C39" i="7" s="1"/>
  <c r="D12" i="7"/>
  <c r="G38" i="7" l="1"/>
  <c r="G39" i="7" s="1"/>
  <c r="E38" i="7"/>
  <c r="E39" i="7" s="1"/>
  <c r="D28" i="7"/>
  <c r="D20" i="7"/>
  <c r="B12" i="7" l="1"/>
  <c r="F12" i="7"/>
  <c r="F38" i="7" s="1"/>
  <c r="D38" i="7"/>
  <c r="D39" i="7" s="1"/>
  <c r="B28" i="7"/>
  <c r="B20" i="7"/>
  <c r="B37" i="7"/>
  <c r="B39" i="7" l="1"/>
  <c r="F39" i="7"/>
  <c r="B39" i="8"/>
  <c r="B36" i="8"/>
  <c r="B31" i="8"/>
  <c r="B28" i="8"/>
  <c r="B23" i="8"/>
  <c r="B38" i="8"/>
  <c r="B30" i="8"/>
  <c r="B19" i="8"/>
  <c r="B24" i="8"/>
  <c r="B40" i="8"/>
  <c r="B37" i="8"/>
  <c r="B32" i="8"/>
  <c r="B29" i="8"/>
  <c r="B21" i="8"/>
  <c r="B15" i="8"/>
  <c r="B12" i="8"/>
  <c r="B20" i="8"/>
  <c r="B14" i="8"/>
  <c r="B35" i="8"/>
  <c r="B22" i="8"/>
  <c r="B16" i="8"/>
  <c r="B13" i="8"/>
  <c r="A4" i="7"/>
  <c r="A3" i="7"/>
  <c r="A9" i="8"/>
  <c r="B25" i="8" l="1"/>
  <c r="B33" i="8"/>
  <c r="B42" i="8"/>
  <c r="B17" i="8"/>
  <c r="C39" i="8"/>
  <c r="C36" i="8"/>
  <c r="C32" i="8"/>
  <c r="C29" i="8"/>
  <c r="C23" i="8"/>
  <c r="C12" i="8"/>
  <c r="C31" i="8"/>
  <c r="C22" i="8"/>
  <c r="C30" i="8"/>
  <c r="C24" i="8"/>
  <c r="C37" i="8"/>
  <c r="C21" i="8"/>
  <c r="C16" i="8"/>
  <c r="C13" i="8"/>
  <c r="C20" i="8"/>
  <c r="C15" i="8"/>
  <c r="C38" i="8"/>
  <c r="C35" i="8"/>
  <c r="C28" i="8"/>
  <c r="C19" i="8"/>
  <c r="C14" i="8"/>
  <c r="C40" i="8"/>
  <c r="C27" i="8"/>
  <c r="C11" i="8"/>
  <c r="D36" i="8"/>
  <c r="D31" i="8"/>
  <c r="D28" i="8"/>
  <c r="D23" i="8"/>
  <c r="D12" i="8"/>
  <c r="D35" i="8"/>
  <c r="D30" i="8"/>
  <c r="D22" i="8"/>
  <c r="D11" i="8"/>
  <c r="D38" i="8"/>
  <c r="D24" i="8"/>
  <c r="D40" i="8"/>
  <c r="D32" i="8"/>
  <c r="D29" i="8"/>
  <c r="D21" i="8"/>
  <c r="D16" i="8"/>
  <c r="D13" i="8"/>
  <c r="D20" i="8"/>
  <c r="D15" i="8"/>
  <c r="D39" i="8"/>
  <c r="D27" i="8"/>
  <c r="D19" i="8"/>
  <c r="D14" i="8"/>
  <c r="D37" i="8"/>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D501" i="9"/>
  <c r="D502" i="9"/>
  <c r="D503" i="9"/>
  <c r="D504" i="9"/>
  <c r="D505" i="9"/>
  <c r="D506" i="9"/>
  <c r="D507" i="9"/>
  <c r="D508" i="9"/>
  <c r="D509" i="9"/>
  <c r="D510" i="9"/>
  <c r="D511" i="9"/>
  <c r="D512" i="9"/>
  <c r="D513" i="9"/>
  <c r="D514" i="9"/>
  <c r="D515" i="9"/>
  <c r="D516" i="9"/>
  <c r="D517" i="9"/>
  <c r="D518" i="9"/>
  <c r="D519" i="9"/>
  <c r="D520" i="9"/>
  <c r="D521" i="9"/>
  <c r="D522" i="9"/>
  <c r="D523" i="9"/>
  <c r="D524" i="9"/>
  <c r="D525" i="9"/>
  <c r="D526" i="9"/>
  <c r="D527" i="9"/>
  <c r="D528" i="9"/>
  <c r="D529" i="9"/>
  <c r="D530" i="9"/>
  <c r="D531" i="9"/>
  <c r="D532" i="9"/>
  <c r="D533" i="9"/>
  <c r="D534" i="9"/>
  <c r="D535" i="9"/>
  <c r="D536" i="9"/>
  <c r="D537" i="9"/>
  <c r="D538" i="9"/>
  <c r="D539" i="9"/>
  <c r="D540" i="9"/>
  <c r="D541" i="9"/>
  <c r="D542" i="9"/>
  <c r="D543" i="9"/>
  <c r="D544" i="9"/>
  <c r="D545" i="9"/>
  <c r="D546" i="9"/>
  <c r="D547" i="9"/>
  <c r="D548" i="9"/>
  <c r="D549" i="9"/>
  <c r="D550" i="9"/>
  <c r="D551" i="9"/>
  <c r="D552" i="9"/>
  <c r="D553" i="9"/>
  <c r="D554" i="9"/>
  <c r="D555" i="9"/>
  <c r="D556" i="9"/>
  <c r="D557" i="9"/>
  <c r="D558" i="9"/>
  <c r="D559" i="9"/>
  <c r="D560" i="9"/>
  <c r="D561" i="9"/>
  <c r="D562" i="9"/>
  <c r="D563" i="9"/>
  <c r="D564" i="9"/>
  <c r="D565" i="9"/>
  <c r="D566" i="9"/>
  <c r="D567" i="9"/>
  <c r="D568" i="9"/>
  <c r="D569" i="9"/>
  <c r="D570" i="9"/>
  <c r="D571" i="9"/>
  <c r="D572" i="9"/>
  <c r="D573" i="9"/>
  <c r="D574" i="9"/>
  <c r="D575" i="9"/>
  <c r="D576" i="9"/>
  <c r="D577" i="9"/>
  <c r="D578" i="9"/>
  <c r="D579" i="9"/>
  <c r="D580" i="9"/>
  <c r="D581" i="9"/>
  <c r="D582" i="9"/>
  <c r="D583" i="9"/>
  <c r="D584" i="9"/>
  <c r="D585" i="9"/>
  <c r="D586" i="9"/>
  <c r="D587" i="9"/>
  <c r="D588" i="9"/>
  <c r="D589" i="9"/>
  <c r="D590" i="9"/>
  <c r="D591" i="9"/>
  <c r="D592" i="9"/>
  <c r="D593" i="9"/>
  <c r="D594" i="9"/>
  <c r="D595" i="9"/>
  <c r="D596" i="9"/>
  <c r="D597" i="9"/>
  <c r="D598" i="9"/>
  <c r="D599" i="9"/>
  <c r="D600" i="9"/>
  <c r="D601" i="9"/>
  <c r="D602" i="9"/>
  <c r="D603" i="9"/>
  <c r="D604" i="9"/>
  <c r="D605" i="9"/>
  <c r="D606" i="9"/>
  <c r="D607" i="9"/>
  <c r="D608" i="9"/>
  <c r="D609" i="9"/>
  <c r="D610" i="9"/>
  <c r="D611" i="9"/>
  <c r="D612" i="9"/>
  <c r="D613" i="9"/>
  <c r="D614" i="9"/>
  <c r="D615" i="9"/>
  <c r="D616" i="9"/>
  <c r="D617" i="9"/>
  <c r="D618" i="9"/>
  <c r="D619" i="9"/>
  <c r="D620" i="9"/>
  <c r="D621" i="9"/>
  <c r="D622" i="9"/>
  <c r="D623" i="9"/>
  <c r="D624" i="9"/>
  <c r="D625" i="9"/>
  <c r="D626" i="9"/>
  <c r="D627" i="9"/>
  <c r="D628" i="9"/>
  <c r="D629" i="9"/>
  <c r="D630" i="9"/>
  <c r="D631" i="9"/>
  <c r="D632" i="9"/>
  <c r="D633" i="9"/>
  <c r="D634" i="9"/>
  <c r="D635" i="9"/>
  <c r="D636" i="9"/>
  <c r="D637" i="9"/>
  <c r="D638" i="9"/>
  <c r="D639" i="9"/>
  <c r="D640" i="9"/>
  <c r="D641" i="9"/>
  <c r="D642" i="9"/>
  <c r="D643" i="9"/>
  <c r="D644" i="9"/>
  <c r="D645" i="9"/>
  <c r="D646" i="9"/>
  <c r="D647" i="9"/>
  <c r="D648" i="9"/>
  <c r="D649" i="9"/>
  <c r="D650" i="9"/>
  <c r="D651" i="9"/>
  <c r="D652" i="9"/>
  <c r="D653" i="9"/>
  <c r="D654" i="9"/>
  <c r="D655" i="9"/>
  <c r="D656" i="9"/>
  <c r="D657" i="9"/>
  <c r="D658" i="9"/>
  <c r="D659" i="9"/>
  <c r="D660" i="9"/>
  <c r="D661" i="9"/>
  <c r="D662" i="9"/>
  <c r="D663" i="9"/>
  <c r="D664" i="9"/>
  <c r="D665" i="9"/>
  <c r="D666" i="9"/>
  <c r="D667" i="9"/>
  <c r="D668" i="9"/>
  <c r="D669" i="9"/>
  <c r="D670" i="9"/>
  <c r="D671" i="9"/>
  <c r="D672" i="9"/>
  <c r="D673" i="9"/>
  <c r="D674" i="9"/>
  <c r="D675" i="9"/>
  <c r="D676" i="9"/>
  <c r="D677" i="9"/>
  <c r="D678" i="9"/>
  <c r="D679" i="9"/>
  <c r="D680" i="9"/>
  <c r="D681" i="9"/>
  <c r="D682" i="9"/>
  <c r="D683" i="9"/>
  <c r="D684" i="9"/>
  <c r="D685" i="9"/>
  <c r="D686" i="9"/>
  <c r="D687" i="9"/>
  <c r="D688" i="9"/>
  <c r="D689" i="9"/>
  <c r="D690" i="9"/>
  <c r="D691" i="9"/>
  <c r="D692" i="9"/>
  <c r="D693" i="9"/>
  <c r="D694" i="9"/>
  <c r="D695" i="9"/>
  <c r="D696" i="9"/>
  <c r="D697" i="9"/>
  <c r="D698" i="9"/>
  <c r="D699" i="9"/>
  <c r="D700" i="9"/>
  <c r="D701" i="9"/>
  <c r="D702" i="9"/>
  <c r="D703" i="9"/>
  <c r="D704" i="9"/>
  <c r="D705" i="9"/>
  <c r="D706" i="9"/>
  <c r="D707" i="9"/>
  <c r="D708" i="9"/>
  <c r="D709" i="9"/>
  <c r="D710" i="9"/>
  <c r="D711" i="9"/>
  <c r="D712" i="9"/>
  <c r="D713" i="9"/>
  <c r="D714" i="9"/>
  <c r="D715" i="9"/>
  <c r="D716" i="9"/>
  <c r="D717" i="9"/>
  <c r="D718" i="9"/>
  <c r="D719" i="9"/>
  <c r="D720" i="9"/>
  <c r="D721" i="9"/>
  <c r="D722" i="9"/>
  <c r="D723" i="9"/>
  <c r="D724" i="9"/>
  <c r="D725" i="9"/>
  <c r="D726" i="9"/>
  <c r="D727" i="9"/>
  <c r="D728" i="9"/>
  <c r="D729" i="9"/>
  <c r="D730" i="9"/>
  <c r="D731" i="9"/>
  <c r="D732" i="9"/>
  <c r="D733" i="9"/>
  <c r="D734" i="9"/>
  <c r="D735" i="9"/>
  <c r="D736" i="9"/>
  <c r="D737" i="9"/>
  <c r="D738" i="9"/>
  <c r="D739" i="9"/>
  <c r="D740" i="9"/>
  <c r="D741" i="9"/>
  <c r="D742" i="9"/>
  <c r="D743" i="9"/>
  <c r="D744" i="9"/>
  <c r="D745" i="9"/>
  <c r="D746" i="9"/>
  <c r="D747" i="9"/>
  <c r="D748" i="9"/>
  <c r="D749" i="9"/>
  <c r="D750" i="9"/>
  <c r="D751" i="9"/>
  <c r="D752" i="9"/>
  <c r="D753" i="9"/>
  <c r="D754" i="9"/>
  <c r="D755" i="9"/>
  <c r="D756" i="9"/>
  <c r="D757" i="9"/>
  <c r="D758" i="9"/>
  <c r="D759" i="9"/>
  <c r="D760" i="9"/>
  <c r="D761" i="9"/>
  <c r="D762" i="9"/>
  <c r="D763" i="9"/>
  <c r="D764" i="9"/>
  <c r="D765" i="9"/>
  <c r="D766" i="9"/>
  <c r="D767" i="9"/>
  <c r="D768" i="9"/>
  <c r="D769" i="9"/>
  <c r="D770" i="9"/>
  <c r="D771" i="9"/>
  <c r="D772" i="9"/>
  <c r="D773" i="9"/>
  <c r="D774" i="9"/>
  <c r="D775" i="9"/>
  <c r="D776" i="9"/>
  <c r="D777" i="9"/>
  <c r="D778" i="9"/>
  <c r="D779" i="9"/>
  <c r="D780" i="9"/>
  <c r="D781" i="9"/>
  <c r="D782" i="9"/>
  <c r="D783" i="9"/>
  <c r="D784" i="9"/>
  <c r="D785" i="9"/>
  <c r="D786" i="9"/>
  <c r="D787" i="9"/>
  <c r="D788" i="9"/>
  <c r="D789" i="9"/>
  <c r="D790" i="9"/>
  <c r="D791" i="9"/>
  <c r="D792" i="9"/>
  <c r="D793" i="9"/>
  <c r="D794" i="9"/>
  <c r="D795" i="9"/>
  <c r="D796" i="9"/>
  <c r="D797" i="9"/>
  <c r="D798" i="9"/>
  <c r="D799" i="9"/>
  <c r="D800" i="9"/>
  <c r="D801" i="9"/>
  <c r="D802" i="9"/>
  <c r="D803" i="9"/>
  <c r="D804" i="9"/>
  <c r="D805" i="9"/>
  <c r="D806" i="9"/>
  <c r="D807" i="9"/>
  <c r="D808" i="9"/>
  <c r="D809" i="9"/>
  <c r="D810" i="9"/>
  <c r="D811" i="9"/>
  <c r="D812" i="9"/>
  <c r="D813" i="9"/>
  <c r="D814" i="9"/>
  <c r="D815" i="9"/>
  <c r="D816" i="9"/>
  <c r="D817" i="9"/>
  <c r="D818" i="9"/>
  <c r="D819" i="9"/>
  <c r="D820" i="9"/>
  <c r="D821" i="9"/>
  <c r="D822" i="9"/>
  <c r="D823" i="9"/>
  <c r="D824" i="9"/>
  <c r="D825" i="9"/>
  <c r="D826" i="9"/>
  <c r="D827" i="9"/>
  <c r="D828" i="9"/>
  <c r="D829" i="9"/>
  <c r="D830" i="9"/>
  <c r="D831" i="9"/>
  <c r="D832" i="9"/>
  <c r="D833" i="9"/>
  <c r="D834" i="9"/>
  <c r="D835" i="9"/>
  <c r="D836" i="9"/>
  <c r="D837" i="9"/>
  <c r="D838" i="9"/>
  <c r="D839" i="9"/>
  <c r="D840" i="9"/>
  <c r="D841" i="9"/>
  <c r="D842" i="9"/>
  <c r="D843" i="9"/>
  <c r="D844" i="9"/>
  <c r="D845" i="9"/>
  <c r="D846" i="9"/>
  <c r="D847" i="9"/>
  <c r="D848" i="9"/>
  <c r="D849" i="9"/>
  <c r="D850" i="9"/>
  <c r="D851" i="9"/>
  <c r="D852" i="9"/>
  <c r="D853" i="9"/>
  <c r="D854" i="9"/>
  <c r="D855" i="9"/>
  <c r="D856" i="9"/>
  <c r="D857" i="9"/>
  <c r="D858" i="9"/>
  <c r="D859" i="9"/>
  <c r="D860" i="9"/>
  <c r="D861" i="9"/>
  <c r="D862" i="9"/>
  <c r="D863" i="9"/>
  <c r="D864" i="9"/>
  <c r="D865" i="9"/>
  <c r="D866" i="9"/>
  <c r="D867" i="9"/>
  <c r="D868" i="9"/>
  <c r="D869" i="9"/>
  <c r="D870" i="9"/>
  <c r="D871" i="9"/>
  <c r="D872" i="9"/>
  <c r="D873" i="9"/>
  <c r="D874" i="9"/>
  <c r="D875" i="9"/>
  <c r="D876" i="9"/>
  <c r="D877" i="9"/>
  <c r="D878" i="9"/>
  <c r="D879" i="9"/>
  <c r="D880" i="9"/>
  <c r="D881" i="9"/>
  <c r="D882" i="9"/>
  <c r="D883" i="9"/>
  <c r="D884" i="9"/>
  <c r="D885" i="9"/>
  <c r="D886" i="9"/>
  <c r="D887" i="9"/>
  <c r="D888" i="9"/>
  <c r="D889" i="9"/>
  <c r="D890" i="9"/>
  <c r="D891" i="9"/>
  <c r="D892" i="9"/>
  <c r="D893" i="9"/>
  <c r="D894" i="9"/>
  <c r="D895" i="9"/>
  <c r="D896" i="9"/>
  <c r="D897" i="9"/>
  <c r="D898" i="9"/>
  <c r="D899" i="9"/>
  <c r="D900" i="9"/>
  <c r="D901" i="9"/>
  <c r="D902" i="9"/>
  <c r="D903" i="9"/>
  <c r="D904" i="9"/>
  <c r="D905" i="9"/>
  <c r="D906" i="9"/>
  <c r="D907" i="9"/>
  <c r="D908" i="9"/>
  <c r="D909" i="9"/>
  <c r="D910" i="9"/>
  <c r="D911" i="9"/>
  <c r="D912" i="9"/>
  <c r="D913" i="9"/>
  <c r="D914" i="9"/>
  <c r="D915" i="9"/>
  <c r="D916" i="9"/>
  <c r="D917" i="9"/>
  <c r="D918" i="9"/>
  <c r="D919" i="9"/>
  <c r="D920" i="9"/>
  <c r="D921" i="9"/>
  <c r="D922" i="9"/>
  <c r="D923" i="9"/>
  <c r="D924" i="9"/>
  <c r="D925" i="9"/>
  <c r="D926" i="9"/>
  <c r="D927" i="9"/>
  <c r="D928" i="9"/>
  <c r="D929" i="9"/>
  <c r="D930" i="9"/>
  <c r="D931" i="9"/>
  <c r="D932" i="9"/>
  <c r="D933" i="9"/>
  <c r="D934" i="9"/>
  <c r="D935" i="9"/>
  <c r="D936" i="9"/>
  <c r="D937" i="9"/>
  <c r="D938" i="9"/>
  <c r="D939" i="9"/>
  <c r="D940" i="9"/>
  <c r="D941" i="9"/>
  <c r="D942" i="9"/>
  <c r="D943" i="9"/>
  <c r="D944" i="9"/>
  <c r="D945" i="9"/>
  <c r="D946" i="9"/>
  <c r="D947" i="9"/>
  <c r="D948" i="9"/>
  <c r="D949" i="9"/>
  <c r="D950" i="9"/>
  <c r="D951" i="9"/>
  <c r="D952" i="9"/>
  <c r="D953" i="9"/>
  <c r="D954" i="9"/>
  <c r="D955" i="9"/>
  <c r="D956" i="9"/>
  <c r="D957" i="9"/>
  <c r="D958" i="9"/>
  <c r="D959" i="9"/>
  <c r="D960" i="9"/>
  <c r="D961" i="9"/>
  <c r="D962" i="9"/>
  <c r="D963" i="9"/>
  <c r="D964" i="9"/>
  <c r="D965" i="9"/>
  <c r="D966" i="9"/>
  <c r="D967" i="9"/>
  <c r="D968" i="9"/>
  <c r="D969" i="9"/>
  <c r="D970" i="9"/>
  <c r="D971" i="9"/>
  <c r="D972" i="9"/>
  <c r="D973" i="9"/>
  <c r="D974" i="9"/>
  <c r="D975" i="9"/>
  <c r="D976" i="9"/>
  <c r="D977" i="9"/>
  <c r="D978" i="9"/>
  <c r="D979" i="9"/>
  <c r="D980" i="9"/>
  <c r="D981" i="9"/>
  <c r="D982" i="9"/>
  <c r="D983" i="9"/>
  <c r="D984" i="9"/>
  <c r="D985" i="9"/>
  <c r="D986" i="9"/>
  <c r="D987" i="9"/>
  <c r="D988" i="9"/>
  <c r="D989" i="9"/>
  <c r="D990" i="9"/>
  <c r="D991" i="9"/>
  <c r="D992" i="9"/>
  <c r="D993" i="9"/>
  <c r="D994" i="9"/>
  <c r="D995" i="9"/>
  <c r="D996" i="9"/>
  <c r="D997" i="9"/>
  <c r="D998" i="9"/>
  <c r="D999" i="9"/>
  <c r="D1000" i="9"/>
  <c r="D1001" i="9"/>
  <c r="D1002" i="9"/>
  <c r="D1003" i="9"/>
  <c r="D1004" i="9"/>
  <c r="D1005" i="9"/>
  <c r="D1006" i="9"/>
  <c r="D1007" i="9"/>
  <c r="D1008" i="9"/>
  <c r="D1009" i="9"/>
  <c r="D1010" i="9"/>
  <c r="D1011" i="9"/>
  <c r="D1012" i="9"/>
  <c r="D1013" i="9"/>
  <c r="D1014" i="9"/>
  <c r="D1015" i="9"/>
  <c r="D1016" i="9"/>
  <c r="D1017" i="9"/>
  <c r="D1018" i="9"/>
  <c r="D1019" i="9"/>
  <c r="D1020" i="9"/>
  <c r="D1021" i="9"/>
  <c r="D1022" i="9"/>
  <c r="D1023" i="9"/>
  <c r="D1024" i="9"/>
  <c r="D1025" i="9"/>
  <c r="D1026" i="9"/>
  <c r="D1027" i="9"/>
  <c r="D1028" i="9"/>
  <c r="D1029" i="9"/>
  <c r="D1030" i="9"/>
  <c r="D1031" i="9"/>
  <c r="D1032" i="9"/>
  <c r="D1033" i="9"/>
  <c r="D1034" i="9"/>
  <c r="D1035" i="9"/>
  <c r="D1036" i="9"/>
  <c r="D1037" i="9"/>
  <c r="D1038" i="9"/>
  <c r="D1039" i="9"/>
  <c r="D1040" i="9"/>
  <c r="D1041" i="9"/>
  <c r="D1042" i="9"/>
  <c r="D1043" i="9"/>
  <c r="D1044" i="9"/>
  <c r="D1045" i="9"/>
  <c r="D1046" i="9"/>
  <c r="D1047" i="9"/>
  <c r="D1048" i="9"/>
  <c r="D1049" i="9"/>
  <c r="D1050" i="9"/>
  <c r="D1051" i="9"/>
  <c r="D1052" i="9"/>
  <c r="D1053" i="9"/>
  <c r="D1054" i="9"/>
  <c r="D1055" i="9"/>
  <c r="D1056" i="9"/>
  <c r="D1057" i="9"/>
  <c r="D1058" i="9"/>
  <c r="D1059" i="9"/>
  <c r="D1060" i="9"/>
  <c r="D1061" i="9"/>
  <c r="D1062" i="9"/>
  <c r="D1063" i="9"/>
  <c r="D1064" i="9"/>
  <c r="D1065" i="9"/>
  <c r="D1066" i="9"/>
  <c r="D1067" i="9"/>
  <c r="D1068" i="9"/>
  <c r="D1069" i="9"/>
  <c r="D1070" i="9"/>
  <c r="D1071" i="9"/>
  <c r="D1072" i="9"/>
  <c r="D1073" i="9"/>
  <c r="D1074" i="9"/>
  <c r="D1075" i="9"/>
  <c r="D1076" i="9"/>
  <c r="D1077" i="9"/>
  <c r="D1078" i="9"/>
  <c r="D1079" i="9"/>
  <c r="D1080" i="9"/>
  <c r="D1081" i="9"/>
  <c r="D1082" i="9"/>
  <c r="D1083" i="9"/>
  <c r="D1084" i="9"/>
  <c r="D1085" i="9"/>
  <c r="D1086" i="9"/>
  <c r="D1087" i="9"/>
  <c r="D1088" i="9"/>
  <c r="D1089" i="9"/>
  <c r="D1090" i="9"/>
  <c r="D1091" i="9"/>
  <c r="D1092" i="9"/>
  <c r="D1093" i="9"/>
  <c r="D1094" i="9"/>
  <c r="D1095" i="9"/>
  <c r="D1096" i="9"/>
  <c r="D1097" i="9"/>
  <c r="D1098" i="9"/>
  <c r="D1099" i="9"/>
  <c r="D1100" i="9"/>
  <c r="D1101" i="9"/>
  <c r="D1102" i="9"/>
  <c r="D1103" i="9"/>
  <c r="D1104" i="9"/>
  <c r="D1105" i="9"/>
  <c r="D1106" i="9"/>
  <c r="D1107" i="9"/>
  <c r="D1108" i="9"/>
  <c r="D1109" i="9"/>
  <c r="D1110" i="9"/>
  <c r="D1111" i="9"/>
  <c r="D1112" i="9"/>
  <c r="D1113" i="9"/>
  <c r="D1114" i="9"/>
  <c r="D1115" i="9"/>
  <c r="D1116" i="9"/>
  <c r="D1117" i="9"/>
  <c r="D1118" i="9"/>
  <c r="D1119" i="9"/>
  <c r="D1120" i="9"/>
  <c r="D1121" i="9"/>
  <c r="D1122" i="9"/>
  <c r="D1123" i="9"/>
  <c r="D1124" i="9"/>
  <c r="D1125" i="9"/>
  <c r="D1126" i="9"/>
  <c r="D1127" i="9"/>
  <c r="D1128" i="9"/>
  <c r="D1129" i="9"/>
  <c r="D1130" i="9"/>
  <c r="D1131" i="9"/>
  <c r="D1132" i="9"/>
  <c r="D1133" i="9"/>
  <c r="D1134" i="9"/>
  <c r="D1135" i="9"/>
  <c r="D1136" i="9"/>
  <c r="D1137" i="9"/>
  <c r="D1138" i="9"/>
  <c r="D1139" i="9"/>
  <c r="D1140" i="9"/>
  <c r="D1141" i="9"/>
  <c r="D1142" i="9"/>
  <c r="D1143" i="9"/>
  <c r="D1144" i="9"/>
  <c r="D1145" i="9"/>
  <c r="D1146" i="9"/>
  <c r="D1147" i="9"/>
  <c r="D1148" i="9"/>
  <c r="D1149" i="9"/>
  <c r="D1150" i="9"/>
  <c r="D1151" i="9"/>
  <c r="D1152" i="9"/>
  <c r="D1153" i="9"/>
  <c r="D1154" i="9"/>
  <c r="D1155" i="9"/>
  <c r="D1156" i="9"/>
  <c r="D1157" i="9"/>
  <c r="D1158" i="9"/>
  <c r="D1159" i="9"/>
  <c r="D1160" i="9"/>
  <c r="D1161" i="9"/>
  <c r="D1162" i="9"/>
  <c r="D1163" i="9"/>
  <c r="D1164" i="9"/>
  <c r="D1165" i="9"/>
  <c r="D1166" i="9"/>
  <c r="D1167" i="9"/>
  <c r="D1168" i="9"/>
  <c r="D1169" i="9"/>
  <c r="D1170" i="9"/>
  <c r="D1171" i="9"/>
  <c r="D1172" i="9"/>
  <c r="D1173" i="9"/>
  <c r="D1174" i="9"/>
  <c r="D1175" i="9"/>
  <c r="D1176" i="9"/>
  <c r="D1177" i="9"/>
  <c r="D1178" i="9"/>
  <c r="D1179" i="9"/>
  <c r="D1180" i="9"/>
  <c r="D1181" i="9"/>
  <c r="D1182" i="9"/>
  <c r="D1183" i="9"/>
  <c r="D1184" i="9"/>
  <c r="D1185" i="9"/>
  <c r="D1186" i="9"/>
  <c r="D1187" i="9"/>
  <c r="D1188" i="9"/>
  <c r="D1189" i="9"/>
  <c r="D1190" i="9"/>
  <c r="D1191" i="9"/>
  <c r="D1192" i="9"/>
  <c r="D1193" i="9"/>
  <c r="D1194" i="9"/>
  <c r="D1195" i="9"/>
  <c r="D1196" i="9"/>
  <c r="D1197" i="9"/>
  <c r="D1198" i="9"/>
  <c r="D1199" i="9"/>
  <c r="D1200" i="9"/>
  <c r="D1201" i="9"/>
  <c r="D1202" i="9"/>
  <c r="D1203" i="9"/>
  <c r="D1204" i="9"/>
  <c r="D1205" i="9"/>
  <c r="D1206" i="9"/>
  <c r="D1207" i="9"/>
  <c r="D1208" i="9"/>
  <c r="D1209" i="9"/>
  <c r="D1210" i="9"/>
  <c r="D1211" i="9"/>
  <c r="D1212" i="9"/>
  <c r="D1213" i="9"/>
  <c r="D1214" i="9"/>
  <c r="D1215" i="9"/>
  <c r="D1216" i="9"/>
  <c r="D1217" i="9"/>
  <c r="D1218" i="9"/>
  <c r="D1219" i="9"/>
  <c r="D1220" i="9"/>
  <c r="D1221" i="9"/>
  <c r="D1222" i="9"/>
  <c r="D1223" i="9"/>
  <c r="D1224" i="9"/>
  <c r="D1225" i="9"/>
  <c r="D1226" i="9"/>
  <c r="D1227" i="9"/>
  <c r="D1228" i="9"/>
  <c r="D1229" i="9"/>
  <c r="D1230" i="9"/>
  <c r="D1231" i="9"/>
  <c r="D1232" i="9"/>
  <c r="D1233" i="9"/>
  <c r="D1234" i="9"/>
  <c r="D1235" i="9"/>
  <c r="D1236" i="9"/>
  <c r="D1237" i="9"/>
  <c r="D1238" i="9"/>
  <c r="D1239" i="9"/>
  <c r="D1240" i="9"/>
  <c r="D1241" i="9"/>
  <c r="D1242" i="9"/>
  <c r="D1243" i="9"/>
  <c r="D1244" i="9"/>
  <c r="D1245" i="9"/>
  <c r="D1246" i="9"/>
  <c r="D1247" i="9"/>
  <c r="D1248" i="9"/>
  <c r="D1249" i="9"/>
  <c r="D1250" i="9"/>
  <c r="D1251" i="9"/>
  <c r="D1252" i="9"/>
  <c r="D1253" i="9"/>
  <c r="D1254" i="9"/>
  <c r="D1255" i="9"/>
  <c r="D1256" i="9"/>
  <c r="D1257" i="9"/>
  <c r="D1258" i="9"/>
  <c r="D1259" i="9"/>
  <c r="D1260" i="9"/>
  <c r="D1261" i="9"/>
  <c r="D1262" i="9"/>
  <c r="D1263" i="9"/>
  <c r="D1264" i="9"/>
  <c r="D1265" i="9"/>
  <c r="D1266" i="9"/>
  <c r="D1267" i="9"/>
  <c r="D1268" i="9"/>
  <c r="D1269" i="9"/>
  <c r="D1270" i="9"/>
  <c r="D1271" i="9"/>
  <c r="D1272" i="9"/>
  <c r="D1273" i="9"/>
  <c r="D1274" i="9"/>
  <c r="D1275" i="9"/>
  <c r="D1276" i="9"/>
  <c r="D1277" i="9"/>
  <c r="D1278" i="9"/>
  <c r="D1279" i="9"/>
  <c r="D1280" i="9"/>
  <c r="D1281" i="9"/>
  <c r="D1282" i="9"/>
  <c r="D1283" i="9"/>
  <c r="D1284" i="9"/>
  <c r="D1285" i="9"/>
  <c r="D1286" i="9"/>
  <c r="D1287" i="9"/>
  <c r="D1288" i="9"/>
  <c r="D1289" i="9"/>
  <c r="D1290" i="9"/>
  <c r="D1291" i="9"/>
  <c r="D1292" i="9"/>
  <c r="D1293" i="9"/>
  <c r="D1294" i="9"/>
  <c r="D1295" i="9"/>
  <c r="D1296" i="9"/>
  <c r="D1297" i="9"/>
  <c r="D1298" i="9"/>
  <c r="D1299" i="9"/>
  <c r="D1300" i="9"/>
  <c r="D1301" i="9"/>
  <c r="D1302" i="9"/>
  <c r="D1303" i="9"/>
  <c r="D1304" i="9"/>
  <c r="D1305" i="9"/>
  <c r="D1306" i="9"/>
  <c r="D1307" i="9"/>
  <c r="D1308" i="9"/>
  <c r="D1309" i="9"/>
  <c r="D1310" i="9"/>
  <c r="D1311" i="9"/>
  <c r="D1312" i="9"/>
  <c r="D1313" i="9"/>
  <c r="D1314" i="9"/>
  <c r="D1315" i="9"/>
  <c r="D1316" i="9"/>
  <c r="D1317" i="9"/>
  <c r="D1318" i="9"/>
  <c r="D1319" i="9"/>
  <c r="D1320" i="9"/>
  <c r="D1321" i="9"/>
  <c r="D1322" i="9"/>
  <c r="D1323" i="9"/>
  <c r="D1324" i="9"/>
  <c r="D1325" i="9"/>
  <c r="D1326" i="9"/>
  <c r="D1327" i="9"/>
  <c r="D1328" i="9"/>
  <c r="D1329" i="9"/>
  <c r="D1330" i="9"/>
  <c r="D1331" i="9"/>
  <c r="D1332" i="9"/>
  <c r="D1333" i="9"/>
  <c r="D1334" i="9"/>
  <c r="D1335" i="9"/>
  <c r="D1336" i="9"/>
  <c r="D1337" i="9"/>
  <c r="D1338" i="9"/>
  <c r="D1339" i="9"/>
  <c r="D1340" i="9"/>
  <c r="D1341" i="9"/>
  <c r="D1342" i="9"/>
  <c r="D1343" i="9"/>
  <c r="D1344" i="9"/>
  <c r="D1345" i="9"/>
  <c r="D1346" i="9"/>
  <c r="D1347" i="9"/>
  <c r="D1348" i="9"/>
  <c r="D1349" i="9"/>
  <c r="D1350" i="9"/>
  <c r="D1351" i="9"/>
  <c r="D1352" i="9"/>
  <c r="D1353" i="9"/>
  <c r="D1354" i="9"/>
  <c r="D1355" i="9"/>
  <c r="D1356" i="9"/>
  <c r="D1357" i="9"/>
  <c r="D1358" i="9"/>
  <c r="D1359" i="9"/>
  <c r="D1360" i="9"/>
  <c r="D1361" i="9"/>
  <c r="D1362" i="9"/>
  <c r="D1363" i="9"/>
  <c r="D1364" i="9"/>
  <c r="D1365" i="9"/>
  <c r="D1366" i="9"/>
  <c r="D1367" i="9"/>
  <c r="D1368" i="9"/>
  <c r="D1369" i="9"/>
  <c r="D1370" i="9"/>
  <c r="D1371" i="9"/>
  <c r="D1372" i="9"/>
  <c r="D1373" i="9"/>
  <c r="D1374" i="9"/>
  <c r="D1375" i="9"/>
  <c r="D1376" i="9"/>
  <c r="D1377" i="9"/>
  <c r="D1378" i="9"/>
  <c r="D1379" i="9"/>
  <c r="D1380" i="9"/>
  <c r="D1381" i="9"/>
  <c r="D1382" i="9"/>
  <c r="D1383" i="9"/>
  <c r="D1384" i="9"/>
  <c r="D1385" i="9"/>
  <c r="D1386" i="9"/>
  <c r="D1387" i="9"/>
  <c r="D1388" i="9"/>
  <c r="D1389" i="9"/>
  <c r="D1390" i="9"/>
  <c r="D1391" i="9"/>
  <c r="D1392" i="9"/>
  <c r="D1393" i="9"/>
  <c r="D1394" i="9"/>
  <c r="D1395" i="9"/>
  <c r="D1396" i="9"/>
  <c r="D1397" i="9"/>
  <c r="D1398" i="9"/>
  <c r="D1399" i="9"/>
  <c r="D1400" i="9"/>
  <c r="D1401" i="9"/>
  <c r="D1402" i="9"/>
  <c r="D1403" i="9"/>
  <c r="D1404" i="9"/>
  <c r="D1405" i="9"/>
  <c r="D1406" i="9"/>
  <c r="D1407" i="9"/>
  <c r="D1408" i="9"/>
  <c r="D1409" i="9"/>
  <c r="D1410" i="9"/>
  <c r="D1411" i="9"/>
  <c r="D1412" i="9"/>
  <c r="D1413" i="9"/>
  <c r="D1414" i="9"/>
  <c r="D1415" i="9"/>
  <c r="D1416" i="9"/>
  <c r="D1417" i="9"/>
  <c r="D1418" i="9"/>
  <c r="D1419" i="9"/>
  <c r="D1420" i="9"/>
  <c r="D1421" i="9"/>
  <c r="D1422" i="9"/>
  <c r="D1423" i="9"/>
  <c r="D1424" i="9"/>
  <c r="D1425" i="9"/>
  <c r="D1426" i="9"/>
  <c r="D1427" i="9"/>
  <c r="D1428" i="9"/>
  <c r="D1429" i="9"/>
  <c r="D1430" i="9"/>
  <c r="D1431" i="9"/>
  <c r="D1432" i="9"/>
  <c r="D1433" i="9"/>
  <c r="D1434" i="9"/>
  <c r="D1435" i="9"/>
  <c r="D1436" i="9"/>
  <c r="D1437" i="9"/>
  <c r="D1438" i="9"/>
  <c r="D1439" i="9"/>
  <c r="D1440" i="9"/>
  <c r="D1441" i="9"/>
  <c r="D1442" i="9"/>
  <c r="D1443" i="9"/>
  <c r="D1444" i="9"/>
  <c r="D1445" i="9"/>
  <c r="D1446" i="9"/>
  <c r="D1447" i="9"/>
  <c r="D1448" i="9"/>
  <c r="D1449" i="9"/>
  <c r="D1450" i="9"/>
  <c r="D1451" i="9"/>
  <c r="D1452" i="9"/>
  <c r="D1453" i="9"/>
  <c r="D1454" i="9"/>
  <c r="D1455" i="9"/>
  <c r="D1456" i="9"/>
  <c r="D1457" i="9"/>
  <c r="D1458" i="9"/>
  <c r="D1459" i="9"/>
  <c r="D1460" i="9"/>
  <c r="D1461" i="9"/>
  <c r="D1462" i="9"/>
  <c r="D1463" i="9"/>
  <c r="D1464" i="9"/>
  <c r="D1465" i="9"/>
  <c r="D1466" i="9"/>
  <c r="D1467" i="9"/>
  <c r="D1468" i="9"/>
  <c r="D1469" i="9"/>
  <c r="D1470" i="9"/>
  <c r="D1471" i="9"/>
  <c r="D1472" i="9"/>
  <c r="D1473" i="9"/>
  <c r="D1474" i="9"/>
  <c r="D1475" i="9"/>
  <c r="D1476" i="9"/>
  <c r="D1477" i="9"/>
  <c r="D1478" i="9"/>
  <c r="D1479" i="9"/>
  <c r="D1480" i="9"/>
  <c r="D1481" i="9"/>
  <c r="D1482" i="9"/>
  <c r="D1483" i="9"/>
  <c r="D1484" i="9"/>
  <c r="D1485" i="9"/>
  <c r="D1486" i="9"/>
  <c r="D1487" i="9"/>
  <c r="D1488" i="9"/>
  <c r="D1489" i="9"/>
  <c r="D1490" i="9"/>
  <c r="D1491" i="9"/>
  <c r="D1492" i="9"/>
  <c r="D1493" i="9"/>
  <c r="D1494" i="9"/>
  <c r="D1495" i="9"/>
  <c r="D1496" i="9"/>
  <c r="D1497" i="9"/>
  <c r="D1498" i="9"/>
  <c r="D1499" i="9"/>
  <c r="D1500" i="9"/>
  <c r="D1501" i="9"/>
  <c r="D1502" i="9"/>
  <c r="D1503" i="9"/>
  <c r="D1504" i="9"/>
  <c r="D1505" i="9"/>
  <c r="D1506" i="9"/>
  <c r="D1507" i="9"/>
  <c r="D1508" i="9"/>
  <c r="D1509" i="9"/>
  <c r="D1510" i="9"/>
  <c r="D1511" i="9"/>
  <c r="D1512" i="9"/>
  <c r="D1513" i="9"/>
  <c r="D1514" i="9"/>
  <c r="D1515" i="9"/>
  <c r="D1516" i="9"/>
  <c r="D1517" i="9"/>
  <c r="D1518" i="9"/>
  <c r="D1519" i="9"/>
  <c r="D1520" i="9"/>
  <c r="D1521" i="9"/>
  <c r="D1522" i="9"/>
  <c r="D1523" i="9"/>
  <c r="D1524" i="9"/>
  <c r="D1525" i="9"/>
  <c r="D1526" i="9"/>
  <c r="D1527" i="9"/>
  <c r="D1528" i="9"/>
  <c r="D1529" i="9"/>
  <c r="D1530" i="9"/>
  <c r="D1531" i="9"/>
  <c r="D1532" i="9"/>
  <c r="D1533" i="9"/>
  <c r="D1534" i="9"/>
  <c r="D1535" i="9"/>
  <c r="D1536" i="9"/>
  <c r="D1537" i="9"/>
  <c r="D1538" i="9"/>
  <c r="D1539" i="9"/>
  <c r="D1540" i="9"/>
  <c r="D1541" i="9"/>
  <c r="D1542" i="9"/>
  <c r="D1543" i="9"/>
  <c r="D1544" i="9"/>
  <c r="D1545" i="9"/>
  <c r="D1546" i="9"/>
  <c r="D1547" i="9"/>
  <c r="D1548" i="9"/>
  <c r="D1549" i="9"/>
  <c r="D1550" i="9"/>
  <c r="D1551" i="9"/>
  <c r="D1552" i="9"/>
  <c r="D1553" i="9"/>
  <c r="D1554" i="9"/>
  <c r="D1555" i="9"/>
  <c r="D1556" i="9"/>
  <c r="D1557" i="9"/>
  <c r="D1558" i="9"/>
  <c r="D1559" i="9"/>
  <c r="D1560" i="9"/>
  <c r="D1561" i="9"/>
  <c r="D1562" i="9"/>
  <c r="D1563" i="9"/>
  <c r="D1564" i="9"/>
  <c r="D1565" i="9"/>
  <c r="D1566" i="9"/>
  <c r="D1567" i="9"/>
  <c r="D1568" i="9"/>
  <c r="D1569" i="9"/>
  <c r="D1570" i="9"/>
  <c r="D1571" i="9"/>
  <c r="D1572" i="9"/>
  <c r="D1573" i="9"/>
  <c r="D1574" i="9"/>
  <c r="D1575" i="9"/>
  <c r="D1576" i="9"/>
  <c r="D1577" i="9"/>
  <c r="D1578" i="9"/>
  <c r="D1579" i="9"/>
  <c r="D1580" i="9"/>
  <c r="D1581" i="9"/>
  <c r="D1582" i="9"/>
  <c r="D1583" i="9"/>
  <c r="D1584" i="9"/>
  <c r="D1585" i="9"/>
  <c r="D1586" i="9"/>
  <c r="D1587" i="9"/>
  <c r="D1588" i="9"/>
  <c r="D1589" i="9"/>
  <c r="D1590" i="9"/>
  <c r="D1591" i="9"/>
  <c r="D1592" i="9"/>
  <c r="D1593" i="9"/>
  <c r="D1594" i="9"/>
  <c r="D1595" i="9"/>
  <c r="D1596" i="9"/>
  <c r="D1597" i="9"/>
  <c r="D1598" i="9"/>
  <c r="D1599" i="9"/>
  <c r="D1600" i="9"/>
  <c r="D1601" i="9"/>
  <c r="D1602" i="9"/>
  <c r="D1603" i="9"/>
  <c r="D1604" i="9"/>
  <c r="D1605" i="9"/>
  <c r="D1606" i="9"/>
  <c r="D1607" i="9"/>
  <c r="D1608" i="9"/>
  <c r="D1609" i="9"/>
  <c r="D1610" i="9"/>
  <c r="D1611" i="9"/>
  <c r="D1612" i="9"/>
  <c r="D1613" i="9"/>
  <c r="D1614" i="9"/>
  <c r="D1615" i="9"/>
  <c r="D1616" i="9"/>
  <c r="D1617" i="9"/>
  <c r="D1618" i="9"/>
  <c r="D1619" i="9"/>
  <c r="D1620" i="9"/>
  <c r="D1621" i="9"/>
  <c r="D1622" i="9"/>
  <c r="D1623" i="9"/>
  <c r="D1624" i="9"/>
  <c r="D1625" i="9"/>
  <c r="D1626" i="9"/>
  <c r="D1627" i="9"/>
  <c r="D1628" i="9"/>
  <c r="D1629" i="9"/>
  <c r="D1630" i="9"/>
  <c r="D1631" i="9"/>
  <c r="D1632" i="9"/>
  <c r="D1633" i="9"/>
  <c r="D1634" i="9"/>
  <c r="D1635" i="9"/>
  <c r="D1636" i="9"/>
  <c r="D1637" i="9"/>
  <c r="D1638" i="9"/>
  <c r="D1639" i="9"/>
  <c r="D1640" i="9"/>
  <c r="D1641" i="9"/>
  <c r="D1642" i="9"/>
  <c r="D1643" i="9"/>
  <c r="D1644" i="9"/>
  <c r="D1645" i="9"/>
  <c r="D1646" i="9"/>
  <c r="D1647" i="9"/>
  <c r="D1648" i="9"/>
  <c r="D1649" i="9"/>
  <c r="D1650" i="9"/>
  <c r="D1651" i="9"/>
  <c r="D1652" i="9"/>
  <c r="D1653" i="9"/>
  <c r="D1654" i="9"/>
  <c r="D1655" i="9"/>
  <c r="D1656" i="9"/>
  <c r="D1657" i="9"/>
  <c r="D1658" i="9"/>
  <c r="D1659" i="9"/>
  <c r="D1660" i="9"/>
  <c r="D1661" i="9"/>
  <c r="D1662" i="9"/>
  <c r="D1663" i="9"/>
  <c r="D1664" i="9"/>
  <c r="D1665" i="9"/>
  <c r="D1666" i="9"/>
  <c r="D1667" i="9"/>
  <c r="D1668" i="9"/>
  <c r="D1669" i="9"/>
  <c r="D1670" i="9"/>
  <c r="D1671" i="9"/>
  <c r="D1672" i="9"/>
  <c r="D1673" i="9"/>
  <c r="D1674" i="9"/>
  <c r="D1675" i="9"/>
  <c r="D1676" i="9"/>
  <c r="D1677" i="9"/>
  <c r="D1678" i="9"/>
  <c r="D1679" i="9"/>
  <c r="D1680" i="9"/>
  <c r="D1681" i="9"/>
  <c r="D1682" i="9"/>
  <c r="D1683" i="9"/>
  <c r="D1684" i="9"/>
  <c r="D1685" i="9"/>
  <c r="D1686" i="9"/>
  <c r="D1687" i="9"/>
  <c r="D1688" i="9"/>
  <c r="D1689" i="9"/>
  <c r="D1690" i="9"/>
  <c r="D1691" i="9"/>
  <c r="D1692" i="9"/>
  <c r="D1693" i="9"/>
  <c r="D1694" i="9"/>
  <c r="D1695" i="9"/>
  <c r="D1696" i="9"/>
  <c r="D1697" i="9"/>
  <c r="D1698" i="9"/>
  <c r="D1699" i="9"/>
  <c r="D1700" i="9"/>
  <c r="D1701" i="9"/>
  <c r="D1702" i="9"/>
  <c r="D1703" i="9"/>
  <c r="D1704" i="9"/>
  <c r="D1705" i="9"/>
  <c r="D1706" i="9"/>
  <c r="D1707" i="9"/>
  <c r="D1708" i="9"/>
  <c r="D1709" i="9"/>
  <c r="D1710" i="9"/>
  <c r="D1711" i="9"/>
  <c r="D1712" i="9"/>
  <c r="D1713" i="9"/>
  <c r="D1714" i="9"/>
  <c r="D1715" i="9"/>
  <c r="D1716" i="9"/>
  <c r="D1717" i="9"/>
  <c r="D1718" i="9"/>
  <c r="D1719" i="9"/>
  <c r="D1720" i="9"/>
  <c r="D1721" i="9"/>
  <c r="D1722" i="9"/>
  <c r="D1723" i="9"/>
  <c r="D1724" i="9"/>
  <c r="D1725" i="9"/>
  <c r="D1726" i="9"/>
  <c r="D1727" i="9"/>
  <c r="D1728" i="9"/>
  <c r="D1729" i="9"/>
  <c r="D1730" i="9"/>
  <c r="D1731" i="9"/>
  <c r="D1732" i="9"/>
  <c r="D1733" i="9"/>
  <c r="D1734" i="9"/>
  <c r="D1735" i="9"/>
  <c r="D1736" i="9"/>
  <c r="D1737" i="9"/>
  <c r="D1738" i="9"/>
  <c r="D1739" i="9"/>
  <c r="D1740" i="9"/>
  <c r="D1741" i="9"/>
  <c r="D1742" i="9"/>
  <c r="D1743" i="9"/>
  <c r="D1744" i="9"/>
  <c r="D1745" i="9"/>
  <c r="D1746" i="9"/>
  <c r="D1747" i="9"/>
  <c r="D1748" i="9"/>
  <c r="D1749" i="9"/>
  <c r="D1750" i="9"/>
  <c r="D1751" i="9"/>
  <c r="D1752" i="9"/>
  <c r="D1753" i="9"/>
  <c r="D1754" i="9"/>
  <c r="D1755" i="9"/>
  <c r="D1756" i="9"/>
  <c r="D1757" i="9"/>
  <c r="D1758" i="9"/>
  <c r="D1759" i="9"/>
  <c r="D1760" i="9"/>
  <c r="D1761" i="9"/>
  <c r="D1762" i="9"/>
  <c r="D1763" i="9"/>
  <c r="D1764" i="9"/>
  <c r="D1765" i="9"/>
  <c r="D1766" i="9"/>
  <c r="D1767" i="9"/>
  <c r="D1768" i="9"/>
  <c r="D1769" i="9"/>
  <c r="D1770" i="9"/>
  <c r="D1771" i="9"/>
  <c r="D1772" i="9"/>
  <c r="D1773" i="9"/>
  <c r="D1774" i="9"/>
  <c r="D1775" i="9"/>
  <c r="D1776" i="9"/>
  <c r="D1777" i="9"/>
  <c r="D1778" i="9"/>
  <c r="D1779" i="9"/>
  <c r="D1780" i="9"/>
  <c r="D1781" i="9"/>
  <c r="D1782" i="9"/>
  <c r="D1783" i="9"/>
  <c r="D1784" i="9"/>
  <c r="D1785" i="9"/>
  <c r="D1786" i="9"/>
  <c r="D1787" i="9"/>
  <c r="D1788" i="9"/>
  <c r="D1789" i="9"/>
  <c r="D1790" i="9"/>
  <c r="D1791" i="9"/>
  <c r="D1792" i="9"/>
  <c r="D1793" i="9"/>
  <c r="D1794" i="9"/>
  <c r="D1795" i="9"/>
  <c r="D1796" i="9"/>
  <c r="D1797" i="9"/>
  <c r="D1798" i="9"/>
  <c r="D1799" i="9"/>
  <c r="D1800" i="9"/>
  <c r="D1801" i="9"/>
  <c r="D1802" i="9"/>
  <c r="D1803" i="9"/>
  <c r="D1804" i="9"/>
  <c r="D1805" i="9"/>
  <c r="D1806" i="9"/>
  <c r="D1807" i="9"/>
  <c r="D1808" i="9"/>
  <c r="D1809" i="9"/>
  <c r="D1810" i="9"/>
  <c r="D1811" i="9"/>
  <c r="D1812" i="9"/>
  <c r="D1813" i="9"/>
  <c r="D1814" i="9"/>
  <c r="D1815" i="9"/>
  <c r="D1816" i="9"/>
  <c r="D1817" i="9"/>
  <c r="D1818" i="9"/>
  <c r="D1819" i="9"/>
  <c r="D1820" i="9"/>
  <c r="D1821" i="9"/>
  <c r="D1822" i="9"/>
  <c r="D1823" i="9"/>
  <c r="D1824" i="9"/>
  <c r="D1825" i="9"/>
  <c r="D1826" i="9"/>
  <c r="D1827" i="9"/>
  <c r="D1828" i="9"/>
  <c r="D1829" i="9"/>
  <c r="D1830" i="9"/>
  <c r="D1831" i="9"/>
  <c r="D1832" i="9"/>
  <c r="D1833" i="9"/>
  <c r="D1834" i="9"/>
  <c r="D1835" i="9"/>
  <c r="D1836" i="9"/>
  <c r="D1837" i="9"/>
  <c r="D1838" i="9"/>
  <c r="D1839" i="9"/>
  <c r="D1840" i="9"/>
  <c r="D1841" i="9"/>
  <c r="D1842" i="9"/>
  <c r="D1843" i="9"/>
  <c r="D1844" i="9"/>
  <c r="D1845" i="9"/>
  <c r="D1846" i="9"/>
  <c r="D1847" i="9"/>
  <c r="D1848" i="9"/>
  <c r="D1849" i="9"/>
  <c r="D1850" i="9"/>
  <c r="D1851" i="9"/>
  <c r="D1852" i="9"/>
  <c r="D1853" i="9"/>
  <c r="D2" i="9"/>
  <c r="D42" i="8" l="1"/>
  <c r="C42" i="8"/>
  <c r="C17" i="8"/>
  <c r="D17" i="8"/>
  <c r="C33" i="8"/>
  <c r="D33" i="8"/>
  <c r="D25" i="8"/>
  <c r="C25" i="8"/>
  <c r="C3" i="3"/>
  <c r="C2" i="3"/>
  <c r="C44" i="8" l="1"/>
  <c r="F22" i="8" s="1"/>
  <c r="D44" i="8"/>
  <c r="B44" i="8"/>
  <c r="F20" i="8" s="1"/>
</calcChain>
</file>

<file path=xl/comments1.xml><?xml version="1.0" encoding="utf-8"?>
<comments xmlns="http://schemas.openxmlformats.org/spreadsheetml/2006/main">
  <authors>
    <author>Marsala, Michael</author>
  </authors>
  <commentList>
    <comment ref="A43" authorId="0">
      <text>
        <r>
          <rPr>
            <b/>
            <sz val="9"/>
            <color indexed="81"/>
            <rFont val="Tahoma"/>
            <family val="2"/>
          </rPr>
          <t>Marsala, Michael:</t>
        </r>
        <r>
          <rPr>
            <sz val="9"/>
            <color indexed="81"/>
            <rFont val="Tahoma"/>
            <family val="2"/>
          </rPr>
          <t xml:space="preserve">
Get a list of rates by unit from David. </t>
        </r>
      </text>
    </comment>
  </commentList>
</comments>
</file>

<file path=xl/sharedStrings.xml><?xml version="1.0" encoding="utf-8"?>
<sst xmlns="http://schemas.openxmlformats.org/spreadsheetml/2006/main" count="8168" uniqueCount="4759">
  <si>
    <t>A</t>
  </si>
  <si>
    <t>B</t>
  </si>
  <si>
    <t>C</t>
  </si>
  <si>
    <t>D</t>
  </si>
  <si>
    <t>E</t>
  </si>
  <si>
    <t>F</t>
  </si>
  <si>
    <t>G</t>
  </si>
  <si>
    <t>H</t>
  </si>
  <si>
    <t>I</t>
  </si>
  <si>
    <t>J</t>
  </si>
  <si>
    <t>K</t>
  </si>
  <si>
    <t>L</t>
  </si>
  <si>
    <t>M</t>
  </si>
  <si>
    <t>N</t>
  </si>
  <si>
    <t>O</t>
  </si>
  <si>
    <t>P</t>
  </si>
  <si>
    <t>Q</t>
  </si>
  <si>
    <t>R</t>
  </si>
  <si>
    <t>S</t>
  </si>
  <si>
    <t>T</t>
  </si>
  <si>
    <t>U</t>
  </si>
  <si>
    <t>V</t>
  </si>
  <si>
    <t>W</t>
  </si>
  <si>
    <t>X</t>
  </si>
  <si>
    <t>Y</t>
  </si>
  <si>
    <t>Z</t>
  </si>
  <si>
    <t>AA</t>
  </si>
  <si>
    <t>BB</t>
  </si>
  <si>
    <t>CC</t>
  </si>
  <si>
    <t>DD</t>
  </si>
  <si>
    <t>EE</t>
  </si>
  <si>
    <t>FF</t>
  </si>
  <si>
    <t>GG</t>
  </si>
  <si>
    <t>HH</t>
  </si>
  <si>
    <t xml:space="preserve">II </t>
  </si>
  <si>
    <t>JJ</t>
  </si>
  <si>
    <t>KK</t>
  </si>
  <si>
    <t>LL</t>
  </si>
  <si>
    <t>MM</t>
  </si>
  <si>
    <t>NN</t>
  </si>
  <si>
    <t>OO</t>
  </si>
  <si>
    <t>PP</t>
  </si>
  <si>
    <t>QQ</t>
  </si>
  <si>
    <t>RR</t>
  </si>
  <si>
    <t>SS</t>
  </si>
  <si>
    <t>TT</t>
  </si>
  <si>
    <t>UU</t>
  </si>
  <si>
    <t>VV</t>
  </si>
  <si>
    <t>WW</t>
  </si>
  <si>
    <t>XX</t>
  </si>
  <si>
    <t>YY</t>
  </si>
  <si>
    <t>ZZ</t>
  </si>
  <si>
    <t>Migrant Education</t>
  </si>
  <si>
    <t>Mathematics and Science Partnerships</t>
  </si>
  <si>
    <t>Education for Homeless Children and Youth</t>
  </si>
  <si>
    <t>State Grants</t>
  </si>
  <si>
    <t>English Language Acquisition</t>
  </si>
  <si>
    <t>Rural and Low-Income Schools</t>
  </si>
  <si>
    <t>Title I</t>
  </si>
  <si>
    <t>Colorado Charter Schools Program &amp; Grant</t>
  </si>
  <si>
    <t>Adult Education</t>
  </si>
  <si>
    <t>State Assessments</t>
  </si>
  <si>
    <t>MEP Consortium Incentive Grants</t>
  </si>
  <si>
    <t>Title II</t>
  </si>
  <si>
    <t>Project 1</t>
  </si>
  <si>
    <t>Project 2</t>
  </si>
  <si>
    <t>Project 3</t>
  </si>
  <si>
    <t>Project 4</t>
  </si>
  <si>
    <t>Project 5</t>
  </si>
  <si>
    <t>Marti Rodriguez, (303) 866-6905, rodriguez_m@cde.state.co.us</t>
  </si>
  <si>
    <t>Name:</t>
  </si>
  <si>
    <t>Email:</t>
  </si>
  <si>
    <t>Budget Object</t>
  </si>
  <si>
    <t>Budget Year</t>
  </si>
  <si>
    <t>Description/Budget Narrative</t>
  </si>
  <si>
    <t>Notes</t>
  </si>
  <si>
    <t>Federal</t>
  </si>
  <si>
    <t>Phone Number:</t>
  </si>
  <si>
    <t>Name/Phone Number/Email</t>
  </si>
  <si>
    <t>`</t>
  </si>
  <si>
    <t>Salaries (0100)</t>
  </si>
  <si>
    <t>Supplies (0600)</t>
  </si>
  <si>
    <t>FY 2016-17</t>
  </si>
  <si>
    <t>FY 2017-18</t>
  </si>
  <si>
    <t>FY 2018-19</t>
  </si>
  <si>
    <t>FY 2019-20</t>
  </si>
  <si>
    <t>Budget</t>
  </si>
  <si>
    <t>Typed Name of Person Preparing Report</t>
  </si>
  <si>
    <t>Date</t>
  </si>
  <si>
    <t>Actual Expenditures</t>
  </si>
  <si>
    <t>All</t>
  </si>
  <si>
    <t>General Budget Instructions</t>
  </si>
  <si>
    <t>Budget Revision Instructions</t>
  </si>
  <si>
    <t>AFR Instructions</t>
  </si>
  <si>
    <t>Not Applicable</t>
  </si>
  <si>
    <t>Revised Budget</t>
  </si>
  <si>
    <t>Annual Fiscal Report</t>
  </si>
  <si>
    <t>Report Type:</t>
  </si>
  <si>
    <t>Program Type</t>
  </si>
  <si>
    <t>Actual Expenditure(AFR)</t>
  </si>
  <si>
    <t>Position</t>
  </si>
  <si>
    <t>Budgeted Amount</t>
  </si>
  <si>
    <t>Budget Revision 1</t>
  </si>
  <si>
    <t>Budget Revision 2</t>
  </si>
  <si>
    <t>Budget Revision 3</t>
  </si>
  <si>
    <t>Budget Revision 4</t>
  </si>
  <si>
    <t>Budget Revision 5</t>
  </si>
  <si>
    <t>FTE</t>
  </si>
  <si>
    <t xml:space="preserve">LEA/Non-Profit: </t>
  </si>
  <si>
    <t>Grant Code:</t>
  </si>
  <si>
    <t xml:space="preserve">Grant Name: </t>
  </si>
  <si>
    <t xml:space="preserve">Grants Fiscal: </t>
  </si>
  <si>
    <t>Grant Recipient Contact</t>
  </si>
  <si>
    <t>CDE Contacts</t>
  </si>
  <si>
    <t xml:space="preserve">Grant: </t>
  </si>
  <si>
    <t>Purchased Services (0300)</t>
  </si>
  <si>
    <t>Other Purchased Sevices (0500)</t>
  </si>
  <si>
    <t>Subtotal-Adminstration</t>
  </si>
  <si>
    <t>School Code</t>
  </si>
  <si>
    <t>School Name</t>
  </si>
  <si>
    <t>District Code</t>
  </si>
  <si>
    <t>0187</t>
  </si>
  <si>
    <t>Mapleton Expeditionary School Of The Arts</t>
  </si>
  <si>
    <t>0010</t>
  </si>
  <si>
    <t>0212</t>
  </si>
  <si>
    <t>Mapleton Early College High School</t>
  </si>
  <si>
    <t>0263</t>
  </si>
  <si>
    <t>Global Leadership Academy</t>
  </si>
  <si>
    <t>0309</t>
  </si>
  <si>
    <t>Academy High School</t>
  </si>
  <si>
    <t>0501</t>
  </si>
  <si>
    <t>Monterey Community School</t>
  </si>
  <si>
    <t>0502</t>
  </si>
  <si>
    <t>Meadow Community School</t>
  </si>
  <si>
    <t>0503</t>
  </si>
  <si>
    <t>York International</t>
  </si>
  <si>
    <t>0504</t>
  </si>
  <si>
    <t>Welby Community School</t>
  </si>
  <si>
    <t>0505</t>
  </si>
  <si>
    <t>Achieve Academy</t>
  </si>
  <si>
    <t>0506</t>
  </si>
  <si>
    <t>Explore Elementary</t>
  </si>
  <si>
    <t>0507</t>
  </si>
  <si>
    <t>Adventure Elementary</t>
  </si>
  <si>
    <t>0509</t>
  </si>
  <si>
    <t>Clayton Partnership School</t>
  </si>
  <si>
    <t>1796</t>
  </si>
  <si>
    <t>Colorado Connections Academy</t>
  </si>
  <si>
    <t>6315</t>
  </si>
  <si>
    <t>North Valley School For Young Adults</t>
  </si>
  <si>
    <t>9036</t>
  </si>
  <si>
    <t>Valley View K-8</t>
  </si>
  <si>
    <t>0014</t>
  </si>
  <si>
    <t>Glacier Peak Elementary School</t>
  </si>
  <si>
    <t>0020</t>
  </si>
  <si>
    <t>0057</t>
  </si>
  <si>
    <t>Rocky Top Middle School</t>
  </si>
  <si>
    <t>0059</t>
  </si>
  <si>
    <t>Meridian Elementary School</t>
  </si>
  <si>
    <t>0070</t>
  </si>
  <si>
    <t>Adams12 Five Star Preschool</t>
  </si>
  <si>
    <t>0210</t>
  </si>
  <si>
    <t>Vantage Point</t>
  </si>
  <si>
    <t>0301</t>
  </si>
  <si>
    <t>Arapahoe Ridge Elementary School</t>
  </si>
  <si>
    <t>1020</t>
  </si>
  <si>
    <t>Bright Horizons Pre-Kindergarten School</t>
  </si>
  <si>
    <t>1388</t>
  </si>
  <si>
    <t>Centennial Elementary School</t>
  </si>
  <si>
    <t>1480</t>
  </si>
  <si>
    <t>Century Middle School</t>
  </si>
  <si>
    <t>1519</t>
  </si>
  <si>
    <t>Stargate Charter School</t>
  </si>
  <si>
    <t>1878</t>
  </si>
  <si>
    <t>Coronado Hills Elementary School</t>
  </si>
  <si>
    <t>1914</t>
  </si>
  <si>
    <t>Cotton Creek Elementary School</t>
  </si>
  <si>
    <t>1937</t>
  </si>
  <si>
    <t>Coyote Ridge Elementary School</t>
  </si>
  <si>
    <t>2361</t>
  </si>
  <si>
    <t>Eagleview Elementary School</t>
  </si>
  <si>
    <t>2410</t>
  </si>
  <si>
    <t>Tarver Elementary School</t>
  </si>
  <si>
    <t>2576</t>
  </si>
  <si>
    <t>Cherry Drive Elementary School</t>
  </si>
  <si>
    <t>2578</t>
  </si>
  <si>
    <t>Skyview Elementary School</t>
  </si>
  <si>
    <t>2580</t>
  </si>
  <si>
    <t>Hunters Glen Elementary School</t>
  </si>
  <si>
    <t>2582</t>
  </si>
  <si>
    <t>Rocky Mountain Elementary School</t>
  </si>
  <si>
    <t>2584</t>
  </si>
  <si>
    <t>Riverdale Elementary School</t>
  </si>
  <si>
    <t>2918</t>
  </si>
  <si>
    <t>Federal Heights Elementary School</t>
  </si>
  <si>
    <t>3439</t>
  </si>
  <si>
    <t>Global Village Academy</t>
  </si>
  <si>
    <t>4000</t>
  </si>
  <si>
    <t>Hillcrest Elementary School</t>
  </si>
  <si>
    <t>4108</t>
  </si>
  <si>
    <t>Horizon High School</t>
  </si>
  <si>
    <t>4172</t>
  </si>
  <si>
    <t>Hulstrom Options K-8 School</t>
  </si>
  <si>
    <t>4187</t>
  </si>
  <si>
    <t>Silver Hills Middle School</t>
  </si>
  <si>
    <t>5043</t>
  </si>
  <si>
    <t>Legacy High School</t>
  </si>
  <si>
    <t>5058</t>
  </si>
  <si>
    <t>Leroy Drive Elementary School</t>
  </si>
  <si>
    <t>5418</t>
  </si>
  <si>
    <t>Malley Drive Elementary School</t>
  </si>
  <si>
    <t>5706</t>
  </si>
  <si>
    <t>Mc Elwain Elementary School</t>
  </si>
  <si>
    <t>5814</t>
  </si>
  <si>
    <t>The International School At Thornton Middle</t>
  </si>
  <si>
    <t>5816</t>
  </si>
  <si>
    <t>Thornton High School</t>
  </si>
  <si>
    <t>6060</t>
  </si>
  <si>
    <t>Mountain Range High School</t>
  </si>
  <si>
    <t>6150</t>
  </si>
  <si>
    <t>Mountain View Elementary School</t>
  </si>
  <si>
    <t>6342</t>
  </si>
  <si>
    <t>Shadow Ridge Middle School</t>
  </si>
  <si>
    <t>6355</t>
  </si>
  <si>
    <t>North Mor Elementary School</t>
  </si>
  <si>
    <t>6376</t>
  </si>
  <si>
    <t>North Star Elementary School</t>
  </si>
  <si>
    <t>6398</t>
  </si>
  <si>
    <t>Northglenn Middle School</t>
  </si>
  <si>
    <t>6402</t>
  </si>
  <si>
    <t>Northglenn High School</t>
  </si>
  <si>
    <t>6802</t>
  </si>
  <si>
    <t>Prospect Ridge Academy</t>
  </si>
  <si>
    <t>6956</t>
  </si>
  <si>
    <t>Pathways Future Center</t>
  </si>
  <si>
    <t>7155</t>
  </si>
  <si>
    <t>Prairie Hills Elementary School</t>
  </si>
  <si>
    <t>7795</t>
  </si>
  <si>
    <t>Silver Creek Elementary</t>
  </si>
  <si>
    <t>8211</t>
  </si>
  <si>
    <t>The Studio School</t>
  </si>
  <si>
    <t>8225</t>
  </si>
  <si>
    <t>Stellar Elementary School</t>
  </si>
  <si>
    <t>8275</t>
  </si>
  <si>
    <t>Stem Lab</t>
  </si>
  <si>
    <t>8310</t>
  </si>
  <si>
    <t>Stem Launch</t>
  </si>
  <si>
    <t>8361</t>
  </si>
  <si>
    <t>Stukey Elementary School</t>
  </si>
  <si>
    <t>8842</t>
  </si>
  <si>
    <t>Thornton Elementary School</t>
  </si>
  <si>
    <t>9431</t>
  </si>
  <si>
    <t>Westgate Charter</t>
  </si>
  <si>
    <t>9444</t>
  </si>
  <si>
    <t>Westlake Middle School</t>
  </si>
  <si>
    <t>9494</t>
  </si>
  <si>
    <t>Westview Elementary School</t>
  </si>
  <si>
    <t>9682</t>
  </si>
  <si>
    <t>Woodglen Elementary School</t>
  </si>
  <si>
    <t>Adams City Middle School</t>
  </si>
  <si>
    <t>0030</t>
  </si>
  <si>
    <t>0022</t>
  </si>
  <si>
    <t>Lester R Arnold High School</t>
  </si>
  <si>
    <t>0024</t>
  </si>
  <si>
    <t>Adams City High School</t>
  </si>
  <si>
    <t>0124</t>
  </si>
  <si>
    <t>Stars Early Learning Center</t>
  </si>
  <si>
    <t>0186</t>
  </si>
  <si>
    <t>Alsup Elementary School</t>
  </si>
  <si>
    <t>1426</t>
  </si>
  <si>
    <t>Central Elementary School</t>
  </si>
  <si>
    <t>2308</t>
  </si>
  <si>
    <t>Dupont Elementary School</t>
  </si>
  <si>
    <t>4516</t>
  </si>
  <si>
    <t>Kearney Middle School</t>
  </si>
  <si>
    <t>4536</t>
  </si>
  <si>
    <t>Kemp Elementary School</t>
  </si>
  <si>
    <t>5880</t>
  </si>
  <si>
    <t>Mildred L Sanville Preschool</t>
  </si>
  <si>
    <t>5982</t>
  </si>
  <si>
    <t>Monaco Elementary School</t>
  </si>
  <si>
    <t>6534</t>
  </si>
  <si>
    <t>Hanson Elementary School</t>
  </si>
  <si>
    <t>7500</t>
  </si>
  <si>
    <t>Rose Hill Elementary School</t>
  </si>
  <si>
    <t>0700</t>
  </si>
  <si>
    <t>Belle Creek Charter School</t>
  </si>
  <si>
    <t>0040</t>
  </si>
  <si>
    <t>1013</t>
  </si>
  <si>
    <t>Brantner Elementary School</t>
  </si>
  <si>
    <t>1021</t>
  </si>
  <si>
    <t>Brighton Heritage Academy</t>
  </si>
  <si>
    <t>1022</t>
  </si>
  <si>
    <t>Brighton High School</t>
  </si>
  <si>
    <t>1052</t>
  </si>
  <si>
    <t>Bromley East Charter School</t>
  </si>
  <si>
    <t>1560</t>
  </si>
  <si>
    <t>Bolt Academy</t>
  </si>
  <si>
    <t>2399</t>
  </si>
  <si>
    <t>Eagle Ridge Academy</t>
  </si>
  <si>
    <t>2945</t>
  </si>
  <si>
    <t>Foundations Academy</t>
  </si>
  <si>
    <t>3900</t>
  </si>
  <si>
    <t>Henderson Elementary School</t>
  </si>
  <si>
    <t>4950</t>
  </si>
  <si>
    <t>Landmark Academy At Reunion</t>
  </si>
  <si>
    <t>5615</t>
  </si>
  <si>
    <t>Mary E Pennock Elementary School</t>
  </si>
  <si>
    <t>6294</t>
  </si>
  <si>
    <t>North Elementary School</t>
  </si>
  <si>
    <t>6395</t>
  </si>
  <si>
    <t>Northeast Elementary School</t>
  </si>
  <si>
    <t>6638</t>
  </si>
  <si>
    <t>Overland Trail Middle School</t>
  </si>
  <si>
    <t>6702</t>
  </si>
  <si>
    <t>Otho E Stuart Middle School</t>
  </si>
  <si>
    <t>7129</t>
  </si>
  <si>
    <t>Prairie View High School</t>
  </si>
  <si>
    <t>7131</t>
  </si>
  <si>
    <t>Prairie View Middle School</t>
  </si>
  <si>
    <t>7714</t>
  </si>
  <si>
    <t>Second Creek Elementary School</t>
  </si>
  <si>
    <t>7725</t>
  </si>
  <si>
    <t>Sd 27J Preschool At The Brighton Lrc</t>
  </si>
  <si>
    <t>8032</t>
  </si>
  <si>
    <t>John W Thimmig Elementary School</t>
  </si>
  <si>
    <t>8060</t>
  </si>
  <si>
    <t>South Elementary School</t>
  </si>
  <si>
    <t>8130</t>
  </si>
  <si>
    <t>Southeast Elementary School</t>
  </si>
  <si>
    <t>8820</t>
  </si>
  <si>
    <t>Turnberry Elementary</t>
  </si>
  <si>
    <t>9230</t>
  </si>
  <si>
    <t>Vikan Middle School</t>
  </si>
  <si>
    <t>9426</t>
  </si>
  <si>
    <t>West Ridge Elementary</t>
  </si>
  <si>
    <t>0763</t>
  </si>
  <si>
    <t>Bennett Preschool</t>
  </si>
  <si>
    <t>0050</t>
  </si>
  <si>
    <t>0770</t>
  </si>
  <si>
    <t>Bennett Elementary School</t>
  </si>
  <si>
    <t>0774</t>
  </si>
  <si>
    <t>Bennett Middle School</t>
  </si>
  <si>
    <t>0775</t>
  </si>
  <si>
    <t>Bennett High School</t>
  </si>
  <si>
    <t>7133</t>
  </si>
  <si>
    <t>Prairie Creeks Charter School</t>
  </si>
  <si>
    <t>0060</t>
  </si>
  <si>
    <t>8328</t>
  </si>
  <si>
    <t>Strasburg Elementary School</t>
  </si>
  <si>
    <t>8332</t>
  </si>
  <si>
    <t>Hemphill Middle School</t>
  </si>
  <si>
    <t>8334</t>
  </si>
  <si>
    <t>Strasburg High School</t>
  </si>
  <si>
    <t>1622</t>
  </si>
  <si>
    <t>Clara E. Metz Elementary School</t>
  </si>
  <si>
    <t>2035</t>
  </si>
  <si>
    <t>Crown Pointe Charter Academy</t>
  </si>
  <si>
    <t>2876</t>
  </si>
  <si>
    <t>Fairview Elementary School</t>
  </si>
  <si>
    <t>3144</t>
  </si>
  <si>
    <t>Francis M. Day Elementary School</t>
  </si>
  <si>
    <t>3649</t>
  </si>
  <si>
    <t>Gregory Hill Preschool</t>
  </si>
  <si>
    <t>3792</t>
  </si>
  <si>
    <t>Harris Park Elementary School</t>
  </si>
  <si>
    <t>3931</t>
  </si>
  <si>
    <t>Hidden Lake High School</t>
  </si>
  <si>
    <t>4334</t>
  </si>
  <si>
    <t>Colorado Stem Academy</t>
  </si>
  <si>
    <t>4465</t>
  </si>
  <si>
    <t>Josephine Hodgkins Elementary School</t>
  </si>
  <si>
    <t>5388</t>
  </si>
  <si>
    <t>M. Scott Carpenter Middle School</t>
  </si>
  <si>
    <t>5834</t>
  </si>
  <si>
    <t>Mesa Elementary School</t>
  </si>
  <si>
    <t>7305</t>
  </si>
  <si>
    <t>Iver C. Ranum Middle School</t>
  </si>
  <si>
    <t>7810</t>
  </si>
  <si>
    <t>Flynn Elementary School</t>
  </si>
  <si>
    <t>7812</t>
  </si>
  <si>
    <t>Shaw Heights Middle School</t>
  </si>
  <si>
    <t>7860</t>
  </si>
  <si>
    <t>Sherrelwood Elementary School</t>
  </si>
  <si>
    <t>7952</t>
  </si>
  <si>
    <t>Skyline Vista Elementary School</t>
  </si>
  <si>
    <t>8406</t>
  </si>
  <si>
    <t>Sunset Ridge Elementary School</t>
  </si>
  <si>
    <t>8798</t>
  </si>
  <si>
    <t>Tennyson Knolls Elementary School</t>
  </si>
  <si>
    <t>9462</t>
  </si>
  <si>
    <t>Westminster Elementary School</t>
  </si>
  <si>
    <t>9466</t>
  </si>
  <si>
    <t>Westminster High School</t>
  </si>
  <si>
    <t>0114</t>
  </si>
  <si>
    <t>Ortega Middle School</t>
  </si>
  <si>
    <t>0100</t>
  </si>
  <si>
    <t>0115</t>
  </si>
  <si>
    <t>Alamosa Elementary School</t>
  </si>
  <si>
    <t>0118</t>
  </si>
  <si>
    <t>Alamosa High School</t>
  </si>
  <si>
    <t>0368</t>
  </si>
  <si>
    <t>Alamosa Ombudsman School Of Excellence</t>
  </si>
  <si>
    <t>7626</t>
  </si>
  <si>
    <t>Sangre De Cristo Elementary School</t>
  </si>
  <si>
    <t>0110</t>
  </si>
  <si>
    <t>7630</t>
  </si>
  <si>
    <t>Sangre De Cristo Undivided High School</t>
  </si>
  <si>
    <t>0206</t>
  </si>
  <si>
    <t>Colorado'S Finest High School Of Choice</t>
  </si>
  <si>
    <t>0120</t>
  </si>
  <si>
    <t>1514</t>
  </si>
  <si>
    <t>Charles Hay World School</t>
  </si>
  <si>
    <t>1556</t>
  </si>
  <si>
    <t>Cherrelyn Elementary School</t>
  </si>
  <si>
    <t>1652</t>
  </si>
  <si>
    <t>Clayton Elementary School</t>
  </si>
  <si>
    <t>2746</t>
  </si>
  <si>
    <t>Englewood High School</t>
  </si>
  <si>
    <t>2750</t>
  </si>
  <si>
    <t>Englewood Leadership Academy</t>
  </si>
  <si>
    <t>2752</t>
  </si>
  <si>
    <t>Englewood Middle School</t>
  </si>
  <si>
    <t>5318</t>
  </si>
  <si>
    <t>Englewood Early Childhood Education Center At Maddox</t>
  </si>
  <si>
    <t>9620</t>
  </si>
  <si>
    <t>Wm E Bishop Elementary School</t>
  </si>
  <si>
    <t>3054</t>
  </si>
  <si>
    <t>Sheridan Elementary</t>
  </si>
  <si>
    <t>0123</t>
  </si>
  <si>
    <t>7837</t>
  </si>
  <si>
    <t>Fort Logan Northgate</t>
  </si>
  <si>
    <t>7842</t>
  </si>
  <si>
    <t>Sheridan High School</t>
  </si>
  <si>
    <t>7843</t>
  </si>
  <si>
    <t>Early Childhood Education Center</t>
  </si>
  <si>
    <t>8123</t>
  </si>
  <si>
    <t>Soar Academy</t>
  </si>
  <si>
    <t>0016</t>
  </si>
  <si>
    <t>Fox Hollow Elementary School</t>
  </si>
  <si>
    <t>0130</t>
  </si>
  <si>
    <t>0018</t>
  </si>
  <si>
    <t>Liberty Middle School</t>
  </si>
  <si>
    <t>0141</t>
  </si>
  <si>
    <t>Sky Vista Middle School</t>
  </si>
  <si>
    <t>0242</t>
  </si>
  <si>
    <t>Antelope Ridge Elementary School</t>
  </si>
  <si>
    <t>0243</t>
  </si>
  <si>
    <t>Coyote Hills Elementary School</t>
  </si>
  <si>
    <t>0348</t>
  </si>
  <si>
    <t>Arrowhead Elementary School</t>
  </si>
  <si>
    <t>0442</t>
  </si>
  <si>
    <t>Aspen Crossing Elementary School</t>
  </si>
  <si>
    <t>0714</t>
  </si>
  <si>
    <t>Belleview Elementary School</t>
  </si>
  <si>
    <t>1155</t>
  </si>
  <si>
    <t>Buffalo Trail Elementary School</t>
  </si>
  <si>
    <t>1273</t>
  </si>
  <si>
    <t>Canyon Creek Elementary School</t>
  </si>
  <si>
    <t>1510</t>
  </si>
  <si>
    <t>Challenge School</t>
  </si>
  <si>
    <t>1551</t>
  </si>
  <si>
    <t>Cherokee Trail High School</t>
  </si>
  <si>
    <t>1566</t>
  </si>
  <si>
    <t>Campus Middle School</t>
  </si>
  <si>
    <t>1568</t>
  </si>
  <si>
    <t>West Middle School</t>
  </si>
  <si>
    <t>1570</t>
  </si>
  <si>
    <t>Cherry Creek High School</t>
  </si>
  <si>
    <t>1571</t>
  </si>
  <si>
    <t>Cherry Creek Charter Academy</t>
  </si>
  <si>
    <t>1572</t>
  </si>
  <si>
    <t>High Plains Elementary School</t>
  </si>
  <si>
    <t>1574</t>
  </si>
  <si>
    <t>Cherry Hills Village Elementary School</t>
  </si>
  <si>
    <t>1614</t>
  </si>
  <si>
    <t>Cimarron Elementary School</t>
  </si>
  <si>
    <t>1916</t>
  </si>
  <si>
    <t>Cottonwood Creek Elementary School</t>
  </si>
  <si>
    <t>1970</t>
  </si>
  <si>
    <t>Creekside Elementary School</t>
  </si>
  <si>
    <t>2094</t>
  </si>
  <si>
    <t>Dakota Valley Elementary School</t>
  </si>
  <si>
    <t>2292</t>
  </si>
  <si>
    <t>Dry Creek Elementary School</t>
  </si>
  <si>
    <t>2357</t>
  </si>
  <si>
    <t>Eaglecrest High School</t>
  </si>
  <si>
    <t>2428</t>
  </si>
  <si>
    <t>Eastridge Community Elementary School</t>
  </si>
  <si>
    <t>2653</t>
  </si>
  <si>
    <t>Endeavor Academy</t>
  </si>
  <si>
    <t>2897</t>
  </si>
  <si>
    <t>Falcon Creek Middle School</t>
  </si>
  <si>
    <t>3030</t>
  </si>
  <si>
    <t>Fox Ridge Middle School</t>
  </si>
  <si>
    <t>3589</t>
  </si>
  <si>
    <t>Grandview High School</t>
  </si>
  <si>
    <t>3648</t>
  </si>
  <si>
    <t>Greenwood Elementary School</t>
  </si>
  <si>
    <t>3926</t>
  </si>
  <si>
    <t>Heritage Elementary School</t>
  </si>
  <si>
    <t>3988</t>
  </si>
  <si>
    <t>Highline Community Elementary School</t>
  </si>
  <si>
    <t>4062</t>
  </si>
  <si>
    <t>Holly Hills Elementary School</t>
  </si>
  <si>
    <t>4078</t>
  </si>
  <si>
    <t>Homestead Elementary School</t>
  </si>
  <si>
    <t>4100</t>
  </si>
  <si>
    <t>Horizon Middle School</t>
  </si>
  <si>
    <t>4276</t>
  </si>
  <si>
    <t>Independence Elementary School</t>
  </si>
  <si>
    <t>4280</t>
  </si>
  <si>
    <t>Indian Ridge Elementary School</t>
  </si>
  <si>
    <t>4448</t>
  </si>
  <si>
    <t>Black Forest Hills Elementary School</t>
  </si>
  <si>
    <t>4896</t>
  </si>
  <si>
    <t>The Cottage At Holly Ridge</t>
  </si>
  <si>
    <t>4975</t>
  </si>
  <si>
    <t>Laredo Middle School</t>
  </si>
  <si>
    <t>5744</t>
  </si>
  <si>
    <t>Meadow Point Elementary School</t>
  </si>
  <si>
    <t>5934</t>
  </si>
  <si>
    <t>Mission Viejo Elementary School</t>
  </si>
  <si>
    <t>6225</t>
  </si>
  <si>
    <t>Mountain Vista Elementary School</t>
  </si>
  <si>
    <t>6367</t>
  </si>
  <si>
    <t>Options School</t>
  </si>
  <si>
    <t>6475</t>
  </si>
  <si>
    <t>Outback Preschool</t>
  </si>
  <si>
    <t>6619</t>
  </si>
  <si>
    <t>Prairie Preschool</t>
  </si>
  <si>
    <t>6625</t>
  </si>
  <si>
    <t>Overland High School</t>
  </si>
  <si>
    <t>6820</t>
  </si>
  <si>
    <t>Peakview Elementary School</t>
  </si>
  <si>
    <t>6955</t>
  </si>
  <si>
    <t>Pine Ridge Elementary School</t>
  </si>
  <si>
    <t>7102</t>
  </si>
  <si>
    <t>Polton Community Elementary School</t>
  </si>
  <si>
    <t>7116</t>
  </si>
  <si>
    <t>Ponderosa Elementary School</t>
  </si>
  <si>
    <t>7158</t>
  </si>
  <si>
    <t>Prairie Middle School</t>
  </si>
  <si>
    <t>7277</t>
  </si>
  <si>
    <t>Red Hawk Ridge Elementary School</t>
  </si>
  <si>
    <t>7476</t>
  </si>
  <si>
    <t>Rolling Hills Elementary School</t>
  </si>
  <si>
    <t>7559</t>
  </si>
  <si>
    <t>Sagebrush Elementary School</t>
  </si>
  <si>
    <t>8020</t>
  </si>
  <si>
    <t>Smoky Hill High School</t>
  </si>
  <si>
    <t>8380</t>
  </si>
  <si>
    <t>Summit Elementary School</t>
  </si>
  <si>
    <t>8394</t>
  </si>
  <si>
    <t>Sunrise Elementary School</t>
  </si>
  <si>
    <t>8848</t>
  </si>
  <si>
    <t>Thunder Ridge Middle School</t>
  </si>
  <si>
    <t>8850</t>
  </si>
  <si>
    <t>Timberline Elementary School</t>
  </si>
  <si>
    <t>8887</t>
  </si>
  <si>
    <t>Trails West Elementary School</t>
  </si>
  <si>
    <t>9108</t>
  </si>
  <si>
    <t>Village East Community Elementary School</t>
  </si>
  <si>
    <t>9200</t>
  </si>
  <si>
    <t>Walnut Hills Community Elementary School</t>
  </si>
  <si>
    <t>9624</t>
  </si>
  <si>
    <t>Willow Creek Elementary School</t>
  </si>
  <si>
    <t>0298</t>
  </si>
  <si>
    <t>Arapahoe High School</t>
  </si>
  <si>
    <t>0140</t>
  </si>
  <si>
    <t>0752</t>
  </si>
  <si>
    <t>Franklin Elementary School</t>
  </si>
  <si>
    <t>1382</t>
  </si>
  <si>
    <t>Centennial Academy Of Fine Arts Education</t>
  </si>
  <si>
    <t>2382</t>
  </si>
  <si>
    <t>East Elementary School</t>
  </si>
  <si>
    <t>2804</t>
  </si>
  <si>
    <t>Euclid Middle School</t>
  </si>
  <si>
    <t>2926</t>
  </si>
  <si>
    <t>Field Elementary School</t>
  </si>
  <si>
    <t>3472</t>
  </si>
  <si>
    <t>Goddard Middle School</t>
  </si>
  <si>
    <t>3930</t>
  </si>
  <si>
    <t>Heritage High School</t>
  </si>
  <si>
    <t>3950</t>
  </si>
  <si>
    <t>Highland Elementary School</t>
  </si>
  <si>
    <t>4316</t>
  </si>
  <si>
    <t>Newton Middle School</t>
  </si>
  <si>
    <t>4447</t>
  </si>
  <si>
    <t>John Wesley Powell Middle School</t>
  </si>
  <si>
    <t>5224</t>
  </si>
  <si>
    <t>Littleton High School</t>
  </si>
  <si>
    <t>5229</t>
  </si>
  <si>
    <t>Littleton Academy</t>
  </si>
  <si>
    <t>5233</t>
  </si>
  <si>
    <t>Littleton Prep Charter School</t>
  </si>
  <si>
    <t>5236</t>
  </si>
  <si>
    <t>Lois Lenski Elementary School</t>
  </si>
  <si>
    <t>5572</t>
  </si>
  <si>
    <t>Hopkins Elementary School</t>
  </si>
  <si>
    <t>5574</t>
  </si>
  <si>
    <t>Twain Elementary School</t>
  </si>
  <si>
    <t>6292</t>
  </si>
  <si>
    <t>Village At North</t>
  </si>
  <si>
    <t>6814</t>
  </si>
  <si>
    <t>Peabody Elementary School</t>
  </si>
  <si>
    <t>7518</t>
  </si>
  <si>
    <t>Runyon Elementary School</t>
  </si>
  <si>
    <t>7606</t>
  </si>
  <si>
    <t>Sandburg Elementary School</t>
  </si>
  <si>
    <t>8064</t>
  </si>
  <si>
    <t>Moody Elementary School</t>
  </si>
  <si>
    <t>9600</t>
  </si>
  <si>
    <t>Wilder Elementary School</t>
  </si>
  <si>
    <t>2136</t>
  </si>
  <si>
    <t>Deer Trail Elementary School</t>
  </si>
  <si>
    <t>0170</t>
  </si>
  <si>
    <t>2140</t>
  </si>
  <si>
    <t>Deer Trail Junior-Senior High School</t>
  </si>
  <si>
    <t>0136</t>
  </si>
  <si>
    <t>Aps Early Beginnings - A Zoom Site</t>
  </si>
  <si>
    <t>0180</t>
  </si>
  <si>
    <t>0213</t>
  </si>
  <si>
    <t>Axl Academy</t>
  </si>
  <si>
    <t>0214</t>
  </si>
  <si>
    <t>Altura Elementary School</t>
  </si>
  <si>
    <t>0219</t>
  </si>
  <si>
    <t>Aps Online School</t>
  </si>
  <si>
    <t>0310</t>
  </si>
  <si>
    <t>Arkansas Elementary School</t>
  </si>
  <si>
    <t>0458</t>
  </si>
  <si>
    <t>Aurora Academy Charter School</t>
  </si>
  <si>
    <t>0464</t>
  </si>
  <si>
    <t>Aurora Hills Middle School</t>
  </si>
  <si>
    <t>0465</t>
  </si>
  <si>
    <t>Aurora Frontier K-8</t>
  </si>
  <si>
    <t>0914</t>
  </si>
  <si>
    <t>Boston K-8 School</t>
  </si>
  <si>
    <t>1458</t>
  </si>
  <si>
    <t>Aurora Central High School</t>
  </si>
  <si>
    <t>1470</t>
  </si>
  <si>
    <t>Century Elementary School</t>
  </si>
  <si>
    <t>1720</t>
  </si>
  <si>
    <t>Clyde Miller K-8</t>
  </si>
  <si>
    <t>1800</t>
  </si>
  <si>
    <t>Columbia Middle School</t>
  </si>
  <si>
    <t>1948</t>
  </si>
  <si>
    <t>Crawford Elementary School</t>
  </si>
  <si>
    <t>2095</t>
  </si>
  <si>
    <t>Dalton Elementary School</t>
  </si>
  <si>
    <t>2114</t>
  </si>
  <si>
    <t>Dartmouth Elementary School</t>
  </si>
  <si>
    <t>2384</t>
  </si>
  <si>
    <t>East Middle School</t>
  </si>
  <si>
    <t>2618</t>
  </si>
  <si>
    <t>Elkhart Elementary School</t>
  </si>
  <si>
    <t>2673</t>
  </si>
  <si>
    <t>Edna And John W. Mosley P-8</t>
  </si>
  <si>
    <t>2951</t>
  </si>
  <si>
    <t>Laredo Child Development Center</t>
  </si>
  <si>
    <t>2998</t>
  </si>
  <si>
    <t>Fletcher Community School</t>
  </si>
  <si>
    <t>3272</t>
  </si>
  <si>
    <t>Fulton Academy Of Excellence</t>
  </si>
  <si>
    <t>3354</t>
  </si>
  <si>
    <t>Gateway High School</t>
  </si>
  <si>
    <t>3471</t>
  </si>
  <si>
    <t>Global Village Academy Aurora</t>
  </si>
  <si>
    <t>4024</t>
  </si>
  <si>
    <t>Hinkley High School</t>
  </si>
  <si>
    <t>4270</t>
  </si>
  <si>
    <t>Iowa Elementary School</t>
  </si>
  <si>
    <t>4385</t>
  </si>
  <si>
    <t>Jamaica Child Development Center</t>
  </si>
  <si>
    <t>4426</t>
  </si>
  <si>
    <t>Jewell Elementary School</t>
  </si>
  <si>
    <t>4646</t>
  </si>
  <si>
    <t>Kenton Elementary School</t>
  </si>
  <si>
    <t>4970</t>
  </si>
  <si>
    <t>Lansing Elementary Community School</t>
  </si>
  <si>
    <t>4973</t>
  </si>
  <si>
    <t>Laredo Elementary School</t>
  </si>
  <si>
    <t>5298</t>
  </si>
  <si>
    <t>Lotus School For Excellence</t>
  </si>
  <si>
    <t>5361</t>
  </si>
  <si>
    <t>Lyn Knoll Elementary School</t>
  </si>
  <si>
    <t>5751</t>
  </si>
  <si>
    <t>Meadowood Child Development Center</t>
  </si>
  <si>
    <t>6068</t>
  </si>
  <si>
    <t>Montview Math &amp; Health Sciences Elementary School</t>
  </si>
  <si>
    <t>6160</t>
  </si>
  <si>
    <t>Mrachek Middle School</t>
  </si>
  <si>
    <t>6189</t>
  </si>
  <si>
    <t>Murphy Creek K-8 School</t>
  </si>
  <si>
    <t>6310</t>
  </si>
  <si>
    <t>North Middle School Health Sciences And Technology Campus</t>
  </si>
  <si>
    <t>6546</t>
  </si>
  <si>
    <t>6728</t>
  </si>
  <si>
    <t>Paris Elementary School</t>
  </si>
  <si>
    <t>6758</t>
  </si>
  <si>
    <t>Park Lane Elementary School</t>
  </si>
  <si>
    <t>6869</t>
  </si>
  <si>
    <t>Peoria Elementary School</t>
  </si>
  <si>
    <t>7232</t>
  </si>
  <si>
    <t>Aurora Quest K-8</t>
  </si>
  <si>
    <t>7250</t>
  </si>
  <si>
    <t>Rangeview High School</t>
  </si>
  <si>
    <t>7558</t>
  </si>
  <si>
    <t>Sable Elementary School</t>
  </si>
  <si>
    <t>7865</t>
  </si>
  <si>
    <t>Side Creek Elementary School</t>
  </si>
  <si>
    <t>7932</t>
  </si>
  <si>
    <t>Sixth Avenue Elementary School</t>
  </si>
  <si>
    <t>8078</t>
  </si>
  <si>
    <t>South Middle School</t>
  </si>
  <si>
    <t>8356</t>
  </si>
  <si>
    <t>William Smith High School</t>
  </si>
  <si>
    <t>8858</t>
  </si>
  <si>
    <t>Tollgate Elementary School Of Expeditionary Learning</t>
  </si>
  <si>
    <t>9056</t>
  </si>
  <si>
    <t>Vanguard Classical School - West</t>
  </si>
  <si>
    <t>9059</t>
  </si>
  <si>
    <t>Vassar Elementary School</t>
  </si>
  <si>
    <t>9060</t>
  </si>
  <si>
    <t>Vaughn Elementary School</t>
  </si>
  <si>
    <t>9083</t>
  </si>
  <si>
    <t>Vista Peak P-8 Exploratory</t>
  </si>
  <si>
    <t>9125</t>
  </si>
  <si>
    <t>Vista Peak 9-12 Preparatory</t>
  </si>
  <si>
    <t>9140</t>
  </si>
  <si>
    <t>Virginia Court Elementary School</t>
  </si>
  <si>
    <t>9189</t>
  </si>
  <si>
    <t>Vanguard Classical School - East</t>
  </si>
  <si>
    <t>9396</t>
  </si>
  <si>
    <t>Aurora West College Preparatory Academy</t>
  </si>
  <si>
    <t>9514</t>
  </si>
  <si>
    <t>Wheeling Elementary School</t>
  </si>
  <si>
    <t>9756</t>
  </si>
  <si>
    <t>Yale Elementary School</t>
  </si>
  <si>
    <t>1168</t>
  </si>
  <si>
    <t>Byers Elementary School</t>
  </si>
  <si>
    <t>0190</t>
  </si>
  <si>
    <t>1176</t>
  </si>
  <si>
    <t>Byers Junior-Senior High School</t>
  </si>
  <si>
    <t>1752</t>
  </si>
  <si>
    <t>Colorado Virtual Academy (Cova)</t>
  </si>
  <si>
    <t>2356</t>
  </si>
  <si>
    <t>Elevate Academy</t>
  </si>
  <si>
    <t>3362</t>
  </si>
  <si>
    <t>Great Plains Academy</t>
  </si>
  <si>
    <t>6241</t>
  </si>
  <si>
    <t>Colorado Digital Academy - Elementary</t>
  </si>
  <si>
    <t>6263</t>
  </si>
  <si>
    <t>Colorado Digital Academy - Middle</t>
  </si>
  <si>
    <t>6652</t>
  </si>
  <si>
    <t>Pagosa Springs Elementary School</t>
  </si>
  <si>
    <t>0220</t>
  </si>
  <si>
    <t>6657</t>
  </si>
  <si>
    <t>Pagosa Springs Middle School</t>
  </si>
  <si>
    <t>6658</t>
  </si>
  <si>
    <t>Pagosa Springs High School</t>
  </si>
  <si>
    <t>9222</t>
  </si>
  <si>
    <t>Walsh Elementary School</t>
  </si>
  <si>
    <t>0230</t>
  </si>
  <si>
    <t>9226</t>
  </si>
  <si>
    <t>Walsh High School</t>
  </si>
  <si>
    <t>7174</t>
  </si>
  <si>
    <t>Pritchett Elementary School</t>
  </si>
  <si>
    <t>0240</t>
  </si>
  <si>
    <t>7176</t>
  </si>
  <si>
    <t>Pritchett Middle School</t>
  </si>
  <si>
    <t>7180</t>
  </si>
  <si>
    <t>Pritchett High School</t>
  </si>
  <si>
    <t>8160</t>
  </si>
  <si>
    <t>Springfield Elementary School</t>
  </si>
  <si>
    <t>0250</t>
  </si>
  <si>
    <t>8168</t>
  </si>
  <si>
    <t>Springfield Junior/Senior High School</t>
  </si>
  <si>
    <t>9085</t>
  </si>
  <si>
    <t>V.I.L.A.S. Online School</t>
  </si>
  <si>
    <t>0260</t>
  </si>
  <si>
    <t>9090</t>
  </si>
  <si>
    <t>Vilas Elementary School</t>
  </si>
  <si>
    <t>9100</t>
  </si>
  <si>
    <t>Vilas Undivided High School</t>
  </si>
  <si>
    <t>1248</t>
  </si>
  <si>
    <t>Campo Elementary School</t>
  </si>
  <si>
    <t>0270</t>
  </si>
  <si>
    <t>1252</t>
  </si>
  <si>
    <t>Campo Undivided High School</t>
  </si>
  <si>
    <t>1812</t>
  </si>
  <si>
    <t>Las Animas Elementary School</t>
  </si>
  <si>
    <t>0290</t>
  </si>
  <si>
    <t>4495</t>
  </si>
  <si>
    <t>Jump Start Learning Center</t>
  </si>
  <si>
    <t>4986</t>
  </si>
  <si>
    <t>Las Animas Junior High School</t>
  </si>
  <si>
    <t>4990</t>
  </si>
  <si>
    <t>Las Animas High School</t>
  </si>
  <si>
    <t>5666</t>
  </si>
  <si>
    <t>Mc Clave Elementary School</t>
  </si>
  <si>
    <t>5670</t>
  </si>
  <si>
    <t>Mc Clave Undivided High School</t>
  </si>
  <si>
    <t>Legacy Elementary School</t>
  </si>
  <si>
    <t>0470</t>
  </si>
  <si>
    <t>0061</t>
  </si>
  <si>
    <t>Alpine Elementary School</t>
  </si>
  <si>
    <t>0071</t>
  </si>
  <si>
    <t>Aspen Ridge Preparatory School</t>
  </si>
  <si>
    <t>Apex Home School Enrichment Program</t>
  </si>
  <si>
    <t>0226</t>
  </si>
  <si>
    <t>Altona Middle School</t>
  </si>
  <si>
    <t>0875</t>
  </si>
  <si>
    <t>Black Rock Elementary</t>
  </si>
  <si>
    <t>0878</t>
  </si>
  <si>
    <t>Blue Mountain Elementary</t>
  </si>
  <si>
    <t>1148</t>
  </si>
  <si>
    <t>Burlington Elementary School</t>
  </si>
  <si>
    <t>1245</t>
  </si>
  <si>
    <t>Centennial Elementary</t>
  </si>
  <si>
    <t>1284</t>
  </si>
  <si>
    <t>Carbon Valley Academy</t>
  </si>
  <si>
    <t>1434</t>
  </si>
  <si>
    <t>1844</t>
  </si>
  <si>
    <t>Columbine Elementary School</t>
  </si>
  <si>
    <t>2343</t>
  </si>
  <si>
    <t>Eagle Crest Elementary School</t>
  </si>
  <si>
    <t>2758</t>
  </si>
  <si>
    <t>Erie Elementary School</t>
  </si>
  <si>
    <t>2760</t>
  </si>
  <si>
    <t>Erie Middle School</t>
  </si>
  <si>
    <t>2761</t>
  </si>
  <si>
    <t>Erie High School</t>
  </si>
  <si>
    <t>2912</t>
  </si>
  <si>
    <t>Fall River Elementary School</t>
  </si>
  <si>
    <t>2964</t>
  </si>
  <si>
    <t>Flagstaff Charter Academy</t>
  </si>
  <si>
    <t>3192</t>
  </si>
  <si>
    <t>Thunder Valley Pk-8</t>
  </si>
  <si>
    <t>3194</t>
  </si>
  <si>
    <t>Coal Ridge Middle School</t>
  </si>
  <si>
    <t>3196</t>
  </si>
  <si>
    <t>Frederick Senior High School</t>
  </si>
  <si>
    <t>4202</t>
  </si>
  <si>
    <t>Hygiene Elementary School</t>
  </si>
  <si>
    <t>4278</t>
  </si>
  <si>
    <t>Indian Peaks Elementary School</t>
  </si>
  <si>
    <t>4333</t>
  </si>
  <si>
    <t>Imagine Charter</t>
  </si>
  <si>
    <t>5181</t>
  </si>
  <si>
    <t>Red Hawk Elementary</t>
  </si>
  <si>
    <t>5282</t>
  </si>
  <si>
    <t>Longmont High School</t>
  </si>
  <si>
    <t>5284</t>
  </si>
  <si>
    <t>Longmont Estates Elementary School</t>
  </si>
  <si>
    <t>5286</t>
  </si>
  <si>
    <t>Sunset Middle School</t>
  </si>
  <si>
    <t>5288</t>
  </si>
  <si>
    <t>Longs Peak Middle School</t>
  </si>
  <si>
    <t>5364</t>
  </si>
  <si>
    <t>Lyons Elementary School</t>
  </si>
  <si>
    <t>5368</t>
  </si>
  <si>
    <t>Lyons Middle/Senior High School</t>
  </si>
  <si>
    <t>5722</t>
  </si>
  <si>
    <t>Mead High School</t>
  </si>
  <si>
    <t>5726</t>
  </si>
  <si>
    <t>Mead Elementary School</t>
  </si>
  <si>
    <t>5730</t>
  </si>
  <si>
    <t>Mead Middle School</t>
  </si>
  <si>
    <t>6010</t>
  </si>
  <si>
    <t>Timberline Pk-8</t>
  </si>
  <si>
    <t>6156</t>
  </si>
  <si>
    <t>6274</t>
  </si>
  <si>
    <t>Niwot Elementary School</t>
  </si>
  <si>
    <t>6276</t>
  </si>
  <si>
    <t>Niwot High School</t>
  </si>
  <si>
    <t>6404</t>
  </si>
  <si>
    <t>Northridge Elementary School</t>
  </si>
  <si>
    <t>6498</t>
  </si>
  <si>
    <t>Olde Columbine High School</t>
  </si>
  <si>
    <t>7157</t>
  </si>
  <si>
    <t>Prairie Ridge Elementary School</t>
  </si>
  <si>
    <t>7464</t>
  </si>
  <si>
    <t>7561</t>
  </si>
  <si>
    <t>Spark! Discovery Preschool</t>
  </si>
  <si>
    <t>7565</t>
  </si>
  <si>
    <t>St. Vrain Community Montessori School</t>
  </si>
  <si>
    <t>7584</t>
  </si>
  <si>
    <t>Sanborn Elementary School</t>
  </si>
  <si>
    <t>7789</t>
  </si>
  <si>
    <t>Silver Creek High School</t>
  </si>
  <si>
    <t>7839</t>
  </si>
  <si>
    <t>St. Vrain Global Online Academy</t>
  </si>
  <si>
    <t>7954</t>
  </si>
  <si>
    <t>Skyline High School</t>
  </si>
  <si>
    <t>8903</t>
  </si>
  <si>
    <t>Trail Ridge Middle School</t>
  </si>
  <si>
    <t>8927</t>
  </si>
  <si>
    <t>Twin Peaks Charter Academy</t>
  </si>
  <si>
    <t>9430</t>
  </si>
  <si>
    <t>Westview Middle School</t>
  </si>
  <si>
    <t>0125</t>
  </si>
  <si>
    <t>Arapahoe Ridge High School</t>
  </si>
  <si>
    <t>0480</t>
  </si>
  <si>
    <t>0441</t>
  </si>
  <si>
    <t>Aspen Creek K-8 School</t>
  </si>
  <si>
    <t>0652</t>
  </si>
  <si>
    <t>Bear Creek Elementary School</t>
  </si>
  <si>
    <t>0866</t>
  </si>
  <si>
    <t>Boulder Explore</t>
  </si>
  <si>
    <t>0872</t>
  </si>
  <si>
    <t>Birch Elementary School</t>
  </si>
  <si>
    <t>0919</t>
  </si>
  <si>
    <t>Boulder Community School/Integrated Studies</t>
  </si>
  <si>
    <t>0924</t>
  </si>
  <si>
    <t>Boulder High School</t>
  </si>
  <si>
    <t>0930</t>
  </si>
  <si>
    <t>Boulder Universal</t>
  </si>
  <si>
    <t>0934</t>
  </si>
  <si>
    <t>Boulder Prep Charter High School</t>
  </si>
  <si>
    <t>1066</t>
  </si>
  <si>
    <t>Broomfield Heights Middle School</t>
  </si>
  <si>
    <t>1070</t>
  </si>
  <si>
    <t>Broomfield High School</t>
  </si>
  <si>
    <t>1136</t>
  </si>
  <si>
    <t>Manhattan Middle School Of The Arts And Academics</t>
  </si>
  <si>
    <t>1352</t>
  </si>
  <si>
    <t>Casey Middle School</t>
  </si>
  <si>
    <t>1380</t>
  </si>
  <si>
    <t>Centaurus High School</t>
  </si>
  <si>
    <t>1390</t>
  </si>
  <si>
    <t>Centennial Middle School</t>
  </si>
  <si>
    <t>1725</t>
  </si>
  <si>
    <t>Coal Creek Elementary School</t>
  </si>
  <si>
    <t>1842</t>
  </si>
  <si>
    <t>1883</t>
  </si>
  <si>
    <t>Community Montessori School</t>
  </si>
  <si>
    <t>1996</t>
  </si>
  <si>
    <t>Crest View Elementary School</t>
  </si>
  <si>
    <t>2240</t>
  </si>
  <si>
    <t>Douglass Elementary School</t>
  </si>
  <si>
    <t>2552</t>
  </si>
  <si>
    <t>Eisenhower Elementary School</t>
  </si>
  <si>
    <t>2589</t>
  </si>
  <si>
    <t>Eldorado K-8 School</t>
  </si>
  <si>
    <t>2702</t>
  </si>
  <si>
    <t>Emerald Elementary School</t>
  </si>
  <si>
    <t>2892</t>
  </si>
  <si>
    <t>Fairview High School</t>
  </si>
  <si>
    <t>2940</t>
  </si>
  <si>
    <t>Fireside Elementary School</t>
  </si>
  <si>
    <t>2970</t>
  </si>
  <si>
    <t>Flatirons Elementary School</t>
  </si>
  <si>
    <t>3022</t>
  </si>
  <si>
    <t>Foothill Elementary School</t>
  </si>
  <si>
    <t>3488</t>
  </si>
  <si>
    <t>Gold Hill Elementary School</t>
  </si>
  <si>
    <t>3499</t>
  </si>
  <si>
    <t>Halcyon School (Special Education)</t>
  </si>
  <si>
    <t>3882</t>
  </si>
  <si>
    <t>Heatherwood Elementary School</t>
  </si>
  <si>
    <t>3940</t>
  </si>
  <si>
    <t>High Peaks Elementary School</t>
  </si>
  <si>
    <t>4386</t>
  </si>
  <si>
    <t>Jamestown Elementary School</t>
  </si>
  <si>
    <t>4496</t>
  </si>
  <si>
    <t>Justice High Charter School</t>
  </si>
  <si>
    <t>4792</t>
  </si>
  <si>
    <t>Kohl Elementary School</t>
  </si>
  <si>
    <t>4874</t>
  </si>
  <si>
    <t>Lafayette Elementary School</t>
  </si>
  <si>
    <t>4878</t>
  </si>
  <si>
    <t>Angevine Middle School</t>
  </si>
  <si>
    <t>5302</t>
  </si>
  <si>
    <t>Louisville Elementary School</t>
  </si>
  <si>
    <t>5306</t>
  </si>
  <si>
    <t>Louisville Middle School</t>
  </si>
  <si>
    <t>5606</t>
  </si>
  <si>
    <t>Creekside Elementary School At Martin Park</t>
  </si>
  <si>
    <t>5617</t>
  </si>
  <si>
    <t>Mapleton Early Childhood Center</t>
  </si>
  <si>
    <t>5838</t>
  </si>
  <si>
    <t>5999</t>
  </si>
  <si>
    <t>Monarch High School</t>
  </si>
  <si>
    <t>6000</t>
  </si>
  <si>
    <t>Monarch K-8 School</t>
  </si>
  <si>
    <t>6195</t>
  </si>
  <si>
    <t>New Vista High School</t>
  </si>
  <si>
    <t>6208</t>
  </si>
  <si>
    <t>Nederland Elementary School</t>
  </si>
  <si>
    <t>6212</t>
  </si>
  <si>
    <t>Nederland Middle-Senior High School</t>
  </si>
  <si>
    <t>6224</t>
  </si>
  <si>
    <t>Nevin Platt Middle School</t>
  </si>
  <si>
    <t>6642</t>
  </si>
  <si>
    <t>Horizons K-8 School</t>
  </si>
  <si>
    <t>6816</t>
  </si>
  <si>
    <t>Peak To Peak Charter School</t>
  </si>
  <si>
    <t>6962</t>
  </si>
  <si>
    <t>Pioneer Bilingual Elementary School</t>
  </si>
  <si>
    <t>7528</t>
  </si>
  <si>
    <t>Ryan Elementary School</t>
  </si>
  <si>
    <t>7592</t>
  </si>
  <si>
    <t>Sanchez Elementary School</t>
  </si>
  <si>
    <t>8135</t>
  </si>
  <si>
    <t>Southern Hills Middle School</t>
  </si>
  <si>
    <t>8387</t>
  </si>
  <si>
    <t>Summit Middle Charter School</t>
  </si>
  <si>
    <t>8418</t>
  </si>
  <si>
    <t>Superior Elementary School</t>
  </si>
  <si>
    <t>8978</t>
  </si>
  <si>
    <t>University Hill Elementary School</t>
  </si>
  <si>
    <t>9544</t>
  </si>
  <si>
    <t>Whittier Elementary School</t>
  </si>
  <si>
    <t>1130</t>
  </si>
  <si>
    <t>Buena Vista High School</t>
  </si>
  <si>
    <t>0490</t>
  </si>
  <si>
    <t>1132</t>
  </si>
  <si>
    <t>Harry L Mc Ginnis Middle School</t>
  </si>
  <si>
    <t>1508</t>
  </si>
  <si>
    <t>Chaffee County High School</t>
  </si>
  <si>
    <t>4306</t>
  </si>
  <si>
    <t>Avery/Parsons Elementary School</t>
  </si>
  <si>
    <t>1554</t>
  </si>
  <si>
    <t>Crest Academy</t>
  </si>
  <si>
    <t>0500</t>
  </si>
  <si>
    <t>4085</t>
  </si>
  <si>
    <t>Horizons Exploratory Academy</t>
  </si>
  <si>
    <t>4680</t>
  </si>
  <si>
    <t>Salida Middle School</t>
  </si>
  <si>
    <t>5268</t>
  </si>
  <si>
    <t>Longfellow Elementary School</t>
  </si>
  <si>
    <t>7568</t>
  </si>
  <si>
    <t>Salida High School</t>
  </si>
  <si>
    <t>7643</t>
  </si>
  <si>
    <t>Salida Early Childhood Center</t>
  </si>
  <si>
    <t>4738</t>
  </si>
  <si>
    <t>Kit Carson Elementary School</t>
  </si>
  <si>
    <t>0510</t>
  </si>
  <si>
    <t>4742</t>
  </si>
  <si>
    <t>Kit Carson Junior-Senior High School</t>
  </si>
  <si>
    <t>1608</t>
  </si>
  <si>
    <t>Cheyenne Wells Elementary School</t>
  </si>
  <si>
    <t>0520</t>
  </si>
  <si>
    <t>1612</t>
  </si>
  <si>
    <t>Cheyenne Wells Junior/High School</t>
  </si>
  <si>
    <t>1660</t>
  </si>
  <si>
    <t>Clear Creek Middle School</t>
  </si>
  <si>
    <t>0540</t>
  </si>
  <si>
    <t>3385</t>
  </si>
  <si>
    <t>Georgetown Community School</t>
  </si>
  <si>
    <t>4212</t>
  </si>
  <si>
    <t>Carlson Elementary School</t>
  </si>
  <si>
    <t>4216</t>
  </si>
  <si>
    <t>Clear Creek High School</t>
  </si>
  <si>
    <t>4700</t>
  </si>
  <si>
    <t>King-Murphy Elementary School</t>
  </si>
  <si>
    <t>1276</t>
  </si>
  <si>
    <t>Centauri Middle School</t>
  </si>
  <si>
    <t>0550</t>
  </si>
  <si>
    <t>1378</t>
  </si>
  <si>
    <t>Centauri High School</t>
  </si>
  <si>
    <t>4836</t>
  </si>
  <si>
    <t>La Jara Elementary School</t>
  </si>
  <si>
    <t>5422</t>
  </si>
  <si>
    <t>Manassa Elementary School</t>
  </si>
  <si>
    <t>6339</t>
  </si>
  <si>
    <t>North Conejos Alternative Program</t>
  </si>
  <si>
    <t>7612</t>
  </si>
  <si>
    <t>Sanford Elementary School</t>
  </si>
  <si>
    <t>0560</t>
  </si>
  <si>
    <t>7616</t>
  </si>
  <si>
    <t>Sanford Junior/Senior High School</t>
  </si>
  <si>
    <t>0248</t>
  </si>
  <si>
    <t>Guadalupe Elementary School</t>
  </si>
  <si>
    <t>0580</t>
  </si>
  <si>
    <t>Antonito Middle School</t>
  </si>
  <si>
    <t>0252</t>
  </si>
  <si>
    <t>Antonito High School</t>
  </si>
  <si>
    <t>1398</t>
  </si>
  <si>
    <t>Centennial School</t>
  </si>
  <si>
    <t>0640</t>
  </si>
  <si>
    <t>7880</t>
  </si>
  <si>
    <t>Sierra Grande K-12 School</t>
  </si>
  <si>
    <t>0740</t>
  </si>
  <si>
    <t>2050</t>
  </si>
  <si>
    <t>Crowley County Primary</t>
  </si>
  <si>
    <t>2054</t>
  </si>
  <si>
    <t>Crowley County Ward Intermediate</t>
  </si>
  <si>
    <t>2058</t>
  </si>
  <si>
    <t>Crowley County Junior And Senior High School</t>
  </si>
  <si>
    <t>2088</t>
  </si>
  <si>
    <t>Custer County Elementary School</t>
  </si>
  <si>
    <t>0860</t>
  </si>
  <si>
    <t>2091</t>
  </si>
  <si>
    <t>Custer Middle School</t>
  </si>
  <si>
    <t>2092</t>
  </si>
  <si>
    <t>Custer County High School</t>
  </si>
  <si>
    <t>0489</t>
  </si>
  <si>
    <t>Backpack Early Learning Academy</t>
  </si>
  <si>
    <t>0870</t>
  </si>
  <si>
    <t>1372</t>
  </si>
  <si>
    <t>Cedaredge High School</t>
  </si>
  <si>
    <t>1375</t>
  </si>
  <si>
    <t>Cedaredge Middle School</t>
  </si>
  <si>
    <t>1952</t>
  </si>
  <si>
    <t>North Fork Montessori @ Crawford</t>
  </si>
  <si>
    <t>2152</t>
  </si>
  <si>
    <t>Delta Academy Of Applied Learning</t>
  </si>
  <si>
    <t>2155</t>
  </si>
  <si>
    <t>Delta County Opportunity School</t>
  </si>
  <si>
    <t>2160</t>
  </si>
  <si>
    <t>Delta Middle School</t>
  </si>
  <si>
    <t>2164</t>
  </si>
  <si>
    <t>Delta High School</t>
  </si>
  <si>
    <t>2166</t>
  </si>
  <si>
    <t>Delta Vision School</t>
  </si>
  <si>
    <t>3330</t>
  </si>
  <si>
    <t>Garnet Mesa Elementary School</t>
  </si>
  <si>
    <t>4124</t>
  </si>
  <si>
    <t>Hotchkiss Elementary School</t>
  </si>
  <si>
    <t>4128</t>
  </si>
  <si>
    <t>Hotchkiss High School</t>
  </si>
  <si>
    <t>4182</t>
  </si>
  <si>
    <t>Cedaredge Elementary School</t>
  </si>
  <si>
    <t>5154</t>
  </si>
  <si>
    <t>Lincoln Elementary School</t>
  </si>
  <si>
    <t>6295</t>
  </si>
  <si>
    <t>North Fork School Of Integrated Studies</t>
  </si>
  <si>
    <t>6700</t>
  </si>
  <si>
    <t>Paonia Elementary School</t>
  </si>
  <si>
    <t>6708</t>
  </si>
  <si>
    <t>Paonia High School</t>
  </si>
  <si>
    <t>Abraham Lincoln High School</t>
  </si>
  <si>
    <t>0880</t>
  </si>
  <si>
    <t>Ridge View Academy Charter School</t>
  </si>
  <si>
    <t>0067</t>
  </si>
  <si>
    <t>Academy Of Urban Learning</t>
  </si>
  <si>
    <t>0099</t>
  </si>
  <si>
    <t>Academy 360</t>
  </si>
  <si>
    <t>Amesse Elementary School</t>
  </si>
  <si>
    <t>0388</t>
  </si>
  <si>
    <t>Asbury Elementary School</t>
  </si>
  <si>
    <t>0408</t>
  </si>
  <si>
    <t>Valdez Elementary School</t>
  </si>
  <si>
    <t>0418</t>
  </si>
  <si>
    <t>Ashley Elementary School</t>
  </si>
  <si>
    <t>Barnum Elementary School</t>
  </si>
  <si>
    <t>Barrett Elementary School</t>
  </si>
  <si>
    <t>0650</t>
  </si>
  <si>
    <t>Beach Court Elementary School</t>
  </si>
  <si>
    <t>0964</t>
  </si>
  <si>
    <t>Bradley International School</t>
  </si>
  <si>
    <t>1056</t>
  </si>
  <si>
    <t>Bromwell Elementary School</t>
  </si>
  <si>
    <t>1076</t>
  </si>
  <si>
    <t>Brown International Academy</t>
  </si>
  <si>
    <t>1106</t>
  </si>
  <si>
    <t>Bryant Webster Dual Language Ece-8 School</t>
  </si>
  <si>
    <t>1295</t>
  </si>
  <si>
    <t>Collegiate Preparatory Academy</t>
  </si>
  <si>
    <t>1319</t>
  </si>
  <si>
    <t>Cec Middle College Of Denver</t>
  </si>
  <si>
    <t>1324</t>
  </si>
  <si>
    <t>Carson Elementary School</t>
  </si>
  <si>
    <t>1345</t>
  </si>
  <si>
    <t>Cesar Chavez Academy Denver</t>
  </si>
  <si>
    <t>1400</t>
  </si>
  <si>
    <t>Centennial A School For Expeditionary Learning</t>
  </si>
  <si>
    <t>1489</t>
  </si>
  <si>
    <t>Compassion Road Academy</t>
  </si>
  <si>
    <t>1528</t>
  </si>
  <si>
    <t>Cheltenham Elementary School</t>
  </si>
  <si>
    <t>1748</t>
  </si>
  <si>
    <t>Colorado High School Charter</t>
  </si>
  <si>
    <t>1774</t>
  </si>
  <si>
    <t>Colfax Elementary School</t>
  </si>
  <si>
    <t>1785</t>
  </si>
  <si>
    <t>Cole Arts And Science Academy</t>
  </si>
  <si>
    <t>1788</t>
  </si>
  <si>
    <t>College View Elementary School</t>
  </si>
  <si>
    <t>1816</t>
  </si>
  <si>
    <t>Columbian Elementary School</t>
  </si>
  <si>
    <t>1846</t>
  </si>
  <si>
    <t>1866</t>
  </si>
  <si>
    <t>Ace Community Challenge School</t>
  </si>
  <si>
    <t>1908</t>
  </si>
  <si>
    <t>Cory Elementary School</t>
  </si>
  <si>
    <t>1928</t>
  </si>
  <si>
    <t>Cowell Elementary School</t>
  </si>
  <si>
    <t>1939</t>
  </si>
  <si>
    <t>Compass Academy</t>
  </si>
  <si>
    <t>2027</t>
  </si>
  <si>
    <t>Polaris At Ebert Elementary School</t>
  </si>
  <si>
    <t>2115</t>
  </si>
  <si>
    <t>Dsst: Stapleton Middle School</t>
  </si>
  <si>
    <t>2125</t>
  </si>
  <si>
    <t>Denver Green School</t>
  </si>
  <si>
    <t>2127</t>
  </si>
  <si>
    <t>Denver Language School</t>
  </si>
  <si>
    <t>2129</t>
  </si>
  <si>
    <t>Denver Center For International Studies At Fairmont</t>
  </si>
  <si>
    <t>2145</t>
  </si>
  <si>
    <t>Dsst: Green Valley Ranch High School</t>
  </si>
  <si>
    <t>2167</t>
  </si>
  <si>
    <t>Denver Public Montessori Junior/Senior High School</t>
  </si>
  <si>
    <t>2174</t>
  </si>
  <si>
    <t>Denison Montessori School</t>
  </si>
  <si>
    <t>2175</t>
  </si>
  <si>
    <t>Dsst: Cole High School</t>
  </si>
  <si>
    <t>2181</t>
  </si>
  <si>
    <t>Dsst: Green Valley Ranch Middle School</t>
  </si>
  <si>
    <t>2183</t>
  </si>
  <si>
    <t>Denver Center For International Studies</t>
  </si>
  <si>
    <t>2184</t>
  </si>
  <si>
    <t>Denver School Of The Arts</t>
  </si>
  <si>
    <t>2185</t>
  </si>
  <si>
    <t>Dsst: Stapleton High School</t>
  </si>
  <si>
    <t>2186</t>
  </si>
  <si>
    <t>Dsst: Byers Middle School</t>
  </si>
  <si>
    <t>2188</t>
  </si>
  <si>
    <t>Denver Center For 21St Learning At Wyman</t>
  </si>
  <si>
    <t>2205</t>
  </si>
  <si>
    <t>Dcis At Ford</t>
  </si>
  <si>
    <t>2207</t>
  </si>
  <si>
    <t>Downtown Denver Expeditionary School</t>
  </si>
  <si>
    <t>2209</t>
  </si>
  <si>
    <t>Dcis At Montbello</t>
  </si>
  <si>
    <t>2218</t>
  </si>
  <si>
    <t>Dsst: Conservatory Green Middle School</t>
  </si>
  <si>
    <t>2223</t>
  </si>
  <si>
    <t>Dsst: Cole Middle School</t>
  </si>
  <si>
    <t>2227</t>
  </si>
  <si>
    <t>Denver Discovery School</t>
  </si>
  <si>
    <t>2241</t>
  </si>
  <si>
    <t>Denver School Of Innovation And Sustainable Design</t>
  </si>
  <si>
    <t>2244</t>
  </si>
  <si>
    <t>Dsst College View High School</t>
  </si>
  <si>
    <t>2258</t>
  </si>
  <si>
    <t>Doull Elementary School</t>
  </si>
  <si>
    <t>2349</t>
  </si>
  <si>
    <t>Escalante-Biggs Academy</t>
  </si>
  <si>
    <t>2364</t>
  </si>
  <si>
    <t>Eagleton Elementary School</t>
  </si>
  <si>
    <t>2398</t>
  </si>
  <si>
    <t>East High School</t>
  </si>
  <si>
    <t>2506</t>
  </si>
  <si>
    <t>Edison Elementary School</t>
  </si>
  <si>
    <t>2641</t>
  </si>
  <si>
    <t>Excel Academy</t>
  </si>
  <si>
    <t>2652</t>
  </si>
  <si>
    <t>Ellis Elementary School</t>
  </si>
  <si>
    <t>2726</t>
  </si>
  <si>
    <t>Emily Griffith Technical College</t>
  </si>
  <si>
    <t>2755</t>
  </si>
  <si>
    <t>Venture Prep High School</t>
  </si>
  <si>
    <t>2757</t>
  </si>
  <si>
    <t>High Tech Early College</t>
  </si>
  <si>
    <t>2789</t>
  </si>
  <si>
    <t>Escuela Tlatelolco School</t>
  </si>
  <si>
    <t>2880</t>
  </si>
  <si>
    <t>3000</t>
  </si>
  <si>
    <t>Florence Crittenton High School</t>
  </si>
  <si>
    <t>3032</t>
  </si>
  <si>
    <t>Force Elementary School</t>
  </si>
  <si>
    <t>3296</t>
  </si>
  <si>
    <t>Garden Place Elementary School</t>
  </si>
  <si>
    <t>3340</t>
  </si>
  <si>
    <t>Lena Archuleta Elementary School</t>
  </si>
  <si>
    <t>3378</t>
  </si>
  <si>
    <t>George Washington High School</t>
  </si>
  <si>
    <t>3426</t>
  </si>
  <si>
    <t>Gilpin Montessori Public School</t>
  </si>
  <si>
    <t>3478</t>
  </si>
  <si>
    <t>Godsman Elementary School</t>
  </si>
  <si>
    <t>3512</t>
  </si>
  <si>
    <t>Goldrick Elementary School</t>
  </si>
  <si>
    <t>3540</t>
  </si>
  <si>
    <t>Girls Athletic Leadership School High School</t>
  </si>
  <si>
    <t>3600</t>
  </si>
  <si>
    <t>Grant Beacon Middle School</t>
  </si>
  <si>
    <t>3605</t>
  </si>
  <si>
    <t>Grant Ranch Ece-8 School</t>
  </si>
  <si>
    <t>3639</t>
  </si>
  <si>
    <t>Girls Athletic Leadership School Middle School</t>
  </si>
  <si>
    <t>3641</t>
  </si>
  <si>
    <t>Green Valley Elementary School</t>
  </si>
  <si>
    <t>3647</t>
  </si>
  <si>
    <t>Marie L. Greenwood Academy</t>
  </si>
  <si>
    <t>3655</t>
  </si>
  <si>
    <t>Greenlee Elementary School</t>
  </si>
  <si>
    <t>3698</t>
  </si>
  <si>
    <t>Creativity Challenge Community</t>
  </si>
  <si>
    <t>3704</t>
  </si>
  <si>
    <t>Gust Elementary School</t>
  </si>
  <si>
    <t>3746</t>
  </si>
  <si>
    <t>Hamilton Middle School</t>
  </si>
  <si>
    <t>3778</t>
  </si>
  <si>
    <t>Harrington Elementary School</t>
  </si>
  <si>
    <t>3987</t>
  </si>
  <si>
    <t>Highline Academy Southeast</t>
  </si>
  <si>
    <t>3990</t>
  </si>
  <si>
    <t>Hill Campus Of Arts And Sciences</t>
  </si>
  <si>
    <t>3991</t>
  </si>
  <si>
    <t>High Tech Elementary School</t>
  </si>
  <si>
    <t>4049</t>
  </si>
  <si>
    <t>Highline Academy Northeast</t>
  </si>
  <si>
    <t>4074</t>
  </si>
  <si>
    <t>Holm Elementary School</t>
  </si>
  <si>
    <t>4140</t>
  </si>
  <si>
    <t>Farrell B. Howell Ece-8 School</t>
  </si>
  <si>
    <t>4213</t>
  </si>
  <si>
    <t>Isabella Bird Community School</t>
  </si>
  <si>
    <t>4381</t>
  </si>
  <si>
    <t>Dsst: College View Middle School</t>
  </si>
  <si>
    <t>4383</t>
  </si>
  <si>
    <t>Joe Shoemaker School</t>
  </si>
  <si>
    <t>4444</t>
  </si>
  <si>
    <t>John F Kennedy High School</t>
  </si>
  <si>
    <t>4450</t>
  </si>
  <si>
    <t>Johnson Elementary School</t>
  </si>
  <si>
    <t>4494</t>
  </si>
  <si>
    <t>Justice High School Denver</t>
  </si>
  <si>
    <t>4498</t>
  </si>
  <si>
    <t>Kaiser Elementary School</t>
  </si>
  <si>
    <t>4500</t>
  </si>
  <si>
    <t>Kipp Montbello Elementary School</t>
  </si>
  <si>
    <t>4507</t>
  </si>
  <si>
    <t>Kipp Montbello College Prep</t>
  </si>
  <si>
    <t>4509</t>
  </si>
  <si>
    <t>Kipp Montbello Collegiate High School</t>
  </si>
  <si>
    <t>4656</t>
  </si>
  <si>
    <t>Kepner Middle School</t>
  </si>
  <si>
    <t>4730</t>
  </si>
  <si>
    <t>Kipp Denver Collegiate High School</t>
  </si>
  <si>
    <t>4732</t>
  </si>
  <si>
    <t>Kipp Sunshine Peak Academy</t>
  </si>
  <si>
    <t>4762</t>
  </si>
  <si>
    <t>Knapp Elementary School</t>
  </si>
  <si>
    <t>4782</t>
  </si>
  <si>
    <t>Hallett Fundamental Academy</t>
  </si>
  <si>
    <t>4795</t>
  </si>
  <si>
    <t>Kunsmiller Creative Arts Academy</t>
  </si>
  <si>
    <t>5044</t>
  </si>
  <si>
    <t>Legacy Options High School</t>
  </si>
  <si>
    <t>5158</t>
  </si>
  <si>
    <t>5255</t>
  </si>
  <si>
    <t>Lake International School</t>
  </si>
  <si>
    <t>5342</t>
  </si>
  <si>
    <t>Lowry Elementary School</t>
  </si>
  <si>
    <t>5448</t>
  </si>
  <si>
    <t>Manual High School</t>
  </si>
  <si>
    <t>5578</t>
  </si>
  <si>
    <t>Marrama Elementary School</t>
  </si>
  <si>
    <t>5605</t>
  </si>
  <si>
    <t>Martin Luther King Jr. Early College</t>
  </si>
  <si>
    <t>5608</t>
  </si>
  <si>
    <t>Mathematics And Science Leadership Academy</t>
  </si>
  <si>
    <t>5621</t>
  </si>
  <si>
    <t>Monarch Montessori</t>
  </si>
  <si>
    <t>5644</t>
  </si>
  <si>
    <t>Maxwell Elementary School</t>
  </si>
  <si>
    <t>5685</t>
  </si>
  <si>
    <t>Mcglone Elementary School</t>
  </si>
  <si>
    <t>5702</t>
  </si>
  <si>
    <t>Mc Kinley-Thatcher Elementary School</t>
  </si>
  <si>
    <t>5716</t>
  </si>
  <si>
    <t>Mc Meen Elementary School</t>
  </si>
  <si>
    <t>5826</t>
  </si>
  <si>
    <t>Merrill Middle School</t>
  </si>
  <si>
    <t>5844</t>
  </si>
  <si>
    <t>Contemporary Learning Academy</t>
  </si>
  <si>
    <t>5897</t>
  </si>
  <si>
    <t>Mcauliffe International School</t>
  </si>
  <si>
    <t>6002</t>
  </si>
  <si>
    <t>Montclair Elementary School</t>
  </si>
  <si>
    <t>6088</t>
  </si>
  <si>
    <t>Dora Moore Ece-8 School</t>
  </si>
  <si>
    <t>6098</t>
  </si>
  <si>
    <t>Morey Middle School</t>
  </si>
  <si>
    <t>6188</t>
  </si>
  <si>
    <t>Munroe Elementary School</t>
  </si>
  <si>
    <t>6239</t>
  </si>
  <si>
    <t>Noel Community Arts School</t>
  </si>
  <si>
    <t>6254</t>
  </si>
  <si>
    <t>Newlon Elementary School</t>
  </si>
  <si>
    <t>6308</t>
  </si>
  <si>
    <t>North High School Engagement Center</t>
  </si>
  <si>
    <t>6314</t>
  </si>
  <si>
    <t>North High School</t>
  </si>
  <si>
    <t>6350</t>
  </si>
  <si>
    <t>Bruce Randolph School</t>
  </si>
  <si>
    <t>6368</t>
  </si>
  <si>
    <t>Northfield High School</t>
  </si>
  <si>
    <t>6397</t>
  </si>
  <si>
    <t>Academia Ana Marie Sandoval</t>
  </si>
  <si>
    <t>6479</t>
  </si>
  <si>
    <t>Odyssey School Of Denver</t>
  </si>
  <si>
    <t>6508</t>
  </si>
  <si>
    <t>Omar D Blair Charter School</t>
  </si>
  <si>
    <t>6509</t>
  </si>
  <si>
    <t>Denver Online High School</t>
  </si>
  <si>
    <t>6676</t>
  </si>
  <si>
    <t>Palmer Elementary School</t>
  </si>
  <si>
    <t>6754</t>
  </si>
  <si>
    <t>Park Hill School</t>
  </si>
  <si>
    <t>6957</t>
  </si>
  <si>
    <t>Pioneer Charter School</t>
  </si>
  <si>
    <t>6970</t>
  </si>
  <si>
    <t>Florida Pitt-Waller Ece-8 School</t>
  </si>
  <si>
    <t>7045</t>
  </si>
  <si>
    <t>Place Bridge Academy</t>
  </si>
  <si>
    <t>7163</t>
  </si>
  <si>
    <t>P.R.E.P. (Positive Refocus Education Program)</t>
  </si>
  <si>
    <t>7188</t>
  </si>
  <si>
    <t>P.U.S.H. Academy</t>
  </si>
  <si>
    <t>7192</t>
  </si>
  <si>
    <t>Pascual Ledoux Academy</t>
  </si>
  <si>
    <t>7241</t>
  </si>
  <si>
    <t>Rocky Mountain Prep Creekside</t>
  </si>
  <si>
    <t>7243</t>
  </si>
  <si>
    <t>Reach Charter School</t>
  </si>
  <si>
    <t>7246</t>
  </si>
  <si>
    <t>Respect Academy At Lincoln</t>
  </si>
  <si>
    <t>7361</t>
  </si>
  <si>
    <t>Riseup Community School</t>
  </si>
  <si>
    <t>7471</t>
  </si>
  <si>
    <t>Rocky Mountain Prep Southwest</t>
  </si>
  <si>
    <t>7496</t>
  </si>
  <si>
    <t>Roots Elementary</t>
  </si>
  <si>
    <t>7554</t>
  </si>
  <si>
    <t>Sabin World School</t>
  </si>
  <si>
    <t>7578</t>
  </si>
  <si>
    <t>Samuels Elementary School</t>
  </si>
  <si>
    <t>7694</t>
  </si>
  <si>
    <t>Charles M. Schenck (Cms) Community School</t>
  </si>
  <si>
    <t>7698</t>
  </si>
  <si>
    <t>Schmitt Elementary School</t>
  </si>
  <si>
    <t>7942</t>
  </si>
  <si>
    <t>Skinner Middle School</t>
  </si>
  <si>
    <t>7972</t>
  </si>
  <si>
    <t>Slavens K-8 School</t>
  </si>
  <si>
    <t>8006</t>
  </si>
  <si>
    <t>Smith Renaissance School</t>
  </si>
  <si>
    <t>8053</t>
  </si>
  <si>
    <t>Soar At Green Valley Ranch</t>
  </si>
  <si>
    <t>8054</t>
  </si>
  <si>
    <t>Henry World School Grades 6-8</t>
  </si>
  <si>
    <t>8085</t>
  </si>
  <si>
    <t>Strive Prep - Federal</t>
  </si>
  <si>
    <t>8086</t>
  </si>
  <si>
    <t>South High School</t>
  </si>
  <si>
    <t>8131</t>
  </si>
  <si>
    <t>Oakland Elementary</t>
  </si>
  <si>
    <t>8132</t>
  </si>
  <si>
    <t>Southwest Early College</t>
  </si>
  <si>
    <t>8138</t>
  </si>
  <si>
    <t>Southmoor Elementary School</t>
  </si>
  <si>
    <t>8145</t>
  </si>
  <si>
    <t>Summit Academy</t>
  </si>
  <si>
    <t>8149</t>
  </si>
  <si>
    <t>Stephen Knight Center For Early Education</t>
  </si>
  <si>
    <t>8222</t>
  </si>
  <si>
    <t>Steck Elementary School</t>
  </si>
  <si>
    <t>8232</t>
  </si>
  <si>
    <t>Stedman Elementary School</t>
  </si>
  <si>
    <t>8242</t>
  </si>
  <si>
    <t>Steele Elementary School</t>
  </si>
  <si>
    <t>8347</t>
  </si>
  <si>
    <t>Strive Prep - Excel</t>
  </si>
  <si>
    <t>8401</t>
  </si>
  <si>
    <t>Strive Prep - Ruby Hill</t>
  </si>
  <si>
    <t>8422</t>
  </si>
  <si>
    <t>Swansea Elementary School</t>
  </si>
  <si>
    <t>8453</t>
  </si>
  <si>
    <t>Swigert International School</t>
  </si>
  <si>
    <t>8776</t>
  </si>
  <si>
    <t>Teller Elementary School</t>
  </si>
  <si>
    <t>8822</t>
  </si>
  <si>
    <t>Thomas Jefferson High School</t>
  </si>
  <si>
    <t>8888</t>
  </si>
  <si>
    <t>Traylor Academy</t>
  </si>
  <si>
    <t>8909</t>
  </si>
  <si>
    <t>Trevista At Horace Mann</t>
  </si>
  <si>
    <t>8945</t>
  </si>
  <si>
    <t>University Preparatory School</t>
  </si>
  <si>
    <t>8970</t>
  </si>
  <si>
    <t>University Park Elementary School</t>
  </si>
  <si>
    <t>8995</t>
  </si>
  <si>
    <t>Vista Academy</t>
  </si>
  <si>
    <t>9050</t>
  </si>
  <si>
    <t>Valverde Elementary School</t>
  </si>
  <si>
    <t>9336</t>
  </si>
  <si>
    <t>Strive Prep - Sunnyside</t>
  </si>
  <si>
    <t>9348</t>
  </si>
  <si>
    <t>West Career Academy</t>
  </si>
  <si>
    <t>9389</t>
  </si>
  <si>
    <t>Strive Prep - Westwood</t>
  </si>
  <si>
    <t>9390</t>
  </si>
  <si>
    <t>Strive Prep - Lake</t>
  </si>
  <si>
    <t>9425</t>
  </si>
  <si>
    <t>Westerly Creek Elementary</t>
  </si>
  <si>
    <t>9496</t>
  </si>
  <si>
    <t>Castro Elementary School</t>
  </si>
  <si>
    <t>9548</t>
  </si>
  <si>
    <t>Whittier K-8 School</t>
  </si>
  <si>
    <t>9623</t>
  </si>
  <si>
    <t>William (Bill) Roberts K-8 School</t>
  </si>
  <si>
    <t>9639</t>
  </si>
  <si>
    <t>Strive Prep - Smart Academy</t>
  </si>
  <si>
    <t>9693</t>
  </si>
  <si>
    <t>West Generations Academy</t>
  </si>
  <si>
    <t>9702</t>
  </si>
  <si>
    <t>West Leadership Academy</t>
  </si>
  <si>
    <t>9730</t>
  </si>
  <si>
    <t>Strive Prep - Gvr</t>
  </si>
  <si>
    <t>9735</t>
  </si>
  <si>
    <t>Strive Prep - Montbello</t>
  </si>
  <si>
    <t>9739</t>
  </si>
  <si>
    <t>Wyatt Academy</t>
  </si>
  <si>
    <t>Rico Elementary School</t>
  </si>
  <si>
    <t>0890</t>
  </si>
  <si>
    <t>2216</t>
  </si>
  <si>
    <t>Dove Creek High School</t>
  </si>
  <si>
    <t>7764</t>
  </si>
  <si>
    <t>Seventh Street Elementary School</t>
  </si>
  <si>
    <t>0011</t>
  </si>
  <si>
    <t>Academy Charter School</t>
  </si>
  <si>
    <t>0900</t>
  </si>
  <si>
    <t>0012</t>
  </si>
  <si>
    <t>Acres Green Elementary School</t>
  </si>
  <si>
    <t>0135</t>
  </si>
  <si>
    <t>Ben Franklin Academy</t>
  </si>
  <si>
    <t>0201</t>
  </si>
  <si>
    <t>Daniel C Oakes High School--Castle Rock</t>
  </si>
  <si>
    <t>0215</t>
  </si>
  <si>
    <t>American Academy</t>
  </si>
  <si>
    <t>0264</t>
  </si>
  <si>
    <t>Cimarron Middle</t>
  </si>
  <si>
    <t>0265</t>
  </si>
  <si>
    <t>Clear Sky Elementary</t>
  </si>
  <si>
    <t>0266</t>
  </si>
  <si>
    <t>Gold Rush Elementary</t>
  </si>
  <si>
    <t>0267</t>
  </si>
  <si>
    <t>Mesa Middle School</t>
  </si>
  <si>
    <t>0354</t>
  </si>
  <si>
    <t>Arrowwood Elementary School</t>
  </si>
  <si>
    <t>0651</t>
  </si>
  <si>
    <t>Bear Canyon Elementary School</t>
  </si>
  <si>
    <t>1131</t>
  </si>
  <si>
    <t>Buffalo Ridge Elementary School</t>
  </si>
  <si>
    <t>1270</t>
  </si>
  <si>
    <t>Early Childhood Center</t>
  </si>
  <si>
    <t>1362</t>
  </si>
  <si>
    <t>Castle Rock Elementary School</t>
  </si>
  <si>
    <t>1367</t>
  </si>
  <si>
    <t>Castle View High School</t>
  </si>
  <si>
    <t>1503</t>
  </si>
  <si>
    <t>Chaparral High School</t>
  </si>
  <si>
    <t>1509</t>
  </si>
  <si>
    <t>Cantril</t>
  </si>
  <si>
    <t>1512</t>
  </si>
  <si>
    <t>Challenge To Excellence Charter School</t>
  </si>
  <si>
    <t>1555</t>
  </si>
  <si>
    <t>Cloverleaf Home Education</t>
  </si>
  <si>
    <t>1578</t>
  </si>
  <si>
    <t>Cherry Valley Elementary School</t>
  </si>
  <si>
    <t>1579</t>
  </si>
  <si>
    <t>North Star Academy</t>
  </si>
  <si>
    <t>1873</t>
  </si>
  <si>
    <t>Parker Core Knowledge Charter School</t>
  </si>
  <si>
    <t>1899</t>
  </si>
  <si>
    <t>Copper Mesa Elementary School</t>
  </si>
  <si>
    <t>1925</t>
  </si>
  <si>
    <t>Cougar Run Elementary School</t>
  </si>
  <si>
    <t>1934</t>
  </si>
  <si>
    <t>Coyote Creek Elementary School</t>
  </si>
  <si>
    <t>2012</t>
  </si>
  <si>
    <t>Cresthill Middle School</t>
  </si>
  <si>
    <t>2226</t>
  </si>
  <si>
    <t>Castle Rock Middle School</t>
  </si>
  <si>
    <t>2230</t>
  </si>
  <si>
    <t>Douglas County High School</t>
  </si>
  <si>
    <t>2232</t>
  </si>
  <si>
    <t>Rock Ridge Elementary School</t>
  </si>
  <si>
    <t>2233</t>
  </si>
  <si>
    <t>Cherokee Trail Elementary School</t>
  </si>
  <si>
    <t>2234</t>
  </si>
  <si>
    <t>Eagle Ridge Elementary School</t>
  </si>
  <si>
    <t>2338</t>
  </si>
  <si>
    <t>Eagle Academy</t>
  </si>
  <si>
    <t>2656</t>
  </si>
  <si>
    <t>Eldorado Elementary School</t>
  </si>
  <si>
    <t>2952</t>
  </si>
  <si>
    <t>Mammoth Heights Elementary</t>
  </si>
  <si>
    <t>2953</t>
  </si>
  <si>
    <t>Stone Mountain Elementary</t>
  </si>
  <si>
    <t>2954</t>
  </si>
  <si>
    <t>Roxborough Intermediate</t>
  </si>
  <si>
    <t>2965</t>
  </si>
  <si>
    <t>Flagstone Elementary School</t>
  </si>
  <si>
    <t>3138</t>
  </si>
  <si>
    <t>Fox Creek Elementary School</t>
  </si>
  <si>
    <t>3172</t>
  </si>
  <si>
    <t>Franktown Elementary School</t>
  </si>
  <si>
    <t>3241</t>
  </si>
  <si>
    <t>Frontier Valley Elementary School</t>
  </si>
  <si>
    <t>3327</t>
  </si>
  <si>
    <t>Global Village Acadmey - Douglas County</t>
  </si>
  <si>
    <t>3847</t>
  </si>
  <si>
    <t>Hope Online Learning Academy Middle School</t>
  </si>
  <si>
    <t>3863</t>
  </si>
  <si>
    <t>Hope Online Learning Academy Elementary</t>
  </si>
  <si>
    <t>3928</t>
  </si>
  <si>
    <t>3968</t>
  </si>
  <si>
    <t>Highlands Ranch Hs Pre-K</t>
  </si>
  <si>
    <t>3980</t>
  </si>
  <si>
    <t>Highlands Ranch High School</t>
  </si>
  <si>
    <t>3995</t>
  </si>
  <si>
    <t>Hope Online Learning Academy High School</t>
  </si>
  <si>
    <t>4271</t>
  </si>
  <si>
    <t>Legend High School</t>
  </si>
  <si>
    <t>4292</t>
  </si>
  <si>
    <t>Iron Horse Elementary School</t>
  </si>
  <si>
    <t>4909</t>
  </si>
  <si>
    <t>Legend Hs Pre-K</t>
  </si>
  <si>
    <t>4980</t>
  </si>
  <si>
    <t>Larkspur Elementary School</t>
  </si>
  <si>
    <t>5045</t>
  </si>
  <si>
    <t>Legacy Point Elementary School</t>
  </si>
  <si>
    <t>5259</t>
  </si>
  <si>
    <t>Stem Middle &amp; High School</t>
  </si>
  <si>
    <t>5405</t>
  </si>
  <si>
    <t>Edcsd: Colorado Cyber School</t>
  </si>
  <si>
    <t>5607</t>
  </si>
  <si>
    <t>Sage Canyon Elementary</t>
  </si>
  <si>
    <t>5745</t>
  </si>
  <si>
    <t>Meadow View Elementary School</t>
  </si>
  <si>
    <t>5843</t>
  </si>
  <si>
    <t>Lone Tree Elementary</t>
  </si>
  <si>
    <t>5997</t>
  </si>
  <si>
    <t>Dc Montessori Charter School</t>
  </si>
  <si>
    <t>6019</t>
  </si>
  <si>
    <t>Aspen View Academy</t>
  </si>
  <si>
    <t>6152</t>
  </si>
  <si>
    <t>6164</t>
  </si>
  <si>
    <t>Mountain Ridge Middle School</t>
  </si>
  <si>
    <t>6165</t>
  </si>
  <si>
    <t>Mountain Vista High School</t>
  </si>
  <si>
    <t>6365</t>
  </si>
  <si>
    <t>Skyview Academy</t>
  </si>
  <si>
    <t>6396</t>
  </si>
  <si>
    <t>6406</t>
  </si>
  <si>
    <t>6772</t>
  </si>
  <si>
    <t>Sagewood Middle School</t>
  </si>
  <si>
    <t>6773</t>
  </si>
  <si>
    <t>Sierra Middle School</t>
  </si>
  <si>
    <t>6938</t>
  </si>
  <si>
    <t>Pine Grove Elementary School</t>
  </si>
  <si>
    <t>6940</t>
  </si>
  <si>
    <t>Pine Lane Elementary</t>
  </si>
  <si>
    <t>6961</t>
  </si>
  <si>
    <t>Pioneer Elementary School</t>
  </si>
  <si>
    <t>7047</t>
  </si>
  <si>
    <t>Platte River Charter Academy</t>
  </si>
  <si>
    <t>7096</t>
  </si>
  <si>
    <t>Roxborough Elementary School</t>
  </si>
  <si>
    <t>7118</t>
  </si>
  <si>
    <t>Ponderosa High School</t>
  </si>
  <si>
    <t>7134</t>
  </si>
  <si>
    <t>Prairie Crossing Elementary School</t>
  </si>
  <si>
    <t>7242</t>
  </si>
  <si>
    <t>Rock Canyon Hs Pre-K</t>
  </si>
  <si>
    <t>7245</t>
  </si>
  <si>
    <t>Ranch View Middle School</t>
  </si>
  <si>
    <t>7297</t>
  </si>
  <si>
    <t>Redstone Elementary School</t>
  </si>
  <si>
    <t>7319</t>
  </si>
  <si>
    <t>Renaissance Expedition Learn Outward Bound School</t>
  </si>
  <si>
    <t>7435</t>
  </si>
  <si>
    <t>Rock Canyon High School</t>
  </si>
  <si>
    <t>7448</t>
  </si>
  <si>
    <t>Rocky Heights Middle School</t>
  </si>
  <si>
    <t>7562</t>
  </si>
  <si>
    <t>Saddle Ranch Elementary School</t>
  </si>
  <si>
    <t>7610</t>
  </si>
  <si>
    <t>Sand Creek Elementary School</t>
  </si>
  <si>
    <t>7718</t>
  </si>
  <si>
    <t>Sedalia Elementary School</t>
  </si>
  <si>
    <t>8106</t>
  </si>
  <si>
    <t>Soaring Hawk Elementary School</t>
  </si>
  <si>
    <t>8126</t>
  </si>
  <si>
    <t>South Ridge Elementary An Ib World School</t>
  </si>
  <si>
    <t>8382</t>
  </si>
  <si>
    <t>Summit View Elementary School</t>
  </si>
  <si>
    <t>8847</t>
  </si>
  <si>
    <t>Thunderridge High School</t>
  </si>
  <si>
    <t>8853</t>
  </si>
  <si>
    <t>Timber Trail Elementary School</t>
  </si>
  <si>
    <t>8897</t>
  </si>
  <si>
    <t>Trailblazer Elementary School</t>
  </si>
  <si>
    <t>9397</t>
  </si>
  <si>
    <t>World  Compass Academy</t>
  </si>
  <si>
    <t>9592</t>
  </si>
  <si>
    <t>Wildcat Mountain Elementary School</t>
  </si>
  <si>
    <t>0037</t>
  </si>
  <si>
    <t>Red Hill Elementary School</t>
  </si>
  <si>
    <t>0910</t>
  </si>
  <si>
    <t>0038</t>
  </si>
  <si>
    <t>Brush Creek Elementary School</t>
  </si>
  <si>
    <t>0039</t>
  </si>
  <si>
    <t>Gypsum Creek Middle School</t>
  </si>
  <si>
    <t>0205</t>
  </si>
  <si>
    <t>Red Canyon High School</t>
  </si>
  <si>
    <t>0471</t>
  </si>
  <si>
    <t>Avon Elementary School</t>
  </si>
  <si>
    <t>0604</t>
  </si>
  <si>
    <t>Battle Mountain High School</t>
  </si>
  <si>
    <t>0793</t>
  </si>
  <si>
    <t>Berry Creek Middle School</t>
  </si>
  <si>
    <t>2340</t>
  </si>
  <si>
    <t>Eagle County Charter Academy</t>
  </si>
  <si>
    <t>2346</t>
  </si>
  <si>
    <t>Eagle Valley Elementary School</t>
  </si>
  <si>
    <t>2350</t>
  </si>
  <si>
    <t>Eagle Valley High School</t>
  </si>
  <si>
    <t>2355</t>
  </si>
  <si>
    <t>Eagle Valley Middle School</t>
  </si>
  <si>
    <t>2530</t>
  </si>
  <si>
    <t>Edwards Elementary School</t>
  </si>
  <si>
    <t>3710</t>
  </si>
  <si>
    <t>Gypsum Elementary School</t>
  </si>
  <si>
    <t>4838</t>
  </si>
  <si>
    <t>June Creek Elementary School</t>
  </si>
  <si>
    <t>5742</t>
  </si>
  <si>
    <t>Homestake Peak School</t>
  </si>
  <si>
    <t>7296</t>
  </si>
  <si>
    <t>Red Sandstone Elementary School</t>
  </si>
  <si>
    <t>9061</t>
  </si>
  <si>
    <t>Vail Ski And Snowboard Academy (Vssa)</t>
  </si>
  <si>
    <t>9701</t>
  </si>
  <si>
    <t>World Academy</t>
  </si>
  <si>
    <t>2572</t>
  </si>
  <si>
    <t>Legacy Academy</t>
  </si>
  <si>
    <t>0920</t>
  </si>
  <si>
    <t>2604</t>
  </si>
  <si>
    <t>Elizabeth Middle School</t>
  </si>
  <si>
    <t>2608</t>
  </si>
  <si>
    <t>Elizabeth High School</t>
  </si>
  <si>
    <t>3236</t>
  </si>
  <si>
    <t>Frontier High School</t>
  </si>
  <si>
    <t>7300</t>
  </si>
  <si>
    <t>Elizabeth Running Creek Preschool</t>
  </si>
  <si>
    <t>7517</t>
  </si>
  <si>
    <t>Running Creek Elementary School</t>
  </si>
  <si>
    <t>7924</t>
  </si>
  <si>
    <t>Singing Hills Preschool</t>
  </si>
  <si>
    <t>7925</t>
  </si>
  <si>
    <t>Singing Hills Elementary School</t>
  </si>
  <si>
    <t>4724</t>
  </si>
  <si>
    <t>Kiowa Elementary School</t>
  </si>
  <si>
    <t>4726</t>
  </si>
  <si>
    <t>Kiowa Middle School</t>
  </si>
  <si>
    <t>4728</t>
  </si>
  <si>
    <t>Kiowa High School</t>
  </si>
  <si>
    <t>7914</t>
  </si>
  <si>
    <t>Simla Elementary School</t>
  </si>
  <si>
    <t>0940</t>
  </si>
  <si>
    <t>7918</t>
  </si>
  <si>
    <t>Simla Junior High School</t>
  </si>
  <si>
    <t>7922</t>
  </si>
  <si>
    <t>Simla High School</t>
  </si>
  <si>
    <t>2570</t>
  </si>
  <si>
    <t>Elbert Elementary School</t>
  </si>
  <si>
    <t>0950</t>
  </si>
  <si>
    <t>2574</t>
  </si>
  <si>
    <t>Elbert Junior-Senior High School</t>
  </si>
  <si>
    <t>0044</t>
  </si>
  <si>
    <t>Agate Elementary School</t>
  </si>
  <si>
    <t>0960</t>
  </si>
  <si>
    <t>1210</t>
  </si>
  <si>
    <t>Calhan Elementary School</t>
  </si>
  <si>
    <t>0970</t>
  </si>
  <si>
    <t>1215</t>
  </si>
  <si>
    <t>Calhan Middle School</t>
  </si>
  <si>
    <t>1218</t>
  </si>
  <si>
    <t>Calhan High School</t>
  </si>
  <si>
    <t>0469</t>
  </si>
  <si>
    <t>Atlas Preparatory School</t>
  </si>
  <si>
    <t>0980</t>
  </si>
  <si>
    <t>1000</t>
  </si>
  <si>
    <t>Bricker Elementary School</t>
  </si>
  <si>
    <t>1306</t>
  </si>
  <si>
    <t>Carmel Middle School</t>
  </si>
  <si>
    <t>1383</t>
  </si>
  <si>
    <t>3392</t>
  </si>
  <si>
    <t>Giberson Elementary School</t>
  </si>
  <si>
    <t>3522</t>
  </si>
  <si>
    <t>Fox Meadow Middle School</t>
  </si>
  <si>
    <t>3806</t>
  </si>
  <si>
    <t>Harrison High School</t>
  </si>
  <si>
    <t>3870</t>
  </si>
  <si>
    <t>High School Preparatory Academy</t>
  </si>
  <si>
    <t>4378</t>
  </si>
  <si>
    <t>James Irwin Charter High School</t>
  </si>
  <si>
    <t>4379</t>
  </si>
  <si>
    <t>James Irwin Charter Middle School</t>
  </si>
  <si>
    <t>4380</t>
  </si>
  <si>
    <t>James Irwin Charter Elementary School</t>
  </si>
  <si>
    <t>5763</t>
  </si>
  <si>
    <t>Mountain Vista Homeschool Academy</t>
  </si>
  <si>
    <t>6018</t>
  </si>
  <si>
    <t>Monterey Elementary School</t>
  </si>
  <si>
    <t>6162</t>
  </si>
  <si>
    <t>Mountain Vista Community School</t>
  </si>
  <si>
    <t>6460</t>
  </si>
  <si>
    <t>Oak Creek Elementary School</t>
  </si>
  <si>
    <t>6578</t>
  </si>
  <si>
    <t>Otero Elementary School</t>
  </si>
  <si>
    <t>6686</t>
  </si>
  <si>
    <t>Panorama Middle School</t>
  </si>
  <si>
    <t>6936</t>
  </si>
  <si>
    <t>Pikes Peak Elementary School</t>
  </si>
  <si>
    <t>7611</t>
  </si>
  <si>
    <t>7882</t>
  </si>
  <si>
    <t>Sierra High School</t>
  </si>
  <si>
    <t>8034</t>
  </si>
  <si>
    <t>Soaring Eagles Elementary School</t>
  </si>
  <si>
    <t>8337</t>
  </si>
  <si>
    <t>Stratmoor Hills Elementary School</t>
  </si>
  <si>
    <t>8350</t>
  </si>
  <si>
    <t>Stratton Meadows Elementary School</t>
  </si>
  <si>
    <t>8923</t>
  </si>
  <si>
    <t>Turman Elementary School</t>
  </si>
  <si>
    <t>9602</t>
  </si>
  <si>
    <t>Wildflower Elementary School</t>
  </si>
  <si>
    <t>3234</t>
  </si>
  <si>
    <t>French Elementary School</t>
  </si>
  <si>
    <t>0990</t>
  </si>
  <si>
    <t>4346</t>
  </si>
  <si>
    <t>Talbott Elementary School</t>
  </si>
  <si>
    <t>4394</t>
  </si>
  <si>
    <t>Janitell Junior High School</t>
  </si>
  <si>
    <t>5033</t>
  </si>
  <si>
    <t>James Madison Charter Academy School</t>
  </si>
  <si>
    <t>5602</t>
  </si>
  <si>
    <t>Martin Luther King Jr Elementary School</t>
  </si>
  <si>
    <t>5841</t>
  </si>
  <si>
    <t>Mesa Ridge High School</t>
  </si>
  <si>
    <t>6952</t>
  </si>
  <si>
    <t>Pinello Elementary School</t>
  </si>
  <si>
    <t>8122</t>
  </si>
  <si>
    <t>Venetucci Elementary School</t>
  </si>
  <si>
    <t>8178</t>
  </si>
  <si>
    <t>Sproul Junior High School</t>
  </si>
  <si>
    <t>8392</t>
  </si>
  <si>
    <t>9294</t>
  </si>
  <si>
    <t>Watson Junior High School</t>
  </si>
  <si>
    <t>9334</t>
  </si>
  <si>
    <t>Webster Elementary School</t>
  </si>
  <si>
    <t>9560</t>
  </si>
  <si>
    <t>Discovery High School</t>
  </si>
  <si>
    <t>9562</t>
  </si>
  <si>
    <t>Widefield Elementary School</t>
  </si>
  <si>
    <t>9566</t>
  </si>
  <si>
    <t>Widefield High School</t>
  </si>
  <si>
    <t>9656</t>
  </si>
  <si>
    <t>Widefield District 3 Preschool</t>
  </si>
  <si>
    <t>0203</t>
  </si>
  <si>
    <t>Welte Education Center</t>
  </si>
  <si>
    <t>1332</t>
  </si>
  <si>
    <t>Carson Middle School</t>
  </si>
  <si>
    <t>1334</t>
  </si>
  <si>
    <t>Abrams Elementary School</t>
  </si>
  <si>
    <t>2037</t>
  </si>
  <si>
    <t>Conrad Early Learning Center</t>
  </si>
  <si>
    <t>3027</t>
  </si>
  <si>
    <t>Eagleside Elementary School</t>
  </si>
  <si>
    <t>3102</t>
  </si>
  <si>
    <t>Aragon Elementary School</t>
  </si>
  <si>
    <t>3106</t>
  </si>
  <si>
    <t>Fountain Middle School</t>
  </si>
  <si>
    <t>3108</t>
  </si>
  <si>
    <t>3110</t>
  </si>
  <si>
    <t>Fountain-Fort Carson High School</t>
  </si>
  <si>
    <t>4474</t>
  </si>
  <si>
    <t>Jordahl Elementary School</t>
  </si>
  <si>
    <t>6138</t>
  </si>
  <si>
    <t>Mountainside Elementary School</t>
  </si>
  <si>
    <t>6338</t>
  </si>
  <si>
    <t>Patriot Elementary School</t>
  </si>
  <si>
    <t>9610</t>
  </si>
  <si>
    <t>Weikel Elementary School</t>
  </si>
  <si>
    <t>0269</t>
  </si>
  <si>
    <t>Achieve Online</t>
  </si>
  <si>
    <t>1010</t>
  </si>
  <si>
    <t>0452</t>
  </si>
  <si>
    <t>Audubon Elementary School</t>
  </si>
  <si>
    <t>0517</t>
  </si>
  <si>
    <t>Academy For Advanced And Creative Learning</t>
  </si>
  <si>
    <t>0871</t>
  </si>
  <si>
    <t>The Bijou School</t>
  </si>
  <si>
    <t>1032</t>
  </si>
  <si>
    <t>Bristol Elementary School</t>
  </si>
  <si>
    <t>1126</t>
  </si>
  <si>
    <t>Buena Vista Elementary School</t>
  </si>
  <si>
    <t>1340</t>
  </si>
  <si>
    <t>Carver Elementary School</t>
  </si>
  <si>
    <t>1613</t>
  </si>
  <si>
    <t>Chipeta Elementary School</t>
  </si>
  <si>
    <t>1616</t>
  </si>
  <si>
    <t>Civa Charter Academy</t>
  </si>
  <si>
    <t>1625</t>
  </si>
  <si>
    <t>Mcauliffe Elementary</t>
  </si>
  <si>
    <t>1798</t>
  </si>
  <si>
    <t>Columbia Elementary School</t>
  </si>
  <si>
    <t>1870</t>
  </si>
  <si>
    <t>Coronado High School</t>
  </si>
  <si>
    <t>1885</t>
  </si>
  <si>
    <t>Community Prep Charter School</t>
  </si>
  <si>
    <t>2202</t>
  </si>
  <si>
    <t>Doherty High School</t>
  </si>
  <si>
    <t>2400</t>
  </si>
  <si>
    <t>Early College High School</t>
  </si>
  <si>
    <t>2510</t>
  </si>
  <si>
    <t>2528</t>
  </si>
  <si>
    <t>Nikola Tesla Education Opportunity Center</t>
  </si>
  <si>
    <t>3175</t>
  </si>
  <si>
    <t>Freedom Elementary School</t>
  </si>
  <si>
    <t>3218</t>
  </si>
  <si>
    <t>Fremont Elementary School</t>
  </si>
  <si>
    <t>3360</t>
  </si>
  <si>
    <t>Galileo School Of Math And Science</t>
  </si>
  <si>
    <t>3470</t>
  </si>
  <si>
    <t>Globe Charter School</t>
  </si>
  <si>
    <t>3592</t>
  </si>
  <si>
    <t>Grant Elementary School</t>
  </si>
  <si>
    <t>3890</t>
  </si>
  <si>
    <t>Hunt Elementary School</t>
  </si>
  <si>
    <t>3920</t>
  </si>
  <si>
    <t>Henry Elementary School</t>
  </si>
  <si>
    <t>4070</t>
  </si>
  <si>
    <t>Holmes Middle School</t>
  </si>
  <si>
    <t>4090</t>
  </si>
  <si>
    <t>Mann Middle School</t>
  </si>
  <si>
    <t>4138</t>
  </si>
  <si>
    <t>Howbert Elementary School</t>
  </si>
  <si>
    <t>4358</t>
  </si>
  <si>
    <t>Jackson Elementary School</t>
  </si>
  <si>
    <t>4424</t>
  </si>
  <si>
    <t>Jenkins Middle School</t>
  </si>
  <si>
    <t>4530</t>
  </si>
  <si>
    <t>Keller Elementary School</t>
  </si>
  <si>
    <t>5146</t>
  </si>
  <si>
    <t>Life Skills Center Of Colorado Springs</t>
  </si>
  <si>
    <t>5404</t>
  </si>
  <si>
    <t>Madison Elementary School</t>
  </si>
  <si>
    <t>5576</t>
  </si>
  <si>
    <t>5604</t>
  </si>
  <si>
    <t>King Elementary School</t>
  </si>
  <si>
    <t>5610</t>
  </si>
  <si>
    <t>Martinez Elementary School</t>
  </si>
  <si>
    <t>5878</t>
  </si>
  <si>
    <t>Midland Elementary School</t>
  </si>
  <si>
    <t>5948</t>
  </si>
  <si>
    <t>Mitchell High School</t>
  </si>
  <si>
    <t>5988</t>
  </si>
  <si>
    <t>Monroe Elementary School</t>
  </si>
  <si>
    <t>6306</t>
  </si>
  <si>
    <t>North Middle School</t>
  </si>
  <si>
    <t>6680</t>
  </si>
  <si>
    <t>Palmer High School</t>
  </si>
  <si>
    <t>6856</t>
  </si>
  <si>
    <t>Penrose Elementary School</t>
  </si>
  <si>
    <t>7228</t>
  </si>
  <si>
    <t>Queen Palmer Elementary School</t>
  </si>
  <si>
    <t>7482</t>
  </si>
  <si>
    <t>Roosevelt Edison Charter School</t>
  </si>
  <si>
    <t>7513</t>
  </si>
  <si>
    <t>Rudy Elementary School</t>
  </si>
  <si>
    <t>7523</t>
  </si>
  <si>
    <t>Russell Middle School</t>
  </si>
  <si>
    <t>7556</t>
  </si>
  <si>
    <t>Sabin Middle School</t>
  </si>
  <si>
    <t>7705</t>
  </si>
  <si>
    <t>Scott Elementary School</t>
  </si>
  <si>
    <t>8246</t>
  </si>
  <si>
    <t>8346</t>
  </si>
  <si>
    <t>Stratton Elementary School</t>
  </si>
  <si>
    <t>8457</t>
  </si>
  <si>
    <t>Jack Swigert Aerospace Academy</t>
  </si>
  <si>
    <t>8466</t>
  </si>
  <si>
    <t>Taylor Elementary School</t>
  </si>
  <si>
    <t>8902</t>
  </si>
  <si>
    <t>9404</t>
  </si>
  <si>
    <t>9445</t>
  </si>
  <si>
    <t>West Elementary School</t>
  </si>
  <si>
    <t>9618</t>
  </si>
  <si>
    <t>Rogers Elementary School</t>
  </si>
  <si>
    <t>9660</t>
  </si>
  <si>
    <t>Wilson Elementary School</t>
  </si>
  <si>
    <t>1582</t>
  </si>
  <si>
    <t>The Vanguard School (Elementary)</t>
  </si>
  <si>
    <t>1586</t>
  </si>
  <si>
    <t>Cheyenne Mountain Elementary School</t>
  </si>
  <si>
    <t>1588</t>
  </si>
  <si>
    <t>Cheyenne Mountain Junior High School</t>
  </si>
  <si>
    <t>1590</t>
  </si>
  <si>
    <t>Cheyenne Mountain High School</t>
  </si>
  <si>
    <t>1592</t>
  </si>
  <si>
    <t>Broadmoor Elementary School</t>
  </si>
  <si>
    <t>1596</t>
  </si>
  <si>
    <t>Canon Elementary School</t>
  </si>
  <si>
    <t>1604</t>
  </si>
  <si>
    <t>Skyway Park Elementary School</t>
  </si>
  <si>
    <t>3482</t>
  </si>
  <si>
    <t>Gold Camp Elementary School</t>
  </si>
  <si>
    <t>6953</t>
  </si>
  <si>
    <t>Pinon Valley Elementary School</t>
  </si>
  <si>
    <t>9051</t>
  </si>
  <si>
    <t>The Vanguard School (Middle)</t>
  </si>
  <si>
    <t>9057</t>
  </si>
  <si>
    <t>The Vanguard School (High)</t>
  </si>
  <si>
    <t>5460</t>
  </si>
  <si>
    <t>Manitou Springs Elementary School</t>
  </si>
  <si>
    <t>1030</t>
  </si>
  <si>
    <t>5464</t>
  </si>
  <si>
    <t>Manitou Springs Middle School</t>
  </si>
  <si>
    <t>5468</t>
  </si>
  <si>
    <t>Manitou Springs High School</t>
  </si>
  <si>
    <t>9010</t>
  </si>
  <si>
    <t>Ute Pass Elementary School</t>
  </si>
  <si>
    <t>0017</t>
  </si>
  <si>
    <t>Academy Endeavour Elementary School</t>
  </si>
  <si>
    <t>1040</t>
  </si>
  <si>
    <t>0019</t>
  </si>
  <si>
    <t>Academy International Elementary School</t>
  </si>
  <si>
    <t>0074</t>
  </si>
  <si>
    <t>Challenger Middle School</t>
  </si>
  <si>
    <t>0076</t>
  </si>
  <si>
    <t>Air Academy High School</t>
  </si>
  <si>
    <t>Academy Online</t>
  </si>
  <si>
    <t>0209</t>
  </si>
  <si>
    <t>Aspen Valley Campus</t>
  </si>
  <si>
    <t>0249</t>
  </si>
  <si>
    <t>Antelope Trails Elementary School</t>
  </si>
  <si>
    <t>1033</t>
  </si>
  <si>
    <t>Briargate Preschool</t>
  </si>
  <si>
    <t>1615</t>
  </si>
  <si>
    <t>Chinook Trail Elementary School</t>
  </si>
  <si>
    <t>1627</t>
  </si>
  <si>
    <t>The Classical Academy Charter</t>
  </si>
  <si>
    <t>1629</t>
  </si>
  <si>
    <t>The Classical Academy Middle School</t>
  </si>
  <si>
    <t>1630</t>
  </si>
  <si>
    <t>The Classical Academy High School</t>
  </si>
  <si>
    <t>1901</t>
  </si>
  <si>
    <t>Academy Calvert K-8 Online School</t>
  </si>
  <si>
    <t>1921</t>
  </si>
  <si>
    <t>Discovery Canyon Campus Middle School</t>
  </si>
  <si>
    <t>1929</t>
  </si>
  <si>
    <t>Discovery Canyon Campus Elementary School</t>
  </si>
  <si>
    <t>2195</t>
  </si>
  <si>
    <t>Discovery Canyon Campus High School</t>
  </si>
  <si>
    <t>2248</t>
  </si>
  <si>
    <t>Douglass Valley Elementary School</t>
  </si>
  <si>
    <t>2358</t>
  </si>
  <si>
    <t>Eagleview Middle School</t>
  </si>
  <si>
    <t>2524</t>
  </si>
  <si>
    <t>Edith Wolford Elementary School</t>
  </si>
  <si>
    <t>2800</t>
  </si>
  <si>
    <t>Explorer Elementary School</t>
  </si>
  <si>
    <t>3104</t>
  </si>
  <si>
    <t>Foothills Elementary School</t>
  </si>
  <si>
    <t>3238</t>
  </si>
  <si>
    <t>Frontier Elementary School</t>
  </si>
  <si>
    <t>3985</t>
  </si>
  <si>
    <t>5126</t>
  </si>
  <si>
    <t>Liberty High School</t>
  </si>
  <si>
    <t>6140</t>
  </si>
  <si>
    <t>6158</t>
  </si>
  <si>
    <t>6937</t>
  </si>
  <si>
    <t>Pine Creek High School</t>
  </si>
  <si>
    <t>6960</t>
  </si>
  <si>
    <t>7159</t>
  </si>
  <si>
    <t>7240</t>
  </si>
  <si>
    <t>Rampart High School</t>
  </si>
  <si>
    <t>7247</t>
  </si>
  <si>
    <t>Ranch Creek Elementary</t>
  </si>
  <si>
    <t>7460</t>
  </si>
  <si>
    <t>Rockrimmon Elementary School</t>
  </si>
  <si>
    <t>8779</t>
  </si>
  <si>
    <t>Tca College Pathways</t>
  </si>
  <si>
    <t>8813</t>
  </si>
  <si>
    <t>The Da Vinci Academy School</t>
  </si>
  <si>
    <t>8851</t>
  </si>
  <si>
    <t>Timberview Middle School</t>
  </si>
  <si>
    <t>9714</t>
  </si>
  <si>
    <t>Woodmen-Roberts Elementary School</t>
  </si>
  <si>
    <t>2638</t>
  </si>
  <si>
    <t>Ellicott Elementary School</t>
  </si>
  <si>
    <t>1050</t>
  </si>
  <si>
    <t>2640</t>
  </si>
  <si>
    <t>Ellicott Middle School</t>
  </si>
  <si>
    <t>2642</t>
  </si>
  <si>
    <t>Ellicott Senior High School</t>
  </si>
  <si>
    <t>1346</t>
  </si>
  <si>
    <t>Career Building Academy</t>
  </si>
  <si>
    <t>1060</t>
  </si>
  <si>
    <t>6898</t>
  </si>
  <si>
    <t>Peyton Elementary School</t>
  </si>
  <si>
    <t>6900</t>
  </si>
  <si>
    <t>Peyton Junior High School</t>
  </si>
  <si>
    <t>6902</t>
  </si>
  <si>
    <t>Peyton Senior High School</t>
  </si>
  <si>
    <t>3758</t>
  </si>
  <si>
    <t>Hanover Junior-Senior High School</t>
  </si>
  <si>
    <t>6701</t>
  </si>
  <si>
    <t>Prairie Heights Elementary School</t>
  </si>
  <si>
    <t>3539</t>
  </si>
  <si>
    <t>1080</t>
  </si>
  <si>
    <t>4686</t>
  </si>
  <si>
    <t>Ray E Kilmer Elementary School</t>
  </si>
  <si>
    <t>5093</t>
  </si>
  <si>
    <t>Monument Charter Academy</t>
  </si>
  <si>
    <t>5096</t>
  </si>
  <si>
    <t>Lewis-Palmer Elementary School</t>
  </si>
  <si>
    <t>5098</t>
  </si>
  <si>
    <t>Lewis-Palmer Middle School</t>
  </si>
  <si>
    <t>5100</t>
  </si>
  <si>
    <t>Lewis-Palmer High School</t>
  </si>
  <si>
    <t>6678</t>
  </si>
  <si>
    <t>Palmer Ridge High School</t>
  </si>
  <si>
    <t>6682</t>
  </si>
  <si>
    <t>Palmer Lake Elementary School</t>
  </si>
  <si>
    <t>7165</t>
  </si>
  <si>
    <t>Prairie Winds Elementary School</t>
  </si>
  <si>
    <t>0555</t>
  </si>
  <si>
    <t>Banning Lewis Ranch Academy</t>
  </si>
  <si>
    <t>1110</t>
  </si>
  <si>
    <t>1618</t>
  </si>
  <si>
    <t>Evans International Elementary School</t>
  </si>
  <si>
    <t>2877</t>
  </si>
  <si>
    <t>Springs Studio For Academic Excellence</t>
  </si>
  <si>
    <t>2902</t>
  </si>
  <si>
    <t>Falcon Elementary School</t>
  </si>
  <si>
    <t>2906</t>
  </si>
  <si>
    <t>Falcon Middle School</t>
  </si>
  <si>
    <t>2908</t>
  </si>
  <si>
    <t>Falcon High School</t>
  </si>
  <si>
    <t>3475</t>
  </si>
  <si>
    <t>Goal Academy</t>
  </si>
  <si>
    <t>4102</t>
  </si>
  <si>
    <t>4251</t>
  </si>
  <si>
    <t>Imagine Indigo Ranch</t>
  </si>
  <si>
    <t>5779</t>
  </si>
  <si>
    <t>Meridian Ranch International School</t>
  </si>
  <si>
    <t>6483</t>
  </si>
  <si>
    <t>Odyssey Elementary School</t>
  </si>
  <si>
    <t>6810</t>
  </si>
  <si>
    <t>Patriot Learning Center</t>
  </si>
  <si>
    <t>6935</t>
  </si>
  <si>
    <t>Pikes Peak School Expeditionary Learning</t>
  </si>
  <si>
    <t>7317</t>
  </si>
  <si>
    <t>Remington Elementary School</t>
  </si>
  <si>
    <t>7339</t>
  </si>
  <si>
    <t>Ridgeview Elementary School</t>
  </si>
  <si>
    <t>7463</t>
  </si>
  <si>
    <t>Rocky Mountain Classical Academy</t>
  </si>
  <si>
    <t>7613</t>
  </si>
  <si>
    <t>Sand Creek High School</t>
  </si>
  <si>
    <t>7960</t>
  </si>
  <si>
    <t>Skyview Middle School</t>
  </si>
  <si>
    <t>8010</t>
  </si>
  <si>
    <t>Springs Ranch Elementary School</t>
  </si>
  <si>
    <t>8266</t>
  </si>
  <si>
    <t>Stetson Elementary School</t>
  </si>
  <si>
    <t>8791</t>
  </si>
  <si>
    <t>Vista Ridge High School</t>
  </si>
  <si>
    <t>9706</t>
  </si>
  <si>
    <t>Woodmen Hills Elementary School</t>
  </si>
  <si>
    <t>2504</t>
  </si>
  <si>
    <t>Edison Academy</t>
  </si>
  <si>
    <t>1120</t>
  </si>
  <si>
    <t>2514</t>
  </si>
  <si>
    <t>2526</t>
  </si>
  <si>
    <t>Edison Junior-Senior High School</t>
  </si>
  <si>
    <t>5850</t>
  </si>
  <si>
    <t>Miami/Yoder Elementary School</t>
  </si>
  <si>
    <t>5854</t>
  </si>
  <si>
    <t>Miami-Yoder Middle/High School</t>
  </si>
  <si>
    <t>0419</t>
  </si>
  <si>
    <t>Canon Online Academy</t>
  </si>
  <si>
    <t>1140</t>
  </si>
  <si>
    <t>1262</t>
  </si>
  <si>
    <t>Canon City Middle School</t>
  </si>
  <si>
    <t>1266</t>
  </si>
  <si>
    <t>Canon City High School</t>
  </si>
  <si>
    <t>3802</t>
  </si>
  <si>
    <t>Harrison School</t>
  </si>
  <si>
    <t>5166</t>
  </si>
  <si>
    <t>Lincoln School Of Science And Technology</t>
  </si>
  <si>
    <t>5704</t>
  </si>
  <si>
    <t>Mckinley Elementary School</t>
  </si>
  <si>
    <t>6752</t>
  </si>
  <si>
    <t>Mount View Core Knowledge Charter School</t>
  </si>
  <si>
    <t>7950</t>
  </si>
  <si>
    <t>Canon Exploratory School</t>
  </si>
  <si>
    <t>9248</t>
  </si>
  <si>
    <t>Washington Elementary School</t>
  </si>
  <si>
    <t>3002</t>
  </si>
  <si>
    <t>Florence High School</t>
  </si>
  <si>
    <t>1150</t>
  </si>
  <si>
    <t>3224</t>
  </si>
  <si>
    <t>3226</t>
  </si>
  <si>
    <t>Fremont Middle School</t>
  </si>
  <si>
    <t>6858</t>
  </si>
  <si>
    <t>3220</t>
  </si>
  <si>
    <t>Cotopaxi Elementary School</t>
  </si>
  <si>
    <t>1160</t>
  </si>
  <si>
    <t>3228</t>
  </si>
  <si>
    <t>Cotopaxi Junior-Senior High School</t>
  </si>
  <si>
    <t>0429</t>
  </si>
  <si>
    <t>Carbondale Community Charter School</t>
  </si>
  <si>
    <t>1180</t>
  </si>
  <si>
    <t>Basalt Elementary School</t>
  </si>
  <si>
    <t>0561</t>
  </si>
  <si>
    <t>Basalt Middle School</t>
  </si>
  <si>
    <t>0570</t>
  </si>
  <si>
    <t>Basalt High School</t>
  </si>
  <si>
    <t>1006</t>
  </si>
  <si>
    <t>Bridges</t>
  </si>
  <si>
    <t>1296</t>
  </si>
  <si>
    <t>Carbondale Middle School</t>
  </si>
  <si>
    <t>2063</t>
  </si>
  <si>
    <t>Crystal River Elementary School</t>
  </si>
  <si>
    <t>3460</t>
  </si>
  <si>
    <t>Glenwood Springs Elementary School</t>
  </si>
  <si>
    <t>3464</t>
  </si>
  <si>
    <t>Glenwood Springs Middle School</t>
  </si>
  <si>
    <t>3468</t>
  </si>
  <si>
    <t>Glenwood Springs High School</t>
  </si>
  <si>
    <t>7422</t>
  </si>
  <si>
    <t>Roaring Fork High School</t>
  </si>
  <si>
    <t>8038</t>
  </si>
  <si>
    <t>Sopris Elementary School</t>
  </si>
  <si>
    <t>0065</t>
  </si>
  <si>
    <t>Coal Ridge High School</t>
  </si>
  <si>
    <t>1195</t>
  </si>
  <si>
    <t>2573</t>
  </si>
  <si>
    <t>Elk Creek Elementary</t>
  </si>
  <si>
    <t>3281</t>
  </si>
  <si>
    <t>Graham Mesa Elementary School</t>
  </si>
  <si>
    <t>3967</t>
  </si>
  <si>
    <t>4510</t>
  </si>
  <si>
    <t>Kathryn Senor Elementary School</t>
  </si>
  <si>
    <t>7356</t>
  </si>
  <si>
    <t>Rifle Middle School</t>
  </si>
  <si>
    <t>7360</t>
  </si>
  <si>
    <t>Rifle High School</t>
  </si>
  <si>
    <t>7388</t>
  </si>
  <si>
    <t>Riverside School</t>
  </si>
  <si>
    <t>7890</t>
  </si>
  <si>
    <t>Cactus Valley Elementary School</t>
  </si>
  <si>
    <t>9231</t>
  </si>
  <si>
    <t>Wamsley Elementary School</t>
  </si>
  <si>
    <t>3578</t>
  </si>
  <si>
    <t>Bea Underwood Elementary School</t>
  </si>
  <si>
    <t>1220</t>
  </si>
  <si>
    <t>3585</t>
  </si>
  <si>
    <t>Grand Valley Center For Family Learning</t>
  </si>
  <si>
    <t>3586</t>
  </si>
  <si>
    <t>Grand Valley High School</t>
  </si>
  <si>
    <t>8274</t>
  </si>
  <si>
    <t>Grand Valley Middle School</t>
  </si>
  <si>
    <t>1632</t>
  </si>
  <si>
    <t>Gilpin County Elementary School</t>
  </si>
  <si>
    <t>1330</t>
  </si>
  <si>
    <t>1634</t>
  </si>
  <si>
    <t>Gilpin County Undivided High School</t>
  </si>
  <si>
    <t>9420</t>
  </si>
  <si>
    <t>West Grand High School</t>
  </si>
  <si>
    <t>9422</t>
  </si>
  <si>
    <t>West Grand Elementary  And Middle School</t>
  </si>
  <si>
    <t>2376</t>
  </si>
  <si>
    <t>East Grand Middle School</t>
  </si>
  <si>
    <t>1350</t>
  </si>
  <si>
    <t>3182</t>
  </si>
  <si>
    <t>Fraser Valley Elementary School</t>
  </si>
  <si>
    <t>3556</t>
  </si>
  <si>
    <t>Granby Elementary School</t>
  </si>
  <si>
    <t>4277</t>
  </si>
  <si>
    <t>Indian Peaks Charter School</t>
  </si>
  <si>
    <t>5864</t>
  </si>
  <si>
    <t>Middle Park High School</t>
  </si>
  <si>
    <t>1447</t>
  </si>
  <si>
    <t>Crested Butte Elementary School</t>
  </si>
  <si>
    <t>1360</t>
  </si>
  <si>
    <t>2006</t>
  </si>
  <si>
    <t>Crested Butte Secondary School</t>
  </si>
  <si>
    <t>3690</t>
  </si>
  <si>
    <t>Gunnison Elementary School</t>
  </si>
  <si>
    <t>3694</t>
  </si>
  <si>
    <t>Gunnison High School</t>
  </si>
  <si>
    <t>3697</t>
  </si>
  <si>
    <t>Gunnison Middle School</t>
  </si>
  <si>
    <t>3702</t>
  </si>
  <si>
    <t>Lake Preschool</t>
  </si>
  <si>
    <t>5577</t>
  </si>
  <si>
    <t>Marble Charter School</t>
  </si>
  <si>
    <t>4899</t>
  </si>
  <si>
    <t>Lake City Community School</t>
  </si>
  <si>
    <t>0063</t>
  </si>
  <si>
    <t>Peakview School</t>
  </si>
  <si>
    <t>3306</t>
  </si>
  <si>
    <t>Gardner Elementary School</t>
  </si>
  <si>
    <t>9212</t>
  </si>
  <si>
    <t>John Mall High School</t>
  </si>
  <si>
    <t>4860</t>
  </si>
  <si>
    <t>La Veta Elementary School</t>
  </si>
  <si>
    <t>4864</t>
  </si>
  <si>
    <t>La Veta Junior-Senior High School</t>
  </si>
  <si>
    <t>6358</t>
  </si>
  <si>
    <t>North Park School</t>
  </si>
  <si>
    <t>1410</t>
  </si>
  <si>
    <t>Adams Elementary School</t>
  </si>
  <si>
    <t>1420</t>
  </si>
  <si>
    <t>0033</t>
  </si>
  <si>
    <t>Mc Lain High School</t>
  </si>
  <si>
    <t>0034</t>
  </si>
  <si>
    <t>Mc Lain Community High School</t>
  </si>
  <si>
    <t>0108</t>
  </si>
  <si>
    <t>Alameda International Junior/Senior High School</t>
  </si>
  <si>
    <t>0109</t>
  </si>
  <si>
    <t>Arvada K-8</t>
  </si>
  <si>
    <t>0148</t>
  </si>
  <si>
    <t>Allendale Elementary School</t>
  </si>
  <si>
    <t>0370</t>
  </si>
  <si>
    <t>Arvada High School</t>
  </si>
  <si>
    <t>0378</t>
  </si>
  <si>
    <t>Arvada West High School</t>
  </si>
  <si>
    <t>0491</t>
  </si>
  <si>
    <t>Addenbrooke Classical Grammar School</t>
  </si>
  <si>
    <t>0660</t>
  </si>
  <si>
    <t>Bear Creek K-8 School</t>
  </si>
  <si>
    <t>0664</t>
  </si>
  <si>
    <t>Bear Creek High School</t>
  </si>
  <si>
    <t>0694</t>
  </si>
  <si>
    <t>Bell Middle School</t>
  </si>
  <si>
    <t>0724</t>
  </si>
  <si>
    <t>Belmar Elementary School</t>
  </si>
  <si>
    <t>0776</t>
  </si>
  <si>
    <t>Bergen Meadow Primary School</t>
  </si>
  <si>
    <t>0779</t>
  </si>
  <si>
    <t>Bergen Valley Intermediate School</t>
  </si>
  <si>
    <t>Bradford Primary School</t>
  </si>
  <si>
    <t>0951</t>
  </si>
  <si>
    <t>Blue Heron Elementary School</t>
  </si>
  <si>
    <t>0952</t>
  </si>
  <si>
    <t>Bradford Intermediate School</t>
  </si>
  <si>
    <t>0965</t>
  </si>
  <si>
    <t>Brady Exploration School</t>
  </si>
  <si>
    <t>1238</t>
  </si>
  <si>
    <t>Campbell Elementary School</t>
  </si>
  <si>
    <t>1318</t>
  </si>
  <si>
    <t>Carmody Middle School</t>
  </si>
  <si>
    <t>1451</t>
  </si>
  <si>
    <t>Addenbrooke Classical Academy</t>
  </si>
  <si>
    <t>1522</t>
  </si>
  <si>
    <t>Chatfield High School</t>
  </si>
  <si>
    <t>1730</t>
  </si>
  <si>
    <t>Coal Creek Canyon K-8 Elementary School</t>
  </si>
  <si>
    <t>1790</t>
  </si>
  <si>
    <t>Colorow Elementary School</t>
  </si>
  <si>
    <t>1861</t>
  </si>
  <si>
    <t>Columbine Hills Elementary School</t>
  </si>
  <si>
    <t>1864</t>
  </si>
  <si>
    <t>Columbine High School</t>
  </si>
  <si>
    <t>1869</t>
  </si>
  <si>
    <t>Compass Montessori - Wheat Ridge Charter School</t>
  </si>
  <si>
    <t>1876</t>
  </si>
  <si>
    <t>Coronado Elementary School</t>
  </si>
  <si>
    <t>1880</t>
  </si>
  <si>
    <t>Compass Montessori - Golden Charter School</t>
  </si>
  <si>
    <t>1886</t>
  </si>
  <si>
    <t>Conifer Senior High School</t>
  </si>
  <si>
    <t>1976</t>
  </si>
  <si>
    <t>Creighton Middle School</t>
  </si>
  <si>
    <t>2093</t>
  </si>
  <si>
    <t>Dakota Ridge Senior High School</t>
  </si>
  <si>
    <t>2120</t>
  </si>
  <si>
    <t>D'Evelyn Junior/Senior High School</t>
  </si>
  <si>
    <t>2130</t>
  </si>
  <si>
    <t>Deer Creek Middle School</t>
  </si>
  <si>
    <t>2194</t>
  </si>
  <si>
    <t>Devinny Elementary School</t>
  </si>
  <si>
    <t>2288</t>
  </si>
  <si>
    <t>Drake Junior High School</t>
  </si>
  <si>
    <t>2300</t>
  </si>
  <si>
    <t>Dunstan Middle School</t>
  </si>
  <si>
    <t>2322</t>
  </si>
  <si>
    <t>Dutch Creek Elementary School</t>
  </si>
  <si>
    <t>2496</t>
  </si>
  <si>
    <t>Edgewater Elementary School</t>
  </si>
  <si>
    <t>2550</t>
  </si>
  <si>
    <t>Eiber Elementary School</t>
  </si>
  <si>
    <t>2616</t>
  </si>
  <si>
    <t>Elk Creek Elementary School</t>
  </si>
  <si>
    <t>2799</t>
  </si>
  <si>
    <t>Excel Academy Charter School</t>
  </si>
  <si>
    <t>2820</t>
  </si>
  <si>
    <t>Everitt Middle School</t>
  </si>
  <si>
    <t>2832</t>
  </si>
  <si>
    <t>Evergreen Middle School</t>
  </si>
  <si>
    <t>2836</t>
  </si>
  <si>
    <t>Evergreen High School</t>
  </si>
  <si>
    <t>2866</t>
  </si>
  <si>
    <t>Fairmount Elementary School</t>
  </si>
  <si>
    <t>2946</t>
  </si>
  <si>
    <t>Fitzmorris Elementary School</t>
  </si>
  <si>
    <t>2963</t>
  </si>
  <si>
    <t>Falcon Bluffs Middle School</t>
  </si>
  <si>
    <t>3025</t>
  </si>
  <si>
    <t>3088</t>
  </si>
  <si>
    <t>Foster Elementary School</t>
  </si>
  <si>
    <t>3201</t>
  </si>
  <si>
    <t>Free Horizon Montessori Charter School</t>
  </si>
  <si>
    <t>3216</t>
  </si>
  <si>
    <t>3250</t>
  </si>
  <si>
    <t>Norma Anderson Preschool</t>
  </si>
  <si>
    <t>3393</t>
  </si>
  <si>
    <t>Golden View Classical Academy</t>
  </si>
  <si>
    <t>3450</t>
  </si>
  <si>
    <t>Glennon Heights Elementary School</t>
  </si>
  <si>
    <t>3502</t>
  </si>
  <si>
    <t>Golden High School</t>
  </si>
  <si>
    <t>3536</t>
  </si>
  <si>
    <t>Governor'S Ranch Elementary School</t>
  </si>
  <si>
    <t>3622</t>
  </si>
  <si>
    <t>Green Gables Elementary School</t>
  </si>
  <si>
    <t>3624</t>
  </si>
  <si>
    <t>Green Mountain Elementary School</t>
  </si>
  <si>
    <t>3628</t>
  </si>
  <si>
    <t>Green Mountain High School</t>
  </si>
  <si>
    <t>3726</t>
  </si>
  <si>
    <t>Hackberry Hill Elementary School</t>
  </si>
  <si>
    <t>4190</t>
  </si>
  <si>
    <t>Hutchinson Elementary School</t>
  </si>
  <si>
    <t>4402</t>
  </si>
  <si>
    <t>Jefferson Academy Elementary</t>
  </si>
  <si>
    <t>4404</t>
  </si>
  <si>
    <t>Jefferson Academy</t>
  </si>
  <si>
    <t>4408</t>
  </si>
  <si>
    <t>Jeffco'S 21St Century Virtual Academy</t>
  </si>
  <si>
    <t>4410</t>
  </si>
  <si>
    <t>Jefferson Academy High School</t>
  </si>
  <si>
    <t>4411</t>
  </si>
  <si>
    <t>Jeffco'S 21St Century Virtual Academy K-6</t>
  </si>
  <si>
    <t>4422</t>
  </si>
  <si>
    <t>Jefferson Junior/Senior High School</t>
  </si>
  <si>
    <t>4478</t>
  </si>
  <si>
    <t>Sheridan Green Elementary School</t>
  </si>
  <si>
    <t>4548</t>
  </si>
  <si>
    <t>Ken Caryl Middle School</t>
  </si>
  <si>
    <t>4549</t>
  </si>
  <si>
    <t>Kendallvue Elementary School</t>
  </si>
  <si>
    <t>4550</t>
  </si>
  <si>
    <t>Kendrick Lakes Elementary School</t>
  </si>
  <si>
    <t>4798</t>
  </si>
  <si>
    <t>Connections Learning Center On The Earle Johnson Campus</t>
  </si>
  <si>
    <t>4802</t>
  </si>
  <si>
    <t>Kullerstrand Elementary School</t>
  </si>
  <si>
    <t>4830</t>
  </si>
  <si>
    <t>Kyffin Elementary School</t>
  </si>
  <si>
    <t>4942</t>
  </si>
  <si>
    <t>Lakewood High School</t>
  </si>
  <si>
    <t>5004</t>
  </si>
  <si>
    <t>Lasley Elementary School</t>
  </si>
  <si>
    <t>5024</t>
  </si>
  <si>
    <t>Lawrence Elementary School</t>
  </si>
  <si>
    <t>5036</t>
  </si>
  <si>
    <t>Leawood Elementary School</t>
  </si>
  <si>
    <t>5145</t>
  </si>
  <si>
    <t>Lincoln Charter Academy</t>
  </si>
  <si>
    <t>5222</t>
  </si>
  <si>
    <t>Little Elementary School</t>
  </si>
  <si>
    <t>5350</t>
  </si>
  <si>
    <t>Lukas Elementary School</t>
  </si>
  <si>
    <t>5354</t>
  </si>
  <si>
    <t>Lumberg Elementary School</t>
  </si>
  <si>
    <t>5415</t>
  </si>
  <si>
    <t>Rocky Mountain Deaf School</t>
  </si>
  <si>
    <t>5454</t>
  </si>
  <si>
    <t>Mandalay Middle School</t>
  </si>
  <si>
    <t>5472</t>
  </si>
  <si>
    <t>Manning Options School</t>
  </si>
  <si>
    <t>5524</t>
  </si>
  <si>
    <t>Maple Grove Elementary School</t>
  </si>
  <si>
    <t>5580</t>
  </si>
  <si>
    <t>Marshdale Elementary School</t>
  </si>
  <si>
    <t>5623</t>
  </si>
  <si>
    <t>Longview High School</t>
  </si>
  <si>
    <t>5758</t>
  </si>
  <si>
    <t>Meiklejohn Elementary</t>
  </si>
  <si>
    <t>5892</t>
  </si>
  <si>
    <t>Miller Special Education</t>
  </si>
  <si>
    <t>5944</t>
  </si>
  <si>
    <t>Mitchell Elementary School</t>
  </si>
  <si>
    <t>5972</t>
  </si>
  <si>
    <t>Molholm Elementary School</t>
  </si>
  <si>
    <t>5994</t>
  </si>
  <si>
    <t>Montessori Peaks Charter Academy</t>
  </si>
  <si>
    <t>6090</t>
  </si>
  <si>
    <t>Moore Middle School</t>
  </si>
  <si>
    <t>6133</t>
  </si>
  <si>
    <t>Mortensen Elementary School</t>
  </si>
  <si>
    <t>6135</t>
  </si>
  <si>
    <t>Mount Carbon Elementary School</t>
  </si>
  <si>
    <t>6139</t>
  </si>
  <si>
    <t>Mountain Phoenix Community School</t>
  </si>
  <si>
    <t>6237</t>
  </si>
  <si>
    <t>New America School</t>
  </si>
  <si>
    <t>6286</t>
  </si>
  <si>
    <t>Normandy Elementary School</t>
  </si>
  <si>
    <t>6330</t>
  </si>
  <si>
    <t>North Arvada Middle School</t>
  </si>
  <si>
    <t>6470</t>
  </si>
  <si>
    <t>Oberon Junior High School</t>
  </si>
  <si>
    <t>6539</t>
  </si>
  <si>
    <t>Jefferson County Open Elementary School</t>
  </si>
  <si>
    <t>6541</t>
  </si>
  <si>
    <t>Jefferson County Open Secondary</t>
  </si>
  <si>
    <t>6804</t>
  </si>
  <si>
    <t>Parmalee Elementary School</t>
  </si>
  <si>
    <t>6806</t>
  </si>
  <si>
    <t>Parr Elementary School</t>
  </si>
  <si>
    <t>6808</t>
  </si>
  <si>
    <t>Patterson International School</t>
  </si>
  <si>
    <t>6828</t>
  </si>
  <si>
    <t>Peck Elementary School</t>
  </si>
  <si>
    <t>6844</t>
  </si>
  <si>
    <t>Peiffer Elementary School</t>
  </si>
  <si>
    <t>6848</t>
  </si>
  <si>
    <t>Pennington Elementary School</t>
  </si>
  <si>
    <t>7078</t>
  </si>
  <si>
    <t>Pleasant View Elementary School</t>
  </si>
  <si>
    <t>7114</t>
  </si>
  <si>
    <t>Pomona High School</t>
  </si>
  <si>
    <t>7128</t>
  </si>
  <si>
    <t>Powderhorn Elementary School</t>
  </si>
  <si>
    <t>7190</t>
  </si>
  <si>
    <t>Prospect Valley Elementary School</t>
  </si>
  <si>
    <t>7238</t>
  </si>
  <si>
    <t>Ralston Elementary School</t>
  </si>
  <si>
    <t>7239</t>
  </si>
  <si>
    <t>Ralston Valley Senior High School</t>
  </si>
  <si>
    <t>7282</t>
  </si>
  <si>
    <t>Red Rocks Elementary School</t>
  </si>
  <si>
    <t>7462</t>
  </si>
  <si>
    <t>Rocky Mountain Academy Of Evergreen</t>
  </si>
  <si>
    <t>7483</t>
  </si>
  <si>
    <t>Rooney Ranch Elementary School</t>
  </si>
  <si>
    <t>7529</t>
  </si>
  <si>
    <t>7701</t>
  </si>
  <si>
    <t>Collegiate Academy Of Colorado</t>
  </si>
  <si>
    <t>7708</t>
  </si>
  <si>
    <t>Secrest Elementary School</t>
  </si>
  <si>
    <t>7753</t>
  </si>
  <si>
    <t>Semper Elementary School</t>
  </si>
  <si>
    <t>7780</t>
  </si>
  <si>
    <t>Shaffer Elementary School</t>
  </si>
  <si>
    <t>7833</t>
  </si>
  <si>
    <t>Shelton Elementary School</t>
  </si>
  <si>
    <t>7870</t>
  </si>
  <si>
    <t>Sierra Elementary School</t>
  </si>
  <si>
    <t>7962</t>
  </si>
  <si>
    <t>Slater Elementary School</t>
  </si>
  <si>
    <t>8036</t>
  </si>
  <si>
    <t>Sobesky Academy</t>
  </si>
  <si>
    <t>8090</t>
  </si>
  <si>
    <t>Deane Elementary School</t>
  </si>
  <si>
    <t>8102</t>
  </si>
  <si>
    <t>South Lakewood Elementary School</t>
  </si>
  <si>
    <t>8209</t>
  </si>
  <si>
    <t>Standley Lake High School</t>
  </si>
  <si>
    <t>8223</t>
  </si>
  <si>
    <t>Stevens Elementary School</t>
  </si>
  <si>
    <t>8248</t>
  </si>
  <si>
    <t>Stein Elementary School</t>
  </si>
  <si>
    <t>8276</t>
  </si>
  <si>
    <t>Stober Elementary School</t>
  </si>
  <si>
    <t>8280</t>
  </si>
  <si>
    <t>Stony Creek Elementary School</t>
  </si>
  <si>
    <t>8300</t>
  </si>
  <si>
    <t>Stott Elementary School</t>
  </si>
  <si>
    <t>8381</t>
  </si>
  <si>
    <t>Summit Ridge Middle School</t>
  </si>
  <si>
    <t>8432</t>
  </si>
  <si>
    <t>Swanson Elementary School</t>
  </si>
  <si>
    <t>8458</t>
  </si>
  <si>
    <t>John And Karen Litz Preschool</t>
  </si>
  <si>
    <t>8793</t>
  </si>
  <si>
    <t>Two Roads Charter School</t>
  </si>
  <si>
    <t>8834</t>
  </si>
  <si>
    <t>Thomson Elementary School</t>
  </si>
  <si>
    <t>9008</t>
  </si>
  <si>
    <t>Ute Meadows Elementary School</t>
  </si>
  <si>
    <t>9052</t>
  </si>
  <si>
    <t>Van Arsdale Elementary School</t>
  </si>
  <si>
    <t>9058</t>
  </si>
  <si>
    <t>Vanderhoof Elementary School</t>
  </si>
  <si>
    <t>9154</t>
  </si>
  <si>
    <t>Vivian Elementary School</t>
  </si>
  <si>
    <t>9232</t>
  </si>
  <si>
    <t>Warder Elementary School</t>
  </si>
  <si>
    <t>9234</t>
  </si>
  <si>
    <t>Warren Tech Central</t>
  </si>
  <si>
    <t>9245</t>
  </si>
  <si>
    <t>Warren Tech North</t>
  </si>
  <si>
    <t>9299</t>
  </si>
  <si>
    <t>Wayne Carle Middle School</t>
  </si>
  <si>
    <t>9328</t>
  </si>
  <si>
    <t>Weber Elementary School</t>
  </si>
  <si>
    <t>9342</t>
  </si>
  <si>
    <t>Welchester Elementary School</t>
  </si>
  <si>
    <t>9412</t>
  </si>
  <si>
    <t>Westgate Elementary School</t>
  </si>
  <si>
    <t>9424</t>
  </si>
  <si>
    <t>West Jefferson Elementary School</t>
  </si>
  <si>
    <t>9427</t>
  </si>
  <si>
    <t>Woodrow Wilson Charter Academy</t>
  </si>
  <si>
    <t>9428</t>
  </si>
  <si>
    <t>West Jefferson Middle School</t>
  </si>
  <si>
    <t>9429</t>
  </si>
  <si>
    <t>West Woods Elementary School</t>
  </si>
  <si>
    <t>9432</t>
  </si>
  <si>
    <t>Dennison Elementary School</t>
  </si>
  <si>
    <t>9490</t>
  </si>
  <si>
    <t>Westridge Elementary School</t>
  </si>
  <si>
    <t>9510</t>
  </si>
  <si>
    <t>Wheat Ridge High School</t>
  </si>
  <si>
    <t>9638</t>
  </si>
  <si>
    <t>Wilmore Davis Elementary School</t>
  </si>
  <si>
    <t>9648</t>
  </si>
  <si>
    <t>Wilmot Elementary School</t>
  </si>
  <si>
    <t>9678</t>
  </si>
  <si>
    <t>Witt Elementary School</t>
  </si>
  <si>
    <t>2328</t>
  </si>
  <si>
    <t>Eads Elementary School</t>
  </si>
  <si>
    <t>1430</t>
  </si>
  <si>
    <t>2332</t>
  </si>
  <si>
    <t>Eads Middle School</t>
  </si>
  <si>
    <t>2336</t>
  </si>
  <si>
    <t>Eads High School</t>
  </si>
  <si>
    <t>6992</t>
  </si>
  <si>
    <t>Plainview Elementary School</t>
  </si>
  <si>
    <t>1440</t>
  </si>
  <si>
    <t>7009</t>
  </si>
  <si>
    <t>Plainview Junior-Senior High School</t>
  </si>
  <si>
    <t>2960</t>
  </si>
  <si>
    <t>Flagler Public School</t>
  </si>
  <si>
    <t>1450</t>
  </si>
  <si>
    <t>7746</t>
  </si>
  <si>
    <t>Hi-Plains School District R-23</t>
  </si>
  <si>
    <t>1460</t>
  </si>
  <si>
    <t>8342</t>
  </si>
  <si>
    <t>8351</t>
  </si>
  <si>
    <t>Stratton Middle School</t>
  </si>
  <si>
    <t>8354</t>
  </si>
  <si>
    <t>Stratton Senior High School</t>
  </si>
  <si>
    <t>0842</t>
  </si>
  <si>
    <t>Bethune Public Schools</t>
  </si>
  <si>
    <t>1490</t>
  </si>
  <si>
    <t>1144</t>
  </si>
  <si>
    <t>1500</t>
  </si>
  <si>
    <t>Burlington Middle School</t>
  </si>
  <si>
    <t>1152</t>
  </si>
  <si>
    <t>Burlington High School</t>
  </si>
  <si>
    <t>4901</t>
  </si>
  <si>
    <t>Lake County Intermediate School</t>
  </si>
  <si>
    <t>4904</t>
  </si>
  <si>
    <t>Lake County High School</t>
  </si>
  <si>
    <t>8804</t>
  </si>
  <si>
    <t>Pitts Elementary School</t>
  </si>
  <si>
    <t>9486</t>
  </si>
  <si>
    <t>Westpark Elementary School</t>
  </si>
  <si>
    <t>0225</t>
  </si>
  <si>
    <t>Animas Valley Elementary School</t>
  </si>
  <si>
    <t>1520</t>
  </si>
  <si>
    <t>2097</t>
  </si>
  <si>
    <t>District 9-R Shared School</t>
  </si>
  <si>
    <t>2318</t>
  </si>
  <si>
    <t>Durango High School</t>
  </si>
  <si>
    <t>3012</t>
  </si>
  <si>
    <t>Florida Mesa Elementary School</t>
  </si>
  <si>
    <t>3050</t>
  </si>
  <si>
    <t>Fort Lewis Mesa Elementary School</t>
  </si>
  <si>
    <t>3571</t>
  </si>
  <si>
    <t>Durango Big Picture High School</t>
  </si>
  <si>
    <t>5888</t>
  </si>
  <si>
    <t>Miller Middle School</t>
  </si>
  <si>
    <t>6222</t>
  </si>
  <si>
    <t>Needham Elementary School</t>
  </si>
  <si>
    <t>6738</t>
  </si>
  <si>
    <t>Park Elementary School</t>
  </si>
  <si>
    <t>7402</t>
  </si>
  <si>
    <t>Riverview Elementary School</t>
  </si>
  <si>
    <t>7994</t>
  </si>
  <si>
    <t>Escalante Middle School</t>
  </si>
  <si>
    <t>8388</t>
  </si>
  <si>
    <t>Sunnyside Elementary School</t>
  </si>
  <si>
    <t>0632</t>
  </si>
  <si>
    <t>Bayfield Elementary School</t>
  </si>
  <si>
    <t>1530</t>
  </si>
  <si>
    <t>0636</t>
  </si>
  <si>
    <t>Bayfield Middle School</t>
  </si>
  <si>
    <t>Bayfield High School</t>
  </si>
  <si>
    <t>4252</t>
  </si>
  <si>
    <t>Ignacio Elementary School</t>
  </si>
  <si>
    <t>1540</t>
  </si>
  <si>
    <t>4254</t>
  </si>
  <si>
    <t>Ignacio Middle School</t>
  </si>
  <si>
    <t>4258</t>
  </si>
  <si>
    <t>Ignacio High School</t>
  </si>
  <si>
    <t>0146</t>
  </si>
  <si>
    <t>Ridgeview Classical Charter Schools</t>
  </si>
  <si>
    <t>1550</t>
  </si>
  <si>
    <t>0477</t>
  </si>
  <si>
    <t>Zach Elementary School</t>
  </si>
  <si>
    <t>Bacon Elementary School</t>
  </si>
  <si>
    <t>0498</t>
  </si>
  <si>
    <t>Bethke Elementary School</t>
  </si>
  <si>
    <t>0612</t>
  </si>
  <si>
    <t>Bauder Elementary School</t>
  </si>
  <si>
    <t>0678</t>
  </si>
  <si>
    <t>Beattie Elementary School</t>
  </si>
  <si>
    <t>0766</t>
  </si>
  <si>
    <t>0892</t>
  </si>
  <si>
    <t>Blevins Middle School</t>
  </si>
  <si>
    <t>0898</t>
  </si>
  <si>
    <t>Boltz Middle School</t>
  </si>
  <si>
    <t>1186</t>
  </si>
  <si>
    <t>Cache La Poudre Elementary School</t>
  </si>
  <si>
    <t>1190</t>
  </si>
  <si>
    <t>Cache La Poudre Middle School</t>
  </si>
  <si>
    <t>2298</t>
  </si>
  <si>
    <t>Dunn Elementary School</t>
  </si>
  <si>
    <t>3046</t>
  </si>
  <si>
    <t>Fort Collins High School</t>
  </si>
  <si>
    <t>3105</t>
  </si>
  <si>
    <t>Fossil Ridge High School</t>
  </si>
  <si>
    <t>3242</t>
  </si>
  <si>
    <t>Fort Collins Montessori School</t>
  </si>
  <si>
    <t>3760</t>
  </si>
  <si>
    <t>Centennial High School</t>
  </si>
  <si>
    <t>3787</t>
  </si>
  <si>
    <t>Harris Bilingual Elementary School</t>
  </si>
  <si>
    <t>4282</t>
  </si>
  <si>
    <t>Irish Elementary School</t>
  </si>
  <si>
    <t>4456</t>
  </si>
  <si>
    <t>4698</t>
  </si>
  <si>
    <t>Kinard Core Knowledge Middle School</t>
  </si>
  <si>
    <t>4793</t>
  </si>
  <si>
    <t>Kruse Elementary School</t>
  </si>
  <si>
    <t>5014</t>
  </si>
  <si>
    <t>Laurel Elementary School</t>
  </si>
  <si>
    <t>5068</t>
  </si>
  <si>
    <t>Lesher Middle School</t>
  </si>
  <si>
    <t>5120</t>
  </si>
  <si>
    <t>Liberty Common Charter School</t>
  </si>
  <si>
    <t>5168</t>
  </si>
  <si>
    <t>Lincoln Middle School</t>
  </si>
  <si>
    <t>5196</t>
  </si>
  <si>
    <t>Linton Elementary School</t>
  </si>
  <si>
    <t>5234</t>
  </si>
  <si>
    <t>Livermore Elementary School</t>
  </si>
  <si>
    <t>5292</t>
  </si>
  <si>
    <t>Lopez Elementary School</t>
  </si>
  <si>
    <t>5688</t>
  </si>
  <si>
    <t>Mcgraw Elementary School</t>
  </si>
  <si>
    <t>5917</t>
  </si>
  <si>
    <t>Mountain Sage Community School</t>
  </si>
  <si>
    <t>6476</t>
  </si>
  <si>
    <t>O'Dea Elementary School</t>
  </si>
  <si>
    <t>6482</t>
  </si>
  <si>
    <t>Olander Elementary School</t>
  </si>
  <si>
    <t>7043</t>
  </si>
  <si>
    <t>Psd Options School</t>
  </si>
  <si>
    <t>7104</t>
  </si>
  <si>
    <t>Polaris Expeditionary Learning School</t>
  </si>
  <si>
    <t>7124</t>
  </si>
  <si>
    <t>Poudre High School</t>
  </si>
  <si>
    <t>7127</t>
  </si>
  <si>
    <t>Poudre Community Academy</t>
  </si>
  <si>
    <t>7161</t>
  </si>
  <si>
    <t>Preston Middle School</t>
  </si>
  <si>
    <t>7198</t>
  </si>
  <si>
    <t>Psd Global Academy</t>
  </si>
  <si>
    <t>7218</t>
  </si>
  <si>
    <t>Putnam Elementary School</t>
  </si>
  <si>
    <t>7290</t>
  </si>
  <si>
    <t>Red Feather Lakes Elementary School</t>
  </si>
  <si>
    <t>7325</t>
  </si>
  <si>
    <t>Rice Elementary School</t>
  </si>
  <si>
    <t>7350</t>
  </si>
  <si>
    <t>Riffenburgh Elementary School</t>
  </si>
  <si>
    <t>7470</t>
  </si>
  <si>
    <t>Rocky Mountain High School</t>
  </si>
  <si>
    <t>7834</t>
  </si>
  <si>
    <t>Shepardson Elementary School</t>
  </si>
  <si>
    <t>8318</t>
  </si>
  <si>
    <t>Stove Prairie Elementary School</t>
  </si>
  <si>
    <t>8460</t>
  </si>
  <si>
    <t>Tavelli Elementary School</t>
  </si>
  <si>
    <t>8852</t>
  </si>
  <si>
    <t>Timnath Elementary School</t>
  </si>
  <si>
    <t>9251</t>
  </si>
  <si>
    <t>Traut Core Elementary School</t>
  </si>
  <si>
    <t>9330</t>
  </si>
  <si>
    <t>Webber Middle School</t>
  </si>
  <si>
    <t>9370</t>
  </si>
  <si>
    <t>Eyestone Elementary School</t>
  </si>
  <si>
    <t>9374</t>
  </si>
  <si>
    <t>Wellington Middle School</t>
  </si>
  <si>
    <t>9380</t>
  </si>
  <si>
    <t>Werner Elementary School</t>
  </si>
  <si>
    <t>Conrad Ball Middle School</t>
  </si>
  <si>
    <t>0808</t>
  </si>
  <si>
    <t>Berthoud Elementary School</t>
  </si>
  <si>
    <t>0812</t>
  </si>
  <si>
    <t>Berthoud High School</t>
  </si>
  <si>
    <t>0865</t>
  </si>
  <si>
    <t>B F Kitchen Elementary School</t>
  </si>
  <si>
    <t>Big Thompson Elementary School</t>
  </si>
  <si>
    <t>Mary Blair Elementary School</t>
  </si>
  <si>
    <t>1323</t>
  </si>
  <si>
    <t>Carrie Martin Elementary School</t>
  </si>
  <si>
    <t>1385</t>
  </si>
  <si>
    <t>1920</t>
  </si>
  <si>
    <t>Cottonwood Plains Elementary School</t>
  </si>
  <si>
    <t>2089</t>
  </si>
  <si>
    <t>3320</t>
  </si>
  <si>
    <t>Garfield Elementary School</t>
  </si>
  <si>
    <t>3945</t>
  </si>
  <si>
    <t>High Plains Academy</t>
  </si>
  <si>
    <t>4332</t>
  </si>
  <si>
    <t>Ivy Stockwell Elementary School</t>
  </si>
  <si>
    <t>5018</t>
  </si>
  <si>
    <t>Laurene Edmondson Elementary School</t>
  </si>
  <si>
    <t>5121</t>
  </si>
  <si>
    <t>Leap School</t>
  </si>
  <si>
    <t>5170</t>
  </si>
  <si>
    <t>5235</t>
  </si>
  <si>
    <t>Loveland Classical School</t>
  </si>
  <si>
    <t>5312</t>
  </si>
  <si>
    <t>Bill Reed Middle School</t>
  </si>
  <si>
    <t>5316</t>
  </si>
  <si>
    <t>Loveland High School</t>
  </si>
  <si>
    <t>5335</t>
  </si>
  <si>
    <t>Lucile Erwin Middle School</t>
  </si>
  <si>
    <t>5393</t>
  </si>
  <si>
    <t>Thompson Integrated Early Childhood</t>
  </si>
  <si>
    <t>5992</t>
  </si>
  <si>
    <t>6163</t>
  </si>
  <si>
    <t>Mountain View High School</t>
  </si>
  <si>
    <t>6194</t>
  </si>
  <si>
    <t>Namaqua Elementary School</t>
  </si>
  <si>
    <t>6220</t>
  </si>
  <si>
    <t>New Vision Charter School</t>
  </si>
  <si>
    <t>7113</t>
  </si>
  <si>
    <t>Ponderosa Elementary</t>
  </si>
  <si>
    <t>7640</t>
  </si>
  <si>
    <t>Sarah Milner Elementary School</t>
  </si>
  <si>
    <t>7650</t>
  </si>
  <si>
    <t>Stansberry Elementary School</t>
  </si>
  <si>
    <t>8824</t>
  </si>
  <si>
    <t>Thompson Valley High School</t>
  </si>
  <si>
    <t>8918</t>
  </si>
  <si>
    <t>Truscott Elementary School</t>
  </si>
  <si>
    <t>8925</t>
  </si>
  <si>
    <t>Turner Middle School</t>
  </si>
  <si>
    <t>9055</t>
  </si>
  <si>
    <t>Van Buren Elementary School</t>
  </si>
  <si>
    <t>9228</t>
  </si>
  <si>
    <t>Walt Clark Middle School</t>
  </si>
  <si>
    <t>9260</t>
  </si>
  <si>
    <t>Harold Ferguson High School</t>
  </si>
  <si>
    <t>9674</t>
  </si>
  <si>
    <t>Winona Elementary School</t>
  </si>
  <si>
    <t>2788</t>
  </si>
  <si>
    <t>Estes Park Options School</t>
  </si>
  <si>
    <t>2790</t>
  </si>
  <si>
    <t>Estes Park K-5 School</t>
  </si>
  <si>
    <t>2792</t>
  </si>
  <si>
    <t>Estes Park Middle School</t>
  </si>
  <si>
    <t>2794</t>
  </si>
  <si>
    <t>Estes Park High School</t>
  </si>
  <si>
    <t>1386</t>
  </si>
  <si>
    <t>Trinidad Middle School</t>
  </si>
  <si>
    <t>1580</t>
  </si>
  <si>
    <t>2481</t>
  </si>
  <si>
    <t>Eckhart Elementary School</t>
  </si>
  <si>
    <t>2944</t>
  </si>
  <si>
    <t>Fisher'S Peak Elementary School</t>
  </si>
  <si>
    <t>8906</t>
  </si>
  <si>
    <t>Trinidad High School</t>
  </si>
  <si>
    <t>7160</t>
  </si>
  <si>
    <t>Primero Elementary School</t>
  </si>
  <si>
    <t>7164</t>
  </si>
  <si>
    <t>Primero Junior-Senior High School</t>
  </si>
  <si>
    <t>4048</t>
  </si>
  <si>
    <t>Hoehne Schools</t>
  </si>
  <si>
    <t>1600</t>
  </si>
  <si>
    <t>0058</t>
  </si>
  <si>
    <t>Aguilar Elementary School</t>
  </si>
  <si>
    <t>1620</t>
  </si>
  <si>
    <t>0066</t>
  </si>
  <si>
    <t>Aguilar Junior-Senior High School</t>
  </si>
  <si>
    <t>0948</t>
  </si>
  <si>
    <t>Branson School Online</t>
  </si>
  <si>
    <t>1750</t>
  </si>
  <si>
    <t>0978</t>
  </si>
  <si>
    <t>Branson School</t>
  </si>
  <si>
    <t>4690</t>
  </si>
  <si>
    <t>Kim Elementary School</t>
  </si>
  <si>
    <t>1760</t>
  </si>
  <si>
    <t>4694</t>
  </si>
  <si>
    <t>Kim Undivided High School</t>
  </si>
  <si>
    <t>4162</t>
  </si>
  <si>
    <t>Genoa-Hugo School</t>
  </si>
  <si>
    <t>1780</t>
  </si>
  <si>
    <t>5132</t>
  </si>
  <si>
    <t>Limon Elementary School</t>
  </si>
  <si>
    <t>5136</t>
  </si>
  <si>
    <t>Limon Junior-Senior High School</t>
  </si>
  <si>
    <t>4502</t>
  </si>
  <si>
    <t>Karval Elementary School</t>
  </si>
  <si>
    <t>1810</t>
  </si>
  <si>
    <t>4506</t>
  </si>
  <si>
    <t>Karval Junior-Senior High School</t>
  </si>
  <si>
    <t>0515</t>
  </si>
  <si>
    <t>Ayres Elementary School</t>
  </si>
  <si>
    <t>1828</t>
  </si>
  <si>
    <t>Caliche Elementary School</t>
  </si>
  <si>
    <t>1224</t>
  </si>
  <si>
    <t>Caliche Junior-Senior High School</t>
  </si>
  <si>
    <t>1321</t>
  </si>
  <si>
    <t>3729</t>
  </si>
  <si>
    <t>Hagen Early Education Center</t>
  </si>
  <si>
    <t>8256</t>
  </si>
  <si>
    <t>Sterling Middle School</t>
  </si>
  <si>
    <t>8260</t>
  </si>
  <si>
    <t>Sterling High School</t>
  </si>
  <si>
    <t>2980</t>
  </si>
  <si>
    <t>Fleming Elementary School</t>
  </si>
  <si>
    <t>1850</t>
  </si>
  <si>
    <t>2988</t>
  </si>
  <si>
    <t>Fleming High School</t>
  </si>
  <si>
    <t>5802</t>
  </si>
  <si>
    <t>Merino Elementary School</t>
  </si>
  <si>
    <t>1860</t>
  </si>
  <si>
    <t>5806</t>
  </si>
  <si>
    <t>Merino Junior Senior High School</t>
  </si>
  <si>
    <t>6834</t>
  </si>
  <si>
    <t>Peetz Elementary School</t>
  </si>
  <si>
    <t>6838</t>
  </si>
  <si>
    <t>Peetz Junior-Senior High School</t>
  </si>
  <si>
    <t>2122</t>
  </si>
  <si>
    <t>De Beque Elementary School</t>
  </si>
  <si>
    <t>1980</t>
  </si>
  <si>
    <t>2126</t>
  </si>
  <si>
    <t>De Beque Undivided High School</t>
  </si>
  <si>
    <t>3582</t>
  </si>
  <si>
    <t>Grand Mesa High School</t>
  </si>
  <si>
    <t>1990</t>
  </si>
  <si>
    <t>7024</t>
  </si>
  <si>
    <t>Plateau Valley Elementary School</t>
  </si>
  <si>
    <t>7028</t>
  </si>
  <si>
    <t>Plateau Valley Middle School</t>
  </si>
  <si>
    <t>7032</t>
  </si>
  <si>
    <t>Plateau Valley High School</t>
  </si>
  <si>
    <t>0262</t>
  </si>
  <si>
    <t>Appleton Elementary School</t>
  </si>
  <si>
    <t>2000</t>
  </si>
  <si>
    <t>0361</t>
  </si>
  <si>
    <t>Fruita 8/9 School</t>
  </si>
  <si>
    <t>0362</t>
  </si>
  <si>
    <t>Rim Rock Elementary School</t>
  </si>
  <si>
    <t>0363</t>
  </si>
  <si>
    <t>Pear Park Elementary School</t>
  </si>
  <si>
    <t>Bookcliff Middle School</t>
  </si>
  <si>
    <t>1046</t>
  </si>
  <si>
    <t>Broadway Elementary School</t>
  </si>
  <si>
    <t>Central High School</t>
  </si>
  <si>
    <t>Chatfield Elementary School</t>
  </si>
  <si>
    <t>1619</t>
  </si>
  <si>
    <t>1686</t>
  </si>
  <si>
    <t>Clifton Elementary School</t>
  </si>
  <si>
    <t>2128</t>
  </si>
  <si>
    <t>Independence Academy</t>
  </si>
  <si>
    <t>2224</t>
  </si>
  <si>
    <t>Dos Rios Elementary School</t>
  </si>
  <si>
    <t>2297</t>
  </si>
  <si>
    <t>Dual Immersion Academy School</t>
  </si>
  <si>
    <t>2392</t>
  </si>
  <si>
    <t>2724</t>
  </si>
  <si>
    <t>New Emerson School At Columbus</t>
  </si>
  <si>
    <t>3244</t>
  </si>
  <si>
    <t>Fruita Middle School</t>
  </si>
  <si>
    <t>3262</t>
  </si>
  <si>
    <t>Fruitvale Elementary School</t>
  </si>
  <si>
    <t>3350</t>
  </si>
  <si>
    <t>Gateway School</t>
  </si>
  <si>
    <t>3570</t>
  </si>
  <si>
    <t>Grand Junction High School</t>
  </si>
  <si>
    <t>3584</t>
  </si>
  <si>
    <t>Grand Mesa Middle School</t>
  </si>
  <si>
    <t>3604</t>
  </si>
  <si>
    <t>Grand River Academy</t>
  </si>
  <si>
    <t>4084</t>
  </si>
  <si>
    <t>Lincoln Park Preschool</t>
  </si>
  <si>
    <t>4439</t>
  </si>
  <si>
    <t>Juniper Ridge Community School</t>
  </si>
  <si>
    <t>5210</t>
  </si>
  <si>
    <t>Lincoln Orchard Mesa Elementary School</t>
  </si>
  <si>
    <t>5244</t>
  </si>
  <si>
    <t>Loma Elementary School</t>
  </si>
  <si>
    <t>5828</t>
  </si>
  <si>
    <t>Mesa Valley Community School</t>
  </si>
  <si>
    <t>5842</t>
  </si>
  <si>
    <t>Mesa View Elementary School</t>
  </si>
  <si>
    <t>6055</t>
  </si>
  <si>
    <t>Career Center Preschool</t>
  </si>
  <si>
    <t>6070</t>
  </si>
  <si>
    <t>Fruita Monument High School</t>
  </si>
  <si>
    <t>6166</t>
  </si>
  <si>
    <t>Mount Garfield Middle School</t>
  </si>
  <si>
    <t>6264</t>
  </si>
  <si>
    <t>Nisley Elementary School</t>
  </si>
  <si>
    <t>6554</t>
  </si>
  <si>
    <t>Orchard Avenue Elementary School</t>
  </si>
  <si>
    <t>6562</t>
  </si>
  <si>
    <t>Orchard Mesa Middle School</t>
  </si>
  <si>
    <t>6666</t>
  </si>
  <si>
    <t>Palisade High School</t>
  </si>
  <si>
    <t>7110</t>
  </si>
  <si>
    <t>Pomona Elementary School</t>
  </si>
  <si>
    <t>7236</t>
  </si>
  <si>
    <t>R-5 High School</t>
  </si>
  <si>
    <t>7281</t>
  </si>
  <si>
    <t>Redlands Middle School</t>
  </si>
  <si>
    <t>7467</t>
  </si>
  <si>
    <t>7832</t>
  </si>
  <si>
    <t>Shelledy Elementary School</t>
  </si>
  <si>
    <t>8462</t>
  </si>
  <si>
    <t>8846</t>
  </si>
  <si>
    <t>Thunder Mountain Elementary School</t>
  </si>
  <si>
    <t>8876</t>
  </si>
  <si>
    <t>Tope Elementary School</t>
  </si>
  <si>
    <t>9406</t>
  </si>
  <si>
    <t>9434</t>
  </si>
  <si>
    <t>Scenic Elementary School</t>
  </si>
  <si>
    <t>9673</t>
  </si>
  <si>
    <t>Wingate Elementary School</t>
  </si>
  <si>
    <t>1966</t>
  </si>
  <si>
    <t>Creede School</t>
  </si>
  <si>
    <t>2010</t>
  </si>
  <si>
    <t>1936</t>
  </si>
  <si>
    <t>Sandrock Elementary</t>
  </si>
  <si>
    <t>2020</t>
  </si>
  <si>
    <t>1938</t>
  </si>
  <si>
    <t>Craig Middle School</t>
  </si>
  <si>
    <t>2373</t>
  </si>
  <si>
    <t>2374</t>
  </si>
  <si>
    <t>5656</t>
  </si>
  <si>
    <t>Maybell School</t>
  </si>
  <si>
    <t>5962</t>
  </si>
  <si>
    <t>Moffat County High School</t>
  </si>
  <si>
    <t>7338</t>
  </si>
  <si>
    <t>8398</t>
  </si>
  <si>
    <t>Sunset Elementary School</t>
  </si>
  <si>
    <t>0609</t>
  </si>
  <si>
    <t>Battle Rock Charter School</t>
  </si>
  <si>
    <t>1888</t>
  </si>
  <si>
    <t>Cortez Middle School</t>
  </si>
  <si>
    <t>2036</t>
  </si>
  <si>
    <t>Children'S Kiva Montessori School</t>
  </si>
  <si>
    <t>4546</t>
  </si>
  <si>
    <t>Kemper Elementary School</t>
  </si>
  <si>
    <t>5090</t>
  </si>
  <si>
    <t>Lewis-Arriola Elementary School</t>
  </si>
  <si>
    <t>5436</t>
  </si>
  <si>
    <t>Manaugh Elementary School</t>
  </si>
  <si>
    <t>5836</t>
  </si>
  <si>
    <t>6026</t>
  </si>
  <si>
    <t>Montezuma-Cortez High School</t>
  </si>
  <si>
    <t>7082</t>
  </si>
  <si>
    <t>7430</t>
  </si>
  <si>
    <t>Beech Street Preschool</t>
  </si>
  <si>
    <t>8133</t>
  </si>
  <si>
    <t>Southwest Open Charter School</t>
  </si>
  <si>
    <t>2204</t>
  </si>
  <si>
    <t>Dolores Elementary School</t>
  </si>
  <si>
    <t>2055</t>
  </si>
  <si>
    <t>2206</t>
  </si>
  <si>
    <t>Dolores Middle School</t>
  </si>
  <si>
    <t>2208</t>
  </si>
  <si>
    <t>Dolores High School</t>
  </si>
  <si>
    <t>8500</t>
  </si>
  <si>
    <t>Teddy Bear Preschool</t>
  </si>
  <si>
    <t>5446</t>
  </si>
  <si>
    <t>Mancos Elementary School</t>
  </si>
  <si>
    <t>2070</t>
  </si>
  <si>
    <t>5450</t>
  </si>
  <si>
    <t>Mancos Middle School</t>
  </si>
  <si>
    <t>5452</t>
  </si>
  <si>
    <t>Mancos High School</t>
  </si>
  <si>
    <t>6179</t>
  </si>
  <si>
    <t>Mancos Early Learning Center</t>
  </si>
  <si>
    <t>1392</t>
  </si>
  <si>
    <t>2180</t>
  </si>
  <si>
    <t>1915</t>
  </si>
  <si>
    <t>Cottonwood Elementary School</t>
  </si>
  <si>
    <t>2942</t>
  </si>
  <si>
    <t>4458</t>
  </si>
  <si>
    <t>6054</t>
  </si>
  <si>
    <t>Columbine Middle School</t>
  </si>
  <si>
    <t>6058</t>
  </si>
  <si>
    <t>Montrose High School</t>
  </si>
  <si>
    <t>6262</t>
  </si>
  <si>
    <t>Peak Virtual Academy</t>
  </si>
  <si>
    <t>6366</t>
  </si>
  <si>
    <t>Northside Elementary School</t>
  </si>
  <si>
    <t>6466</t>
  </si>
  <si>
    <t>Oak Grove Elementary School</t>
  </si>
  <si>
    <t>6486</t>
  </si>
  <si>
    <t>Olathe Elementary School</t>
  </si>
  <si>
    <t>6490</t>
  </si>
  <si>
    <t>Olathe Middle School</t>
  </si>
  <si>
    <t>6494</t>
  </si>
  <si>
    <t>Olathe High School</t>
  </si>
  <si>
    <t>6807</t>
  </si>
  <si>
    <t>Passage Charter School</t>
  </si>
  <si>
    <t>7106</t>
  </si>
  <si>
    <t>9149</t>
  </si>
  <si>
    <t>Vista Charter School</t>
  </si>
  <si>
    <t>6196</t>
  </si>
  <si>
    <t>Naturita Elementary &amp; Middle School</t>
  </si>
  <si>
    <t>2190</t>
  </si>
  <si>
    <t>6436</t>
  </si>
  <si>
    <t>Nucla High School</t>
  </si>
  <si>
    <t>6718</t>
  </si>
  <si>
    <t>Paradox Valley Charter School</t>
  </si>
  <si>
    <t>1094</t>
  </si>
  <si>
    <t>Brush Middle School</t>
  </si>
  <si>
    <t>2395</t>
  </si>
  <si>
    <t>1096</t>
  </si>
  <si>
    <t>Brush High School</t>
  </si>
  <si>
    <t>1438</t>
  </si>
  <si>
    <t>Beaver Valley Elementary School</t>
  </si>
  <si>
    <t>8832</t>
  </si>
  <si>
    <t>Thomson Primary School</t>
  </si>
  <si>
    <t>0492</t>
  </si>
  <si>
    <t>Baker Central School</t>
  </si>
  <si>
    <t>2405</t>
  </si>
  <si>
    <t>3074</t>
  </si>
  <si>
    <t>Fort Morgan Middle School</t>
  </si>
  <si>
    <t>3078</t>
  </si>
  <si>
    <t>Fort Morgan High School</t>
  </si>
  <si>
    <t>3620</t>
  </si>
  <si>
    <t>Green Acres Elementary School</t>
  </si>
  <si>
    <t>5180</t>
  </si>
  <si>
    <t>Lincoln High School</t>
  </si>
  <si>
    <t>6954</t>
  </si>
  <si>
    <t>7856</t>
  </si>
  <si>
    <t>Sherman Early Childhood Center</t>
  </si>
  <si>
    <t>9352</t>
  </si>
  <si>
    <t>Weldon Valley Elementary School</t>
  </si>
  <si>
    <t>2505</t>
  </si>
  <si>
    <t>9356</t>
  </si>
  <si>
    <t>Weldon Valley Junior High School</t>
  </si>
  <si>
    <t>9360</t>
  </si>
  <si>
    <t>Weldon Valley High School</t>
  </si>
  <si>
    <t>9263</t>
  </si>
  <si>
    <t>Wiggins Middle School</t>
  </si>
  <si>
    <t>2515</t>
  </si>
  <si>
    <t>9576</t>
  </si>
  <si>
    <t>Wiggins Elementary School</t>
  </si>
  <si>
    <t>9582</t>
  </si>
  <si>
    <t>Wiggins High School</t>
  </si>
  <si>
    <t>4841</t>
  </si>
  <si>
    <t>La Junta Intermediate School</t>
  </si>
  <si>
    <t>2520</t>
  </si>
  <si>
    <t>4843</t>
  </si>
  <si>
    <t>La Junta Primary School</t>
  </si>
  <si>
    <t>5015</t>
  </si>
  <si>
    <t>La Junta Jr/Sr High School</t>
  </si>
  <si>
    <t>5114</t>
  </si>
  <si>
    <t>Jefferson Intermediate School</t>
  </si>
  <si>
    <t>7442</t>
  </si>
  <si>
    <t>Rocky Ford Junior/Senior High School</t>
  </si>
  <si>
    <t>9264</t>
  </si>
  <si>
    <t>Washington Primary School</t>
  </si>
  <si>
    <t>5498</t>
  </si>
  <si>
    <t>Manzanola Elementary School</t>
  </si>
  <si>
    <t>2535</t>
  </si>
  <si>
    <t>5506</t>
  </si>
  <si>
    <t>Manzanola Junior-Senior High School</t>
  </si>
  <si>
    <t>0056</t>
  </si>
  <si>
    <t>Fowler Elementary School</t>
  </si>
  <si>
    <t>2540</t>
  </si>
  <si>
    <t>3130</t>
  </si>
  <si>
    <t>Fowler Junior High School</t>
  </si>
  <si>
    <t>3134</t>
  </si>
  <si>
    <t>Fowler High School</t>
  </si>
  <si>
    <t>1546</t>
  </si>
  <si>
    <t>Cheraw School</t>
  </si>
  <si>
    <t>2560</t>
  </si>
  <si>
    <t>8452</t>
  </si>
  <si>
    <t>Swink Elementary School</t>
  </si>
  <si>
    <t>8456</t>
  </si>
  <si>
    <t>Swink Junior-Senior High School</t>
  </si>
  <si>
    <t>6596</t>
  </si>
  <si>
    <t>Ouray Elementary School</t>
  </si>
  <si>
    <t>6598</t>
  </si>
  <si>
    <t>Ouray Middle School</t>
  </si>
  <si>
    <t>6600</t>
  </si>
  <si>
    <t>Ouray Senior High School</t>
  </si>
  <si>
    <t>7342</t>
  </si>
  <si>
    <t>Ridgway Elementary School</t>
  </si>
  <si>
    <t>2590</t>
  </si>
  <si>
    <t>7344</t>
  </si>
  <si>
    <t>Ridgway Middle School</t>
  </si>
  <si>
    <t>7346</t>
  </si>
  <si>
    <t>Ridgway High School</t>
  </si>
  <si>
    <t>7042</t>
  </si>
  <si>
    <t>Deer Creek Elementary School</t>
  </si>
  <si>
    <t>2600</t>
  </si>
  <si>
    <t>7046</t>
  </si>
  <si>
    <t>Platte Canyon High School</t>
  </si>
  <si>
    <t>7048</t>
  </si>
  <si>
    <t>Fitzsimmons Middle School</t>
  </si>
  <si>
    <t>3681</t>
  </si>
  <si>
    <t>Guffey Charter School</t>
  </si>
  <si>
    <t>2610</t>
  </si>
  <si>
    <t>4908</t>
  </si>
  <si>
    <t>Lake George Charter School</t>
  </si>
  <si>
    <t>7891</t>
  </si>
  <si>
    <t>South Park Middle School</t>
  </si>
  <si>
    <t>8114</t>
  </si>
  <si>
    <t>Edith Teter Elementary School</t>
  </si>
  <si>
    <t>8118</t>
  </si>
  <si>
    <t>South Park High School</t>
  </si>
  <si>
    <t>2686</t>
  </si>
  <si>
    <t>Holyoke Alternative School</t>
  </si>
  <si>
    <t>2620</t>
  </si>
  <si>
    <t>4076</t>
  </si>
  <si>
    <t>Holyoke Elementary School</t>
  </si>
  <si>
    <t>4080</t>
  </si>
  <si>
    <t>Holyoke Senior High School</t>
  </si>
  <si>
    <t>3846</t>
  </si>
  <si>
    <t>Haxtun Elementary School</t>
  </si>
  <si>
    <t>2630</t>
  </si>
  <si>
    <t>3850</t>
  </si>
  <si>
    <t>Haxtun High School</t>
  </si>
  <si>
    <t>0042</t>
  </si>
  <si>
    <t>Aspen Community Charter School</t>
  </si>
  <si>
    <t>0428</t>
  </si>
  <si>
    <t>Aspen Elementary School</t>
  </si>
  <si>
    <t>0430</t>
  </si>
  <si>
    <t>Aspen Middle School</t>
  </si>
  <si>
    <t>0432</t>
  </si>
  <si>
    <t>Aspen High School</t>
  </si>
  <si>
    <t>0447</t>
  </si>
  <si>
    <t>Aspen Pre-School</t>
  </si>
  <si>
    <t>3542</t>
  </si>
  <si>
    <t>Granada Elementary School</t>
  </si>
  <si>
    <t>2650</t>
  </si>
  <si>
    <t>3546</t>
  </si>
  <si>
    <t>Granada Undivided High School</t>
  </si>
  <si>
    <t>0200</t>
  </si>
  <si>
    <t>Alta Vista Charter School</t>
  </si>
  <si>
    <t>2660</t>
  </si>
  <si>
    <t>4956</t>
  </si>
  <si>
    <t>Lamar Middle School</t>
  </si>
  <si>
    <t>4960</t>
  </si>
  <si>
    <t>Lamar High School</t>
  </si>
  <si>
    <t>5777</t>
  </si>
  <si>
    <t>Melvin Hendrickson Development Center</t>
  </si>
  <si>
    <t>6794</t>
  </si>
  <si>
    <t>Parkview Elementary School</t>
  </si>
  <si>
    <t>9268</t>
  </si>
  <si>
    <t>4058</t>
  </si>
  <si>
    <t>Holly High School</t>
  </si>
  <si>
    <t>2670</t>
  </si>
  <si>
    <t>4069</t>
  </si>
  <si>
    <t>Holly Junior High School</t>
  </si>
  <si>
    <t>7794</t>
  </si>
  <si>
    <t>Holly Elementary School</t>
  </si>
  <si>
    <t>9604</t>
  </si>
  <si>
    <t>Wiley Elementary School</t>
  </si>
  <si>
    <t>2680</t>
  </si>
  <si>
    <t>9608</t>
  </si>
  <si>
    <t>Wiley Junior-Senior High School</t>
  </si>
  <si>
    <t>0738</t>
  </si>
  <si>
    <t>Belmont Elementary School</t>
  </si>
  <si>
    <t>2690</t>
  </si>
  <si>
    <t>0756</t>
  </si>
  <si>
    <t>Benjamin Franklin Elementary School</t>
  </si>
  <si>
    <t>0822</t>
  </si>
  <si>
    <t>Bessemer Elementary School</t>
  </si>
  <si>
    <t>Beulah Heights Elementary School</t>
  </si>
  <si>
    <t>0954</t>
  </si>
  <si>
    <t>Bradford Elementary School</t>
  </si>
  <si>
    <t>1304</t>
  </si>
  <si>
    <t>Carlile Elementary School</t>
  </si>
  <si>
    <t>1402</t>
  </si>
  <si>
    <t>1454</t>
  </si>
  <si>
    <t>1488</t>
  </si>
  <si>
    <t>Chavez/Huerta K-12 Preparatory Academy</t>
  </si>
  <si>
    <t>1504</t>
  </si>
  <si>
    <t>Goodnight Elementary School</t>
  </si>
  <si>
    <t>2096</t>
  </si>
  <si>
    <t>Corwin International Magnet School</t>
  </si>
  <si>
    <t>2394</t>
  </si>
  <si>
    <t>2438</t>
  </si>
  <si>
    <t>Eva R Baca Elementary School</t>
  </si>
  <si>
    <t>Fountain International Magnet School</t>
  </si>
  <si>
    <t>3206</t>
  </si>
  <si>
    <t>Heroes Middle School</t>
  </si>
  <si>
    <t>3724</t>
  </si>
  <si>
    <t>Haaff Elementary School</t>
  </si>
  <si>
    <t>3924</t>
  </si>
  <si>
    <t>3976</t>
  </si>
  <si>
    <t>Highland Park Elementary School</t>
  </si>
  <si>
    <t>4302</t>
  </si>
  <si>
    <t>Irving Elementary School</t>
  </si>
  <si>
    <t>4376</t>
  </si>
  <si>
    <t>Risley International Academy Of Innovation</t>
  </si>
  <si>
    <t>5048</t>
  </si>
  <si>
    <t>Pueblo Academy Of Arts</t>
  </si>
  <si>
    <t>5916</t>
  </si>
  <si>
    <t>Minnequa Elementary School</t>
  </si>
  <si>
    <t>6132</t>
  </si>
  <si>
    <t>Morton Elementary School</t>
  </si>
  <si>
    <t>6399</t>
  </si>
  <si>
    <t>Northmoor Preschool</t>
  </si>
  <si>
    <t>6770</t>
  </si>
  <si>
    <t>Park View Elementary School</t>
  </si>
  <si>
    <t>7209</t>
  </si>
  <si>
    <t>Pueblo Charter School For The Arts &amp; Sciences</t>
  </si>
  <si>
    <t>7481</t>
  </si>
  <si>
    <t>Roncalli Stem Academy</t>
  </si>
  <si>
    <t>8030</t>
  </si>
  <si>
    <t>Heroes Academy Prek-5</t>
  </si>
  <si>
    <t>8082</t>
  </si>
  <si>
    <t>8116</t>
  </si>
  <si>
    <t>South Park Elementary School</t>
  </si>
  <si>
    <t>8402</t>
  </si>
  <si>
    <t>Sunset Park Elementary School</t>
  </si>
  <si>
    <t>9188</t>
  </si>
  <si>
    <t>W H Heaton Middle School</t>
  </si>
  <si>
    <t>0025</t>
  </si>
  <si>
    <t>Sky View Middle School</t>
  </si>
  <si>
    <t>2700</t>
  </si>
  <si>
    <t>0026</t>
  </si>
  <si>
    <t>Desert Sage Elementary School</t>
  </si>
  <si>
    <t>0472</t>
  </si>
  <si>
    <t>Avondale Elementary School</t>
  </si>
  <si>
    <t>0852</t>
  </si>
  <si>
    <t>Beulah Elementary School</t>
  </si>
  <si>
    <t>0856</t>
  </si>
  <si>
    <t>Beulah Middle School</t>
  </si>
  <si>
    <t>1377</t>
  </si>
  <si>
    <t>Cedar Ridge Elementary School</t>
  </si>
  <si>
    <t>5990</t>
  </si>
  <si>
    <t>70 Online</t>
  </si>
  <si>
    <t>6354</t>
  </si>
  <si>
    <t>North Mesa Elementary School</t>
  </si>
  <si>
    <t>7086</t>
  </si>
  <si>
    <t>Pleasant View Middle School</t>
  </si>
  <si>
    <t>7153</t>
  </si>
  <si>
    <t>7208</t>
  </si>
  <si>
    <t>Pueblo County High School</t>
  </si>
  <si>
    <t>7210</t>
  </si>
  <si>
    <t>Liberty Point Elementary School</t>
  </si>
  <si>
    <t>7212</t>
  </si>
  <si>
    <t>Liberty Point International School</t>
  </si>
  <si>
    <t>7214</t>
  </si>
  <si>
    <t>Pueblo West High School</t>
  </si>
  <si>
    <t>7530</t>
  </si>
  <si>
    <t>Rye Elementary School</t>
  </si>
  <si>
    <t>7532</t>
  </si>
  <si>
    <t>Craver Middle School</t>
  </si>
  <si>
    <t>7534</t>
  </si>
  <si>
    <t>Rye High School</t>
  </si>
  <si>
    <t>7879</t>
  </si>
  <si>
    <t>Swallows Charter Academy High School</t>
  </si>
  <si>
    <t>7886</t>
  </si>
  <si>
    <t>Sierra Vista Elementary School</t>
  </si>
  <si>
    <t>8110</t>
  </si>
  <si>
    <t>South Mesa Elementary School</t>
  </si>
  <si>
    <t>8420</t>
  </si>
  <si>
    <t>Swallows Charter Academy</t>
  </si>
  <si>
    <t>8810</t>
  </si>
  <si>
    <t>The Connect Charter School</t>
  </si>
  <si>
    <t>9130</t>
  </si>
  <si>
    <t>Vineland Elementary School</t>
  </si>
  <si>
    <t>9134</t>
  </si>
  <si>
    <t>Vineland Middle School</t>
  </si>
  <si>
    <t>5750</t>
  </si>
  <si>
    <t>Meeker Elementary School</t>
  </si>
  <si>
    <t>2710</t>
  </si>
  <si>
    <t>5754</t>
  </si>
  <si>
    <t>Barone Middle School</t>
  </si>
  <si>
    <t>5762</t>
  </si>
  <si>
    <t>Meeker High School</t>
  </si>
  <si>
    <t>7268</t>
  </si>
  <si>
    <t>2720</t>
  </si>
  <si>
    <t>7276</t>
  </si>
  <si>
    <t>Rangely Junior/Senior High School</t>
  </si>
  <si>
    <t>2148</t>
  </si>
  <si>
    <t>Del Norte Middle School</t>
  </si>
  <si>
    <t>2730</t>
  </si>
  <si>
    <t>2150</t>
  </si>
  <si>
    <t>Del Norte High School</t>
  </si>
  <si>
    <t>8960</t>
  </si>
  <si>
    <t>Underwood Elementary School</t>
  </si>
  <si>
    <t>5579</t>
  </si>
  <si>
    <t>Marsh Elementary School</t>
  </si>
  <si>
    <t>2740</t>
  </si>
  <si>
    <t>6030</t>
  </si>
  <si>
    <t>Byron Syring Delta Center</t>
  </si>
  <si>
    <t>6036</t>
  </si>
  <si>
    <t>Bill Metz Elementary School</t>
  </si>
  <si>
    <t>6044</t>
  </si>
  <si>
    <t>Monte Vista Middle School</t>
  </si>
  <si>
    <t>6046</t>
  </si>
  <si>
    <t>Monte Vista Senior High School</t>
  </si>
  <si>
    <t>6520</t>
  </si>
  <si>
    <t>Monte Vista On-Line Academy</t>
  </si>
  <si>
    <t>7660</t>
  </si>
  <si>
    <t>Sargent Elementary School</t>
  </si>
  <si>
    <t>7664</t>
  </si>
  <si>
    <t>Sargent Senior High School</t>
  </si>
  <si>
    <t>7668</t>
  </si>
  <si>
    <t>Sargent Junior High School</t>
  </si>
  <si>
    <t>2522</t>
  </si>
  <si>
    <t>Hayden Valley Elementary School</t>
  </si>
  <si>
    <t>3860</t>
  </si>
  <si>
    <t>Hayden Middle School</t>
  </si>
  <si>
    <t>3862</t>
  </si>
  <si>
    <t>Hayden High School</t>
  </si>
  <si>
    <t>4812</t>
  </si>
  <si>
    <t>Steamboat Springs Early Childhood Center</t>
  </si>
  <si>
    <t>2770</t>
  </si>
  <si>
    <t>6363</t>
  </si>
  <si>
    <t>North Routt Charter School</t>
  </si>
  <si>
    <t>8208</t>
  </si>
  <si>
    <t>Soda Creek Elementary School</t>
  </si>
  <si>
    <t>8210</t>
  </si>
  <si>
    <t>Steamboat Springs Middle School</t>
  </si>
  <si>
    <t>8212</t>
  </si>
  <si>
    <t>Steamboat Springs High School</t>
  </si>
  <si>
    <t>8358</t>
  </si>
  <si>
    <t>Strawberry Park Elementary School</t>
  </si>
  <si>
    <t>9757</t>
  </si>
  <si>
    <t>Yampa Valley High School</t>
  </si>
  <si>
    <t>8048</t>
  </si>
  <si>
    <t>Soroco Middle School</t>
  </si>
  <si>
    <t>2780</t>
  </si>
  <si>
    <t>8050</t>
  </si>
  <si>
    <t>Soroco High School</t>
  </si>
  <si>
    <t>8119</t>
  </si>
  <si>
    <t>South Routt Early Learning Center</t>
  </si>
  <si>
    <t>8120</t>
  </si>
  <si>
    <t>South Routt Elementary School</t>
  </si>
  <si>
    <t>6142</t>
  </si>
  <si>
    <t>Mountain Valley Elementary School</t>
  </si>
  <si>
    <t>6144</t>
  </si>
  <si>
    <t>Mountain Valley Middle School</t>
  </si>
  <si>
    <t>6146</t>
  </si>
  <si>
    <t>Mountain Valley Senior High School</t>
  </si>
  <si>
    <t>2018</t>
  </si>
  <si>
    <t>Crestone Charter School</t>
  </si>
  <si>
    <t>5958</t>
  </si>
  <si>
    <t>Moffat Prek-12 School</t>
  </si>
  <si>
    <t>0051</t>
  </si>
  <si>
    <t>The Academic Recovery Center Of San Luis Valley</t>
  </si>
  <si>
    <t>2810</t>
  </si>
  <si>
    <t>1368</t>
  </si>
  <si>
    <t>Center Virtual Academy</t>
  </si>
  <si>
    <t>1412</t>
  </si>
  <si>
    <t>Haskin Elementary School</t>
  </si>
  <si>
    <t>1416</t>
  </si>
  <si>
    <t>Skoglund Middle School</t>
  </si>
  <si>
    <t>Center High School</t>
  </si>
  <si>
    <t>7900</t>
  </si>
  <si>
    <t>Silverton Elementary School</t>
  </si>
  <si>
    <t>7902</t>
  </si>
  <si>
    <t>Silverton Middle School</t>
  </si>
  <si>
    <t>7904</t>
  </si>
  <si>
    <t>Silverton High School</t>
  </si>
  <si>
    <t>8786</t>
  </si>
  <si>
    <t>Telluride Elementary School</t>
  </si>
  <si>
    <t>2830</t>
  </si>
  <si>
    <t>8790</t>
  </si>
  <si>
    <t>Telluride Middle School</t>
  </si>
  <si>
    <t>8794</t>
  </si>
  <si>
    <t>Telluride High School</t>
  </si>
  <si>
    <t>6422</t>
  </si>
  <si>
    <t>Norwood Public Schools</t>
  </si>
  <si>
    <t>2840</t>
  </si>
  <si>
    <t>4369</t>
  </si>
  <si>
    <t>Insight School Of Colorado At Julesburg</t>
  </si>
  <si>
    <t>2862</t>
  </si>
  <si>
    <t>4488</t>
  </si>
  <si>
    <t>Julesburg Elementary School</t>
  </si>
  <si>
    <t>4492</t>
  </si>
  <si>
    <t>Julesburg High School</t>
  </si>
  <si>
    <t>7050</t>
  </si>
  <si>
    <t>Revere Elementary</t>
  </si>
  <si>
    <t>2865</t>
  </si>
  <si>
    <t>7322</t>
  </si>
  <si>
    <t>Revere Junior-Senior High School</t>
  </si>
  <si>
    <t>8370</t>
  </si>
  <si>
    <t>Dillon Valley Elementary School</t>
  </si>
  <si>
    <t>8372</t>
  </si>
  <si>
    <t>Breckenridge Elementary School</t>
  </si>
  <si>
    <t>8374</t>
  </si>
  <si>
    <t>Frisco Elementary School</t>
  </si>
  <si>
    <t>8375</t>
  </si>
  <si>
    <t>Snowy Peaks High School</t>
  </si>
  <si>
    <t>8376</t>
  </si>
  <si>
    <t>Silverthorne Elementary School</t>
  </si>
  <si>
    <t>8377</t>
  </si>
  <si>
    <t>Summit Middle School</t>
  </si>
  <si>
    <t>8378</t>
  </si>
  <si>
    <t>Summit High School</t>
  </si>
  <si>
    <t>8385</t>
  </si>
  <si>
    <t>Summit Cove Elementary School</t>
  </si>
  <si>
    <t>8993</t>
  </si>
  <si>
    <t>Upper Blue Elementary School</t>
  </si>
  <si>
    <t>2024</t>
  </si>
  <si>
    <t>Cripple Creek-Victor Junior-Senior High School</t>
  </si>
  <si>
    <t>3010</t>
  </si>
  <si>
    <t>9080</t>
  </si>
  <si>
    <t>Cresson Elementary School</t>
  </si>
  <si>
    <t>8379</t>
  </si>
  <si>
    <t>3020</t>
  </si>
  <si>
    <t>9692</t>
  </si>
  <si>
    <t>Gateway Elementary School</t>
  </si>
  <si>
    <t>9694</t>
  </si>
  <si>
    <t>Woodland Park Middle School</t>
  </si>
  <si>
    <t>9696</t>
  </si>
  <si>
    <t>Woodland Park High School</t>
  </si>
  <si>
    <t>9698</t>
  </si>
  <si>
    <t>0086</t>
  </si>
  <si>
    <t>Akron Elementary School</t>
  </si>
  <si>
    <t>0090</t>
  </si>
  <si>
    <t>Akron High School</t>
  </si>
  <si>
    <t>0304</t>
  </si>
  <si>
    <t>Arickaree Elementary School</t>
  </si>
  <si>
    <t>3040</t>
  </si>
  <si>
    <t>0308</t>
  </si>
  <si>
    <t>Arickaree Undivided High School</t>
  </si>
  <si>
    <t>6582</t>
  </si>
  <si>
    <t>Otis Elementary School</t>
  </si>
  <si>
    <t>6586</t>
  </si>
  <si>
    <t>Otis Junior-Senior High School</t>
  </si>
  <si>
    <t>5238</t>
  </si>
  <si>
    <t>Lone Star Middle School</t>
  </si>
  <si>
    <t>3060</t>
  </si>
  <si>
    <t>5254</t>
  </si>
  <si>
    <t>Lone Star Elementary School</t>
  </si>
  <si>
    <t>5258</t>
  </si>
  <si>
    <t>Lone Star Undivided High School</t>
  </si>
  <si>
    <t>9700</t>
  </si>
  <si>
    <t>Woodlin Elementary School</t>
  </si>
  <si>
    <t>3070</t>
  </si>
  <si>
    <t>9704</t>
  </si>
  <si>
    <t>Woodlin Undivided High School</t>
  </si>
  <si>
    <t>3398</t>
  </si>
  <si>
    <t>Gilcrest Elementary School</t>
  </si>
  <si>
    <t>3080</t>
  </si>
  <si>
    <t>4852</t>
  </si>
  <si>
    <t>Pete Mirich Elementary School</t>
  </si>
  <si>
    <t>4854</t>
  </si>
  <si>
    <t>North Valley Middle School</t>
  </si>
  <si>
    <t>7056</t>
  </si>
  <si>
    <t>Platteville Elementary School</t>
  </si>
  <si>
    <t>7058</t>
  </si>
  <si>
    <t>South Valley Middle School</t>
  </si>
  <si>
    <t>9032</t>
  </si>
  <si>
    <t>Valley High School</t>
  </si>
  <si>
    <t>0754</t>
  </si>
  <si>
    <t>Benjamin Eaton Elementary School</t>
  </si>
  <si>
    <t>3085</t>
  </si>
  <si>
    <t>2448</t>
  </si>
  <si>
    <t>Eaton Elementary School</t>
  </si>
  <si>
    <t>2452</t>
  </si>
  <si>
    <t>Eaton Middle School</t>
  </si>
  <si>
    <t>2456</t>
  </si>
  <si>
    <t>Eaton High School</t>
  </si>
  <si>
    <t>3286</t>
  </si>
  <si>
    <t>Galeton Elementary School</t>
  </si>
  <si>
    <t>1299</t>
  </si>
  <si>
    <t>Cardinal Community Academy Charter School</t>
  </si>
  <si>
    <t>3090</t>
  </si>
  <si>
    <t>1446</t>
  </si>
  <si>
    <t>Weld Central Senior High School</t>
  </si>
  <si>
    <t>Lochbuie Elementary School</t>
  </si>
  <si>
    <t>4148</t>
  </si>
  <si>
    <t>Hudson Academy Of Arts And Sciences</t>
  </si>
  <si>
    <t>4526</t>
  </si>
  <si>
    <t>Hoff Elementary School</t>
  </si>
  <si>
    <t>9347</t>
  </si>
  <si>
    <t>Weld Central Middle School</t>
  </si>
  <si>
    <t>0055</t>
  </si>
  <si>
    <t>Grandview Elementary School</t>
  </si>
  <si>
    <t>3100</t>
  </si>
  <si>
    <t>6750</t>
  </si>
  <si>
    <t>7755</t>
  </si>
  <si>
    <t>Severance Middle School</t>
  </si>
  <si>
    <t>7958</t>
  </si>
  <si>
    <t>8459</t>
  </si>
  <si>
    <t>Range View Elementary</t>
  </si>
  <si>
    <t>8886</t>
  </si>
  <si>
    <t>Tozer Elementary School</t>
  </si>
  <si>
    <t>9393</t>
  </si>
  <si>
    <t>Windsor Charter Academy Middle And Early College High School</t>
  </si>
  <si>
    <t>9665</t>
  </si>
  <si>
    <t>Windsor Charter Academy Elementary School</t>
  </si>
  <si>
    <t>9670</t>
  </si>
  <si>
    <t>Windsor Middle School</t>
  </si>
  <si>
    <t>9672</t>
  </si>
  <si>
    <t>Windsor High School</t>
  </si>
  <si>
    <t>4785</t>
  </si>
  <si>
    <t>Knowledge Quest Academy</t>
  </si>
  <si>
    <t>5078</t>
  </si>
  <si>
    <t>Letford Elementary School</t>
  </si>
  <si>
    <t>5896</t>
  </si>
  <si>
    <t>Milliken Elementary School</t>
  </si>
  <si>
    <t>5902</t>
  </si>
  <si>
    <t>Milliken Middle School</t>
  </si>
  <si>
    <t>6963</t>
  </si>
  <si>
    <t>Pioneer Ridge Elementary School</t>
  </si>
  <si>
    <t>7490</t>
  </si>
  <si>
    <t>Roosevelt High School</t>
  </si>
  <si>
    <t>0052</t>
  </si>
  <si>
    <t>Heiman Elementary School</t>
  </si>
  <si>
    <t>3120</t>
  </si>
  <si>
    <t>0053</t>
  </si>
  <si>
    <t>Winograd K-8 Elementary School</t>
  </si>
  <si>
    <t>0054</t>
  </si>
  <si>
    <t>Bella Romero Academy Of Applied Technology</t>
  </si>
  <si>
    <t>0988</t>
  </si>
  <si>
    <t>Brentwood Middle School</t>
  </si>
  <si>
    <t>1384</t>
  </si>
  <si>
    <t>Chappelow K-8 Magnet School</t>
  </si>
  <si>
    <t>1875</t>
  </si>
  <si>
    <t>Frontier Charter Academy</t>
  </si>
  <si>
    <t>2222</t>
  </si>
  <si>
    <t>2657</t>
  </si>
  <si>
    <t>Early College Academy</t>
  </si>
  <si>
    <t>2825</t>
  </si>
  <si>
    <t>Engage Online Academy</t>
  </si>
  <si>
    <t>2850</t>
  </si>
  <si>
    <t>University Schools</t>
  </si>
  <si>
    <t>3162</t>
  </si>
  <si>
    <t>Franklin Middle School</t>
  </si>
  <si>
    <t>3610</t>
  </si>
  <si>
    <t>Greeley Central High School</t>
  </si>
  <si>
    <t>3614</t>
  </si>
  <si>
    <t>Greeley West High School</t>
  </si>
  <si>
    <t>3880</t>
  </si>
  <si>
    <t>Heath Middle School</t>
  </si>
  <si>
    <t>4356</t>
  </si>
  <si>
    <t>4425</t>
  </si>
  <si>
    <t>Jefferson High School</t>
  </si>
  <si>
    <t>4438</t>
  </si>
  <si>
    <t>Prairie Heights Middle School</t>
  </si>
  <si>
    <t>5412</t>
  </si>
  <si>
    <t>5620</t>
  </si>
  <si>
    <t>Maplewood Elementary School</t>
  </si>
  <si>
    <t>5660</t>
  </si>
  <si>
    <t>Mcauliffe Elementary School</t>
  </si>
  <si>
    <t>5752</t>
  </si>
  <si>
    <t>5985</t>
  </si>
  <si>
    <t>Monfort Elementary School</t>
  </si>
  <si>
    <t>6364</t>
  </si>
  <si>
    <t>Northridge High School</t>
  </si>
  <si>
    <t>6774</t>
  </si>
  <si>
    <t>7700</t>
  </si>
  <si>
    <t>7814</t>
  </si>
  <si>
    <t>Shawsheen Elementary School</t>
  </si>
  <si>
    <t>8467</t>
  </si>
  <si>
    <t>Salida Del Sol Academy</t>
  </si>
  <si>
    <t>8965</t>
  </si>
  <si>
    <t>Union Colony Preparatory School</t>
  </si>
  <si>
    <t>8975</t>
  </si>
  <si>
    <t>Union Colony Elementary School</t>
  </si>
  <si>
    <t>9611</t>
  </si>
  <si>
    <t>West Ridge Academy</t>
  </si>
  <si>
    <t>4670</t>
  </si>
  <si>
    <t>Platte Valley High School</t>
  </si>
  <si>
    <t>7052</t>
  </si>
  <si>
    <t>Platte Valley Elementary School</t>
  </si>
  <si>
    <t>7054</t>
  </si>
  <si>
    <t>Platte Valley Middle School</t>
  </si>
  <si>
    <t>3066</t>
  </si>
  <si>
    <t>Fort Lupton Middle School</t>
  </si>
  <si>
    <t>3140</t>
  </si>
  <si>
    <t>Fort Lupton High School</t>
  </si>
  <si>
    <t>5050</t>
  </si>
  <si>
    <t>Leo William Butler Elementary School</t>
  </si>
  <si>
    <t>7219</t>
  </si>
  <si>
    <t>Quest Academy At Dacono</t>
  </si>
  <si>
    <t>8930</t>
  </si>
  <si>
    <t>Twombly Elementary School</t>
  </si>
  <si>
    <t>3958</t>
  </si>
  <si>
    <t>3145</t>
  </si>
  <si>
    <t>3961</t>
  </si>
  <si>
    <t>Highland Middle School</t>
  </si>
  <si>
    <t>3962</t>
  </si>
  <si>
    <t>Highland High School</t>
  </si>
  <si>
    <t>1008</t>
  </si>
  <si>
    <t>Briggsdale Elementary School</t>
  </si>
  <si>
    <t>3146</t>
  </si>
  <si>
    <t>1012</t>
  </si>
  <si>
    <t>Briggsdale Undivided High School</t>
  </si>
  <si>
    <t>7154</t>
  </si>
  <si>
    <t>Prairie Elementary School</t>
  </si>
  <si>
    <t>3147</t>
  </si>
  <si>
    <t>7156</t>
  </si>
  <si>
    <t>Prairie Junior-Senior High School</t>
  </si>
  <si>
    <t>6812</t>
  </si>
  <si>
    <t>Pawnee School Pk-12</t>
  </si>
  <si>
    <t>3148</t>
  </si>
  <si>
    <t>5221</t>
  </si>
  <si>
    <t>Little Indians Preschool</t>
  </si>
  <si>
    <t>3200</t>
  </si>
  <si>
    <t>9791</t>
  </si>
  <si>
    <t>Yuma Middle School</t>
  </si>
  <si>
    <t>9795</t>
  </si>
  <si>
    <t>Kenneth P Morris Elementary School</t>
  </si>
  <si>
    <t>9799</t>
  </si>
  <si>
    <t>Yuma High School</t>
  </si>
  <si>
    <t>9725</t>
  </si>
  <si>
    <t>Wray Elementary School</t>
  </si>
  <si>
    <t>3210</t>
  </si>
  <si>
    <t>9729</t>
  </si>
  <si>
    <t>Buchanan Middle School</t>
  </si>
  <si>
    <t>9733</t>
  </si>
  <si>
    <t>Wray High School</t>
  </si>
  <si>
    <t>4227</t>
  </si>
  <si>
    <t>Idalia Elementary School</t>
  </si>
  <si>
    <t>4231</t>
  </si>
  <si>
    <t>Idalia Junior-Senior High School</t>
  </si>
  <si>
    <t>5119</t>
  </si>
  <si>
    <t>Liberty Elementary School</t>
  </si>
  <si>
    <t>3230</t>
  </si>
  <si>
    <t>5123</t>
  </si>
  <si>
    <t>Liberty Junior-Senior High School</t>
  </si>
  <si>
    <t>0015</t>
  </si>
  <si>
    <t>Academy Of Charter Schools</t>
  </si>
  <si>
    <t>8001</t>
  </si>
  <si>
    <t>0035</t>
  </si>
  <si>
    <t>0075</t>
  </si>
  <si>
    <t>Animas High School</t>
  </si>
  <si>
    <t>0653</t>
  </si>
  <si>
    <t>Stone Creek School</t>
  </si>
  <si>
    <t>0654</t>
  </si>
  <si>
    <t>The Pinnacle Charter School Elementary</t>
  </si>
  <si>
    <t>0655</t>
  </si>
  <si>
    <t>High Point Academy</t>
  </si>
  <si>
    <t>0657</t>
  </si>
  <si>
    <t>T.R. Paul Academy Of Arts &amp; Knowledge</t>
  </si>
  <si>
    <t>1279</t>
  </si>
  <si>
    <t>Caprock Academy</t>
  </si>
  <si>
    <t>1791</t>
  </si>
  <si>
    <t>Colorado Springs Charter Academy</t>
  </si>
  <si>
    <t>1795</t>
  </si>
  <si>
    <t>Colorado Springs Early Colleges</t>
  </si>
  <si>
    <t>1882</t>
  </si>
  <si>
    <t>Community Leadership Academy</t>
  </si>
  <si>
    <t>2067</t>
  </si>
  <si>
    <t>Colorado Early College Fort Collins</t>
  </si>
  <si>
    <t>2196</t>
  </si>
  <si>
    <t>Colorado Early Colleges Douglas County</t>
  </si>
  <si>
    <t>2837</t>
  </si>
  <si>
    <t>Early College Of Arvada</t>
  </si>
  <si>
    <t>3326</t>
  </si>
  <si>
    <t>Global Village Academy - Colorado Springs</t>
  </si>
  <si>
    <t>3399</t>
  </si>
  <si>
    <t>Global Village Academy - Fort Collins</t>
  </si>
  <si>
    <t>4403</t>
  </si>
  <si>
    <t>James Irwin Charter Academy</t>
  </si>
  <si>
    <t>4699</t>
  </si>
  <si>
    <t>New America School - Thornton</t>
  </si>
  <si>
    <t>5453</t>
  </si>
  <si>
    <t>Mountain Middle School</t>
  </si>
  <si>
    <t>5851</t>
  </si>
  <si>
    <t>Mountain Song Community School</t>
  </si>
  <si>
    <t>5957</t>
  </si>
  <si>
    <t>Montessori Del Mundo Charter School</t>
  </si>
  <si>
    <t>6219</t>
  </si>
  <si>
    <t>New America School - Lowry</t>
  </si>
  <si>
    <t>6266</t>
  </si>
  <si>
    <t>New Legacy Charter High School</t>
  </si>
  <si>
    <t>6913</t>
  </si>
  <si>
    <t>The Pinnacle Charter School Middle</t>
  </si>
  <si>
    <t>6914</t>
  </si>
  <si>
    <t>The Pinnacle Charter School High</t>
  </si>
  <si>
    <t>7278</t>
  </si>
  <si>
    <t>Ricardo Flores Magon Academy</t>
  </si>
  <si>
    <t>7512</t>
  </si>
  <si>
    <t>Ross Montessori School</t>
  </si>
  <si>
    <t>8061</t>
  </si>
  <si>
    <t>Salida Montessori Charter School</t>
  </si>
  <si>
    <t>8821</t>
  </si>
  <si>
    <t>Two Rivers Community School</t>
  </si>
  <si>
    <t>8825</t>
  </si>
  <si>
    <t>Thomas Maclaren State Charter School</t>
  </si>
  <si>
    <t>8929</t>
  </si>
  <si>
    <t>Pikes Peak Prep</t>
  </si>
  <si>
    <t>9037</t>
  </si>
  <si>
    <t>Victory Preparatory Academy High State Charter School</t>
  </si>
  <si>
    <t>9040</t>
  </si>
  <si>
    <t>Victory Preparatory Academy Middle State Charter School</t>
  </si>
  <si>
    <t>9785</t>
  </si>
  <si>
    <t>Youth &amp; Family Academy Charter</t>
  </si>
  <si>
    <t>1924</t>
  </si>
  <si>
    <t>Colorado School For The Deaf And Blind</t>
  </si>
  <si>
    <t>9000</t>
  </si>
  <si>
    <t>6134</t>
  </si>
  <si>
    <t>Yampah Mountain School</t>
  </si>
  <si>
    <t>9030</t>
  </si>
  <si>
    <t>1607</t>
  </si>
  <si>
    <t>Centennial Boces High School</t>
  </si>
  <si>
    <t>9035</t>
  </si>
  <si>
    <t>3997</t>
  </si>
  <si>
    <t>Innovative Connections High School</t>
  </si>
  <si>
    <t>8121</t>
  </si>
  <si>
    <t>Southwest Colorado E-School</t>
  </si>
  <si>
    <t>Rocky Mountain School Of Expeditionary Learning</t>
  </si>
  <si>
    <t>Colorado Prep Academy</t>
  </si>
  <si>
    <t>9170</t>
  </si>
  <si>
    <t>1877</t>
  </si>
  <si>
    <t>Mountain View Virtual</t>
  </si>
  <si>
    <t>6971</t>
  </si>
  <si>
    <t>Pikes Peak Online School</t>
  </si>
  <si>
    <t>7449</t>
  </si>
  <si>
    <t>Rocky Mountain Digital Academy</t>
  </si>
  <si>
    <t>9980</t>
  </si>
  <si>
    <t>District Wide</t>
  </si>
  <si>
    <t>9999</t>
  </si>
  <si>
    <t>Y Numbers</t>
  </si>
  <si>
    <t>Organization Name</t>
  </si>
  <si>
    <t>Y001</t>
  </si>
  <si>
    <t>Y002</t>
  </si>
  <si>
    <t>Y003</t>
  </si>
  <si>
    <t>Y004</t>
  </si>
  <si>
    <t>Y005</t>
  </si>
  <si>
    <t>Y006</t>
  </si>
  <si>
    <t>Y007</t>
  </si>
  <si>
    <t>Y009</t>
  </si>
  <si>
    <t>Y011</t>
  </si>
  <si>
    <t>Y013</t>
  </si>
  <si>
    <t>Y014</t>
  </si>
  <si>
    <t>Y015</t>
  </si>
  <si>
    <t>Y016</t>
  </si>
  <si>
    <t>Y029</t>
  </si>
  <si>
    <t>Y030</t>
  </si>
  <si>
    <t>Y031</t>
  </si>
  <si>
    <t>Y032</t>
  </si>
  <si>
    <t>Y037</t>
  </si>
  <si>
    <t>Y039</t>
  </si>
  <si>
    <t>Y040</t>
  </si>
  <si>
    <t>Y041</t>
  </si>
  <si>
    <t>Y042</t>
  </si>
  <si>
    <t>TRINIDAD STATE JUNIOR COLLEGE, TRINIDAD</t>
  </si>
  <si>
    <t>La Llave Resource Center</t>
  </si>
  <si>
    <t>Unlimited Learning, Inc</t>
  </si>
  <si>
    <t>Boys &amp; Girls Club of Denver</t>
  </si>
  <si>
    <t>Escuela Tlatelolco</t>
  </si>
  <si>
    <t>Pikes Peak Library District Foundation</t>
  </si>
  <si>
    <t>Community Education Outreadh</t>
  </si>
  <si>
    <t>SEL Tutoring/Scott Lambert</t>
  </si>
  <si>
    <t>FORT LOGAN MENTAL HEALTH</t>
  </si>
  <si>
    <t>Community Coalition for Families &amp; Children</t>
  </si>
  <si>
    <t>El Comite de Longmont - St Vrain Adult Education</t>
  </si>
  <si>
    <t>Foundation for Colorado Community College</t>
  </si>
  <si>
    <t>Developmental Pathways</t>
  </si>
  <si>
    <t>Year One dba Mile High Youth Corps</t>
  </si>
  <si>
    <t>COLORADO SCHOOL FOR DEAF/BLIND</t>
  </si>
  <si>
    <t>DPS dba Emily Griffith Technical College</t>
  </si>
  <si>
    <t>Colorado Behavioral Health Care Council (Non Profit</t>
  </si>
  <si>
    <t>Qualistar Colorado</t>
  </si>
  <si>
    <t>CREED Connections, Inc</t>
  </si>
  <si>
    <t>COMMUNITIES FOR A DRUG FREE CO</t>
  </si>
  <si>
    <t>Boys and Girls Club of San Luis Valley</t>
  </si>
  <si>
    <t>Denver University (Colorado Seminary which owns and operates the Unviersity of Denver)</t>
  </si>
  <si>
    <t>GrantPro</t>
  </si>
  <si>
    <t>Program Title</t>
  </si>
  <si>
    <t>5287</t>
  </si>
  <si>
    <t>5002</t>
  </si>
  <si>
    <t>5360</t>
  </si>
  <si>
    <t>5027</t>
  </si>
  <si>
    <t>5413</t>
  </si>
  <si>
    <t>7010</t>
  </si>
  <si>
    <t>5010</t>
  </si>
  <si>
    <t>7377</t>
  </si>
  <si>
    <t>5365</t>
  </si>
  <si>
    <t>7235</t>
  </si>
  <si>
    <t>3150</t>
  </si>
  <si>
    <t>4027</t>
  </si>
  <si>
    <t>4173</t>
  </si>
  <si>
    <t>4010</t>
  </si>
  <si>
    <t>4011</t>
  </si>
  <si>
    <t>4013</t>
  </si>
  <si>
    <t>4367</t>
  </si>
  <si>
    <t>4365</t>
  </si>
  <si>
    <t>7365</t>
  </si>
  <si>
    <t>7358</t>
  </si>
  <si>
    <t>3169</t>
  </si>
  <si>
    <t>4553</t>
  </si>
  <si>
    <t>4582</t>
  </si>
  <si>
    <t>4555</t>
  </si>
  <si>
    <t>3164</t>
  </si>
  <si>
    <t>4559</t>
  </si>
  <si>
    <t>3215</t>
  </si>
  <si>
    <t>3190</t>
  </si>
  <si>
    <t>3183</t>
  </si>
  <si>
    <t>3203</t>
  </si>
  <si>
    <t>4389</t>
  </si>
  <si>
    <t>4413</t>
  </si>
  <si>
    <t>5366</t>
  </si>
  <si>
    <t>5184</t>
  </si>
  <si>
    <t>5367</t>
  </si>
  <si>
    <t>21st Century Learning Centers Cohort V</t>
  </si>
  <si>
    <t>Adult Education and Family Literacy</t>
  </si>
  <si>
    <t>Colorado Graduation Pathways - Regional Student</t>
  </si>
  <si>
    <t>EL-Civics</t>
  </si>
  <si>
    <t>IDEA High Achievers</t>
  </si>
  <si>
    <t>McKinney-Vento Homeless</t>
  </si>
  <si>
    <t>Project AWARE</t>
  </si>
  <si>
    <t>Race to the Top - Trainer Program</t>
  </si>
  <si>
    <t>Race to the Top STEM</t>
  </si>
  <si>
    <t>Title I - Reallocated High Achievers</t>
  </si>
  <si>
    <t>Title I Distinguished Schools</t>
  </si>
  <si>
    <t>Title I-A UVA Leadership Pilot</t>
  </si>
  <si>
    <t>Title I, SI Tiered Intervention</t>
  </si>
  <si>
    <t>Title III Reallocated - WIDA</t>
  </si>
  <si>
    <t>Title V - Abstinence Education</t>
  </si>
  <si>
    <t>Title V Part B: Charter Schools</t>
  </si>
  <si>
    <t>Special Education State ECEA Gifted &amp; Talented</t>
  </si>
  <si>
    <t>Special Education State ECEA</t>
  </si>
  <si>
    <t>IDEA Part B</t>
  </si>
  <si>
    <t>IDEA Preschool</t>
  </si>
  <si>
    <t>Title I, Part A</t>
  </si>
  <si>
    <t>Title I Part C: Education of Migrant Children</t>
  </si>
  <si>
    <t>Title I Part D: Delinquent</t>
  </si>
  <si>
    <t>Title II Part A: Teacher Quality</t>
  </si>
  <si>
    <t>Title III Part A: English Language Acquisition</t>
  </si>
  <si>
    <t>Title VI Part B, Subpart 2: Rural &amp; Low Income Schools</t>
  </si>
  <si>
    <t>Nutrition Equipment Assistance Grant</t>
  </si>
  <si>
    <t>School Lunch Protection Program</t>
  </si>
  <si>
    <t>School Breakfast</t>
  </si>
  <si>
    <t>School Fresh Fruit</t>
  </si>
  <si>
    <t>School Lunch</t>
  </si>
  <si>
    <t>Start Smart</t>
  </si>
  <si>
    <t>Summer Food Admin</t>
  </si>
  <si>
    <t>Colorado Adult Education</t>
  </si>
  <si>
    <t>Comprehensive Health Education</t>
  </si>
  <si>
    <t>EARSS</t>
  </si>
  <si>
    <t>EARLY LITERACY GRANT</t>
  </si>
  <si>
    <t>ELPA</t>
  </si>
  <si>
    <t>School Counselor Corp State Grant</t>
  </si>
  <si>
    <t>School Health Professionals</t>
  </si>
  <si>
    <t>Title I Part A: ARRA IT</t>
  </si>
  <si>
    <t>Race to the Top</t>
  </si>
  <si>
    <t>Title III  A: Unaccompanied Children and Youth</t>
  </si>
  <si>
    <t>Title II-B Math &amp; Science Partnerships</t>
  </si>
  <si>
    <t>Colorado SEM Project</t>
  </si>
  <si>
    <t>Title I-A Reallocated</t>
  </si>
  <si>
    <t>Title II - Reallocated Healthy Human Capital</t>
  </si>
  <si>
    <t>MAPLETON 1</t>
  </si>
  <si>
    <t>ADAMS 12 FIVE STAR SCHOOLS</t>
  </si>
  <si>
    <t>ADAMS COUNTY 14</t>
  </si>
  <si>
    <t>SCHOOL DISTRICT 27J</t>
  </si>
  <si>
    <t>BENNETT 29J</t>
  </si>
  <si>
    <t>STRASBURG 31J</t>
  </si>
  <si>
    <t>WESTMINSTER 50</t>
  </si>
  <si>
    <t>ALAMOSA RE-11J</t>
  </si>
  <si>
    <t>SANGRE DE CRISTO RE-22J</t>
  </si>
  <si>
    <t>ENGLEWOOD 1</t>
  </si>
  <si>
    <t>SHERIDAN 2</t>
  </si>
  <si>
    <t>CHERRY CREEK 5</t>
  </si>
  <si>
    <t>LITTLETON 6</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</si>
  <si>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</si>
  <si>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</si>
  <si>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</si>
  <si>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</si>
  <si>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</si>
  <si>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</si>
  <si>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</si>
  <si>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</si>
  <si>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</si>
  <si>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</si>
  <si>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</si>
  <si>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</si>
  <si>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</si>
  <si>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</si>
  <si>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</si>
  <si>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</si>
  <si>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</si>
  <si>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</si>
  <si>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</si>
  <si>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</si>
  <si>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</si>
  <si>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</si>
  <si>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</si>
  <si>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</si>
  <si>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</si>
  <si>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</si>
  <si>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</si>
  <si>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DOLORES COUNTY RE NO.2</t>
  </si>
  <si>
    <t>DOUGLAS COUNTY RE 1</t>
  </si>
  <si>
    <t>EAGLE COUNTY RE 50</t>
  </si>
  <si>
    <t>ELIZABETH C-1</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</si>
  <si>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</si>
  <si>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</si>
  <si>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</si>
  <si>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</si>
  <si>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</si>
  <si>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</si>
  <si>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</si>
  <si>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</si>
  <si>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</si>
  <si>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</si>
  <si>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</si>
  <si>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</si>
  <si>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</si>
  <si>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</si>
  <si>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</si>
  <si>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</si>
  <si>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FALCON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</si>
  <si>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</si>
  <si>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</si>
  <si>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</si>
  <si>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</si>
  <si>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</si>
  <si>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</si>
  <si>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</si>
  <si>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</si>
  <si>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</si>
  <si>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</si>
  <si>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</si>
  <si>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</si>
  <si>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</si>
  <si>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</si>
  <si>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</si>
  <si>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 xml:space="preserve">NORTH PARK R-1 </t>
  </si>
  <si>
    <t>JEFFERSON COUNTY R-1</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</si>
  <si>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</si>
  <si>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</si>
  <si>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</si>
  <si>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</si>
  <si>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</si>
  <si>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</si>
  <si>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</si>
  <si>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</si>
  <si>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</si>
  <si>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</si>
  <si>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</si>
  <si>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</si>
  <si>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</si>
  <si>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</si>
  <si>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</si>
  <si>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</si>
  <si>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</si>
  <si>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</si>
  <si>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</si>
  <si>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</si>
  <si>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</si>
  <si>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</si>
  <si>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</si>
  <si>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</si>
  <si>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</si>
  <si>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</si>
  <si>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</si>
  <si>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</si>
  <si>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</si>
  <si>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</si>
  <si>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</si>
  <si>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</si>
  <si>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</si>
  <si>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</si>
  <si>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</si>
  <si>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</si>
  <si>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</si>
  <si>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</si>
  <si>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</si>
  <si>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</si>
  <si>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</si>
  <si>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</si>
  <si>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</si>
  <si>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</si>
  <si>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</si>
  <si>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</si>
  <si>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</si>
  <si>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</si>
  <si>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</si>
  <si>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</si>
  <si>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</si>
  <si>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</si>
  <si>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</si>
  <si>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</si>
  <si>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</si>
  <si>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</si>
  <si>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</si>
  <si>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</si>
  <si>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</si>
  <si>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</si>
  <si>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</si>
  <si>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</si>
  <si>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</si>
  <si>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</si>
  <si>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</si>
  <si>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</si>
  <si>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</si>
  <si>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</si>
  <si>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</si>
  <si>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</si>
  <si>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</si>
  <si>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</si>
  <si>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</si>
  <si>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</si>
  <si>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</si>
  <si>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</si>
  <si>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</si>
  <si>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</si>
  <si>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</si>
  <si>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</si>
  <si>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</si>
  <si>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</si>
  <si>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</si>
  <si>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</si>
  <si>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</si>
  <si>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</si>
  <si>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</si>
  <si>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</si>
  <si>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</si>
  <si>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</si>
  <si>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</si>
  <si>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</si>
  <si>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AULT-HIGHLAND RE-9</t>
  </si>
  <si>
    <t>BRIGGSDALE RE-10</t>
  </si>
  <si>
    <t>PRAIRIE RE-11</t>
  </si>
  <si>
    <t>PAWNEE RE-12</t>
  </si>
  <si>
    <t>YUMA 1</t>
  </si>
  <si>
    <t>WRAY RD-2</t>
  </si>
  <si>
    <t>IDALIA RJ-3</t>
  </si>
  <si>
    <t>LIBERTY J-4</t>
  </si>
  <si>
    <t>9025</t>
  </si>
  <si>
    <t>EAST CENTRAL BOCES</t>
  </si>
  <si>
    <t>MOUNTAIN BOCES</t>
  </si>
  <si>
    <t>CENTENNIAL BOCES</t>
  </si>
  <si>
    <t>NORTHEAST BOCES</t>
  </si>
  <si>
    <t>9045</t>
  </si>
  <si>
    <t>PIKES PEAK BOCES</t>
  </si>
  <si>
    <t>SAN JUAN BOCES</t>
  </si>
  <si>
    <t>SAN LUIS VALLEY BOCES</t>
  </si>
  <si>
    <t>SOUTH CENTRAL BOCES</t>
  </si>
  <si>
    <t>9075</t>
  </si>
  <si>
    <t>SOUTHEASTERN BOCES</t>
  </si>
  <si>
    <t>9095</t>
  </si>
  <si>
    <t>NORTHWEST COLO BOCES</t>
  </si>
  <si>
    <t>9120</t>
  </si>
  <si>
    <t>ADAMS COUNTY BOCES</t>
  </si>
  <si>
    <t>RIO BLANCO BOCES</t>
  </si>
  <si>
    <t>EXPEDITIONARY BOCES</t>
  </si>
  <si>
    <t>9135</t>
  </si>
  <si>
    <t>GRAND VALLEY BOCES</t>
  </si>
  <si>
    <t>MT EVANS BOCES</t>
  </si>
  <si>
    <t>9145</t>
  </si>
  <si>
    <t>UNCOMPAHGRE BOCS</t>
  </si>
  <si>
    <t>9150</t>
  </si>
  <si>
    <t>SANTA FE TRAIL BOCES</t>
  </si>
  <si>
    <t>9160</t>
  </si>
  <si>
    <t>FRONT RANGE BOCES</t>
  </si>
  <si>
    <t>9165</t>
  </si>
  <si>
    <t>UTE PASS BOCES</t>
  </si>
  <si>
    <t>COLORADO DIGITAL BOCES</t>
  </si>
  <si>
    <t>CHARTER SCHOOL INSTITUTE</t>
  </si>
  <si>
    <t>Colorado School for the Deaf and Blind</t>
  </si>
  <si>
    <t>FOR DISTRICT WIDE SCHOOL (9980)</t>
  </si>
  <si>
    <t>District</t>
  </si>
  <si>
    <t>Y060</t>
  </si>
  <si>
    <t>PIKES PEAK CARE COALITION</t>
  </si>
  <si>
    <t>Y070</t>
  </si>
  <si>
    <t>ROCKY MTN. CTR./HEALTH PROMOTI</t>
  </si>
  <si>
    <t>Y285</t>
  </si>
  <si>
    <t>DENVER DEPARTMENT OF SOCIAL SE</t>
  </si>
  <si>
    <t>Y290</t>
  </si>
  <si>
    <t>DOWNTOWN DENVER CHILD CARE CON</t>
  </si>
  <si>
    <t>Y295</t>
  </si>
  <si>
    <t>FRONT RANGE COMMUNITY COLLEGE-</t>
  </si>
  <si>
    <t>Y296</t>
  </si>
  <si>
    <t>FRONT RANGE COMMUNITY-WESTMINS</t>
  </si>
  <si>
    <t>Y300</t>
  </si>
  <si>
    <t>HUMAN SERVICE INC./TRAVELERS</t>
  </si>
  <si>
    <t>Y305</t>
  </si>
  <si>
    <t>HUMAN SERVICES INC./FLORENCE</t>
  </si>
  <si>
    <t>Y309</t>
  </si>
  <si>
    <t>CO ASSOCIATION OF SCIENCE TEAC</t>
  </si>
  <si>
    <t>Y310</t>
  </si>
  <si>
    <t>COLORADO COUNCIL OF TEACHER OF</t>
  </si>
  <si>
    <t>Y315</t>
  </si>
  <si>
    <t>RED ROCKS COMM COLLEGE/JEFFCO</t>
  </si>
  <si>
    <t>Y375</t>
  </si>
  <si>
    <t>SOUTHERN UTE COMMUNITY ACTION</t>
  </si>
  <si>
    <t>Y380</t>
  </si>
  <si>
    <t>COMMUNITY COLLEGE OF DENVER'S</t>
  </si>
  <si>
    <t>Y385</t>
  </si>
  <si>
    <t>WARREN VILLAGE LEARNING CENTER</t>
  </si>
  <si>
    <t>Y390</t>
  </si>
  <si>
    <t>SEWALL CHILD DEVELOPMENT CENTE</t>
  </si>
  <si>
    <t>Y391</t>
  </si>
  <si>
    <t>GREELEY DREAM TEAM, INC.</t>
  </si>
  <si>
    <t>Y395</t>
  </si>
  <si>
    <t>WASHINGTON PARK COMMUNITY CENT</t>
  </si>
  <si>
    <t>Y400</t>
  </si>
  <si>
    <t>YWCA OF PUEBLO</t>
  </si>
  <si>
    <t>Y571</t>
  </si>
  <si>
    <t>MENTAL HEALTH ASSOC. OF COLO.</t>
  </si>
  <si>
    <t>Y573</t>
  </si>
  <si>
    <t>HIGH PLAINS YOUTH CENTER CO SP</t>
  </si>
  <si>
    <t>Y651</t>
  </si>
  <si>
    <t>METROPOLITAN STATE COLLEGE-THIS IS ONLY FOR HEALTH SERVICES</t>
  </si>
  <si>
    <t>Y652</t>
  </si>
  <si>
    <t>METROPOLITAN STATE COLLEGE Adult Literacy</t>
  </si>
  <si>
    <t>Y653</t>
  </si>
  <si>
    <t>DENVER MUSEUM OF NATURAL HISTO</t>
  </si>
  <si>
    <t>Y693</t>
  </si>
  <si>
    <t>Y694</t>
  </si>
  <si>
    <t>ADULT LEARNING CENTER IGNACIO</t>
  </si>
  <si>
    <t>Y695</t>
  </si>
  <si>
    <t>THE LEARNING SOURCE FOR ADULTS &amp; FAMILIES</t>
  </si>
  <si>
    <t>Y696</t>
  </si>
  <si>
    <t>Byron Syring DELTA</t>
  </si>
  <si>
    <t>Y697</t>
  </si>
  <si>
    <t>LITERACY COALITION OF JEFFERSO</t>
  </si>
  <si>
    <t>Y698</t>
  </si>
  <si>
    <t>Community College Denver Tech</t>
  </si>
  <si>
    <t>Y699</t>
  </si>
  <si>
    <t>Northeastern Junior College</t>
  </si>
  <si>
    <t>Y700</t>
  </si>
  <si>
    <t>PHILLIPS COUNTY FAMILY EDUC SERVICES</t>
  </si>
  <si>
    <t>Y701</t>
  </si>
  <si>
    <t>SPRING INST FOR INTERCULTURAL LEARNING</t>
  </si>
  <si>
    <t>Y703</t>
  </si>
  <si>
    <t>MORGAN COMMUNITY COLLEGE-ABE</t>
  </si>
  <si>
    <t>Y704</t>
  </si>
  <si>
    <t>PUEBLO COMMUNITY COLLEGE-ADULT ED PROGRAM</t>
  </si>
  <si>
    <t>Y705</t>
  </si>
  <si>
    <t>ADULT EDUCATION CENTER, INC, DURANGO</t>
  </si>
  <si>
    <t>Y706</t>
  </si>
  <si>
    <t>DELTA PUBLIC LIBRARY/ADULT LITERACY PROGRAM</t>
  </si>
  <si>
    <t>Y707</t>
  </si>
  <si>
    <t>ARCHULETA COUNTY EDUCATION CENTER</t>
  </si>
  <si>
    <t>Y709</t>
  </si>
  <si>
    <t>COMMUNITY COLLEGE OF DENVER GED INSTITUTE</t>
  </si>
  <si>
    <t>Y711</t>
  </si>
  <si>
    <t>RIGHT TO READ OF WELD COUNTY,</t>
  </si>
  <si>
    <t>Y712</t>
  </si>
  <si>
    <t>NAMES</t>
  </si>
  <si>
    <t>Y713</t>
  </si>
  <si>
    <t>OPEN BOOK</t>
  </si>
  <si>
    <t>Y721</t>
  </si>
  <si>
    <t>COLORADO SPRINGS POLICE DEPART</t>
  </si>
  <si>
    <t>Y723</t>
  </si>
  <si>
    <t>COLORADO LIBRARY CONSORTIUM</t>
  </si>
  <si>
    <t>Y724</t>
  </si>
  <si>
    <t>PATHFINDER REGIONAL LIBR SERV</t>
  </si>
  <si>
    <t>Y725</t>
  </si>
  <si>
    <t>Jefferson Co.-Compasss Mon(sec</t>
  </si>
  <si>
    <t>Y726</t>
  </si>
  <si>
    <t>El Paso 2-James Irwin Elementary Charter</t>
  </si>
  <si>
    <t>Y730</t>
  </si>
  <si>
    <t>HIGH PLAINS REGIONAL LIBRARY S</t>
  </si>
  <si>
    <t>Y731</t>
  </si>
  <si>
    <t>STERLING PUBLIC LIBRARY</t>
  </si>
  <si>
    <t>Y732</t>
  </si>
  <si>
    <t>LONGMONT PUBLIC LIBRARY</t>
  </si>
  <si>
    <t>Y733</t>
  </si>
  <si>
    <t>SOUTHERN PEAKS PUBLIC LIBRARY</t>
  </si>
  <si>
    <t>Y734</t>
  </si>
  <si>
    <t>SOUTH ROUTT LIBRARY DISTRICT</t>
  </si>
  <si>
    <t>Y735</t>
  </si>
  <si>
    <t>DEL NORTE PUBLIC LIBRARY</t>
  </si>
  <si>
    <t>Y736</t>
  </si>
  <si>
    <t>PLAINS AND PEAK REG LIBR SERV</t>
  </si>
  <si>
    <t>Y743</t>
  </si>
  <si>
    <t>TRINIDAD ST JR COLLEGE, ALAMOSA</t>
  </si>
  <si>
    <t>Y744</t>
  </si>
  <si>
    <t>THE LEARNING SOURCE DBA VILLA</t>
  </si>
  <si>
    <t>Y777</t>
  </si>
  <si>
    <t>GUNNISON COUNTY PUBLIC LIBRARY</t>
  </si>
  <si>
    <t>Y778</t>
  </si>
  <si>
    <t>WESTERN STATE COLLEGE</t>
  </si>
  <si>
    <t>Y779</t>
  </si>
  <si>
    <t>EAST CHEYENNE COUNTY LIBRARY D</t>
  </si>
  <si>
    <t>Y780</t>
  </si>
  <si>
    <t>CORTEZ PUBLIC LIBRARY</t>
  </si>
  <si>
    <t>Y787</t>
  </si>
  <si>
    <t>MENTAL HEALTH CENTER OF BOULDE</t>
  </si>
  <si>
    <t>Y788</t>
  </si>
  <si>
    <t>FORT LOGAN MENTAL HEALTH CENTE</t>
  </si>
  <si>
    <t>Y789</t>
  </si>
  <si>
    <t>COLO. ALLIANCE OF RESEARCH LIB</t>
  </si>
  <si>
    <t>Y790</t>
  </si>
  <si>
    <t>EDUCATION AND LIFE TRAINING CE</t>
  </si>
  <si>
    <t>Y799</t>
  </si>
  <si>
    <t>SUCAP</t>
  </si>
  <si>
    <t>Y800</t>
  </si>
  <si>
    <t>CATHOLIC CHARITIES</t>
  </si>
  <si>
    <t xml:space="preserve">Y815 </t>
  </si>
  <si>
    <t>Asian Pacific Development Center</t>
  </si>
  <si>
    <t>Y843</t>
  </si>
  <si>
    <t>Mi Casa Resource Center</t>
  </si>
  <si>
    <t>Y861</t>
  </si>
  <si>
    <t>YMCA of Metropolitan Denver</t>
  </si>
  <si>
    <t>Y862</t>
  </si>
  <si>
    <t>Pueblo Youth Services Bureau, Inc.</t>
  </si>
  <si>
    <t>Y863</t>
  </si>
  <si>
    <t>Summer Scholars</t>
  </si>
  <si>
    <t>Y881</t>
  </si>
  <si>
    <t>YMCA of Fountain Valley</t>
  </si>
  <si>
    <t>Y882</t>
  </si>
  <si>
    <t>Colorado Statewide Parent Coalition</t>
  </si>
  <si>
    <t>Y897</t>
  </si>
  <si>
    <t>YMCA of the Pikes Peak Region</t>
  </si>
  <si>
    <t>Y898</t>
  </si>
  <si>
    <t>O'Connell Middle School - Jefferson 1</t>
  </si>
  <si>
    <t>Y907</t>
  </si>
  <si>
    <t>University of Colorado Denver</t>
  </si>
  <si>
    <t>Y908</t>
  </si>
  <si>
    <t>New America School-Jefferson Co. S.D. 1</t>
  </si>
  <si>
    <t>Y914</t>
  </si>
  <si>
    <t>ESL Refugee Project-Emily Griffith Opportunity School</t>
  </si>
  <si>
    <t>Y916</t>
  </si>
  <si>
    <t>CP Charter School</t>
  </si>
  <si>
    <t>Y918</t>
  </si>
  <si>
    <t>Imagine Charter School @ Firestone</t>
  </si>
  <si>
    <t>Y923</t>
  </si>
  <si>
    <t>Emily Griffith Opportunity School</t>
  </si>
  <si>
    <t>Y927</t>
  </si>
  <si>
    <t>Gunnison County Literacy</t>
  </si>
  <si>
    <t>Y928</t>
  </si>
  <si>
    <t>Colorado College</t>
  </si>
  <si>
    <t>Y929</t>
  </si>
  <si>
    <t>Fort Lewis College</t>
  </si>
  <si>
    <t>Y930</t>
  </si>
  <si>
    <t xml:space="preserve">Centennial BOCES for SPV </t>
  </si>
  <si>
    <t xml:space="preserve">Y961 </t>
  </si>
  <si>
    <t>East Central BOCES - direct allocation</t>
  </si>
  <si>
    <t>Y962</t>
  </si>
  <si>
    <t>Centennial BOCES - direct allocation</t>
  </si>
  <si>
    <t>Y963</t>
  </si>
  <si>
    <t>SLV BOCES - direct allocation</t>
  </si>
  <si>
    <t>Y964</t>
  </si>
  <si>
    <t>Northeast BOCES - direct allocatioin</t>
  </si>
  <si>
    <t>Name</t>
  </si>
  <si>
    <t>Unique Grant Codes</t>
  </si>
  <si>
    <t>Administration</t>
  </si>
  <si>
    <t xml:space="preserve"> </t>
  </si>
  <si>
    <t>Grand Total</t>
  </si>
  <si>
    <t>Employee Benefits (0200)</t>
  </si>
  <si>
    <t xml:space="preserve">Grand Total </t>
  </si>
  <si>
    <t>Adams 12 Five Star Schools</t>
  </si>
  <si>
    <t>Process for submitting a revised budget:</t>
  </si>
  <si>
    <t xml:space="preserve">                     a. Be sure to use the revision column and not the original budget column  </t>
  </si>
  <si>
    <t xml:space="preserve">                     b. Be sure to use the proper year and project</t>
  </si>
  <si>
    <t xml:space="preserve">                     c. New items that change the scope of your project will need added justification.  A separate narrative may be required</t>
  </si>
  <si>
    <t>DO NOT SUBMIT WITH ANY RED CELLS ON SHEET - 8-Annual Financial Report.  This indicates that the variance between the grant approved budget and the final expenditures exceeds to accepted 10% variance.  If this document does reflect red cells, you must contact your program manager to discuss what changes occurred that had not been previously approved.</t>
  </si>
  <si>
    <t>This sheet is identical to the 3-budget detail sheet, except that actual expenditures, not budgeted amounts, should be entered.</t>
  </si>
  <si>
    <t>The amounts entered on this tab should reflect the actual cost of the budgeted item</t>
  </si>
  <si>
    <t>These reported amounts should be obtained directly from the charter or authorizers financial management system</t>
  </si>
  <si>
    <t xml:space="preserve">Submit the report to the CDE contacts listed on the cover page.  The due date for this report is listed on the report itself.  </t>
  </si>
  <si>
    <t>Questions regarding this report can be sent to Ron Mosness at Mosness_r@cde.state.co.us</t>
  </si>
  <si>
    <t>COMPUTERIZED/ELECTRONIC BUDGET</t>
  </si>
  <si>
    <t>(Print a copy of these instructions for easy reference)</t>
  </si>
  <si>
    <t>Refer to the Request for Proposal (RFP) for a list of non-allowable costs.</t>
  </si>
  <si>
    <t>INSTRUCTIONS/FEATURES OF THE ELECTRONIC BUDGET</t>
  </si>
  <si>
    <t>1-Instructions</t>
  </si>
  <si>
    <t>2-Cover Page</t>
  </si>
  <si>
    <t>GENERAL BUDGET COMMENTS</t>
  </si>
  <si>
    <t>►This Excel file is protected.</t>
  </si>
  <si>
    <t>►Enter dollar amounts as whole dollar - Do not enter cents</t>
  </si>
  <si>
    <t>►Do not cut and paste cells.  If you need to move cell contents, (1) copy and paste, then (2) delete the original content.  If you cut and paste you will invalidate the program, and you will have to re-enter all your data on a new file.</t>
  </si>
  <si>
    <t>►Use the ZOOM feature to change the size of the information on the screen.  This will have no effect on the printout</t>
  </si>
  <si>
    <t>►Do not erase a cell entry in any worksheet with the space bar, but instead use the delete key on the keyboard.</t>
  </si>
  <si>
    <t xml:space="preserve">►Do not delete lines when making revisions.  </t>
  </si>
  <si>
    <t>2-COVER SHEET</t>
  </si>
  <si>
    <t>For each activity budgeted, enter the appropriate information as per the column headings.</t>
  </si>
  <si>
    <t>Chart of Accounts</t>
  </si>
  <si>
    <t>The budget detail should include hourly/daily rates, costs per item, and/or number of units/kits/classrooms/student/staff, or other detail sufficient to explain how the total line item was reached.  No single line item should exceed $1,000 without proper justification (i.e., a technology line item should be broken down to the number of systems and cost per system).  Line items without proper justification will be denied. The proposed budget should not exceed the amount that can be expended each year.</t>
  </si>
  <si>
    <t>4-Budget Summary</t>
  </si>
  <si>
    <t>5-AFR Summary</t>
  </si>
  <si>
    <t>3-Budget and AFR Detail</t>
  </si>
  <si>
    <t>►Enter the name of the Grant Recipient Contact</t>
  </si>
  <si>
    <t>3-BUDGET and AFR DETAIL</t>
  </si>
  <si>
    <t>C- Program Type-Select the appropriate program type of each budget item.</t>
  </si>
  <si>
    <t xml:space="preserve">G- Budgeted Amount- Enter the estimated budget for each budget item. </t>
  </si>
  <si>
    <t>H- Description/Narrative -Provide sufficient detail for the budgeted item.  Any line over $1,000 must contain quantity, per unit cost.  Travel items should include # of staff, name of conference or activity, location and other pertinent details to evaluate the necessity of the trip.  Curriculum purchases should include class level, # of students served and cost per classroom.  Purchases services line items should include contractor name (if possible), duration of contract, and brief scope of work.  Equipment purchases should be listed on the "4-Equipment" tab--this includes all computers, Kindles, Netbooks, I-pads.</t>
  </si>
  <si>
    <t>I- Notes- Enter any relevenat or related information that not condusiove to other fields here.</t>
  </si>
  <si>
    <t>4- BUDGET SUMMARY</t>
  </si>
  <si>
    <t>►Entries made on this sheet populate the "4-Budget Summary," and "5-AFR summary," tabs.</t>
  </si>
  <si>
    <t>►The computerized file contains the following worksheets:</t>
  </si>
  <si>
    <t>► All fields will be populated based on the information provied in the Budget and AFR Detail worksheet.</t>
  </si>
  <si>
    <t>5- AFR SUMMARY</t>
  </si>
  <si>
    <t>►Select the name of the LEA or Non-Profit organization from the drop-down</t>
  </si>
  <si>
    <t>►Select the Report Type from the drop-down</t>
  </si>
  <si>
    <t>D- Budget Object - Choose the object from the drop-down which best fits the budgeted item.  Detailed information on the Chart of Accounts may be found at</t>
  </si>
  <si>
    <t>5-Annual Financial Report Summary</t>
  </si>
  <si>
    <t xml:space="preserve">►White cells can be typed in; gray cells cannot or should not be typed in.  </t>
  </si>
  <si>
    <t>►When working on the Budget and AFR Detail page, be aware of the Excel row numbers of the left.  The title rows at the top of each worksheet are frozen, sometimes users are working in rows much farther down in the spreadsheet than they realize</t>
  </si>
  <si>
    <t>An Annual Financial Report is an end of year report of the actual expenditures made from July 1 through June 30 of the most recently completed fiscal year.  Only the signature lines in the report can be manipulated.  All other data is pulled from the 2–Cover Page, 3-Budget and AFR Detail.</t>
  </si>
  <si>
    <t>►The computerized budget allows interaction among worksheets. Users will enter data on the 3-Budget and AFR Detail Sheet and this data will then self-populate on the Budget and AFR Summary Sheets respectively.</t>
  </si>
  <si>
    <t>E- Position- Enter the position description for applicable budget items (i.e. Director)</t>
  </si>
  <si>
    <t xml:space="preserve">F- FTE- Enter the total number of FTE associated with the budget item if applicable. </t>
  </si>
  <si>
    <t>Trinidad State Junior College, Trinidad</t>
  </si>
  <si>
    <t>Boys &amp; Girls Club Of Denver</t>
  </si>
  <si>
    <t>Sel Tutoring/Scott Lambert</t>
  </si>
  <si>
    <t>Fort Logan Mental Health</t>
  </si>
  <si>
    <t>Community Coalition For Families &amp; Children</t>
  </si>
  <si>
    <t>El Comite De Longmont - St Vrain Adult Education</t>
  </si>
  <si>
    <t>Foundation For Colorado Community College</t>
  </si>
  <si>
    <t>Year One Dba Mile High Youth Corps</t>
  </si>
  <si>
    <t>Colorado School For Deaf/Blind</t>
  </si>
  <si>
    <t>Dps Dba Emily Griffith Technical College</t>
  </si>
  <si>
    <t>Creed Connections, Inc</t>
  </si>
  <si>
    <t>Communities For A Drug Free Co</t>
  </si>
  <si>
    <t>Boys And Girls Club Of San Luis Valley</t>
  </si>
  <si>
    <t>Denver University (Colorado Seminary Which Owns And Operates The Unviersity Of Denver)</t>
  </si>
  <si>
    <t>Pikes Peak Care Coalition</t>
  </si>
  <si>
    <t>Rocky Mtn. Ctr./Health Promoti</t>
  </si>
  <si>
    <t>Denver Department Of Social Se</t>
  </si>
  <si>
    <t>Downtown Denver Child Care Con</t>
  </si>
  <si>
    <t>Front Range Community College-</t>
  </si>
  <si>
    <t>Front Range Community-Westmins</t>
  </si>
  <si>
    <t>Human Service Inc./Travelers</t>
  </si>
  <si>
    <t>Human Services Inc./Florence</t>
  </si>
  <si>
    <t>Co Association Of Science Teac</t>
  </si>
  <si>
    <t>Colorado Council Of Teacher Of</t>
  </si>
  <si>
    <t>Red Rocks Comm College/Jeffco</t>
  </si>
  <si>
    <t>Southern Ute Community Action</t>
  </si>
  <si>
    <t>Community College Of Denver'S</t>
  </si>
  <si>
    <t>Warren Village Learning Center</t>
  </si>
  <si>
    <t>Sewall Child Development Cente</t>
  </si>
  <si>
    <t>Greeley Dream Team, Inc.</t>
  </si>
  <si>
    <t>Washington Park Community Cent</t>
  </si>
  <si>
    <t>Ywca Of Pueblo</t>
  </si>
  <si>
    <t>Mental Health Assoc. Of Colo.</t>
  </si>
  <si>
    <t>High Plains Youth Center Co Sp</t>
  </si>
  <si>
    <t>Metropolitan State College-This Is Only For Health Services</t>
  </si>
  <si>
    <t>Metropolitan State College Adult Literacy</t>
  </si>
  <si>
    <t>Denver Museum Of Natural Histo</t>
  </si>
  <si>
    <t>Focus Pooints Family Resource Center</t>
  </si>
  <si>
    <t>Adult Learning Center Ignacio</t>
  </si>
  <si>
    <t>The Learning Source For Adults &amp; Families</t>
  </si>
  <si>
    <t>Byron Syring Delta</t>
  </si>
  <si>
    <t>Literacy Coalition Of Jefferso</t>
  </si>
  <si>
    <t>Phillips County Family Educ Services</t>
  </si>
  <si>
    <t>Spring Inst For Intercultural Learning</t>
  </si>
  <si>
    <t>Morgan Community College-Abe</t>
  </si>
  <si>
    <t>Pueblo Community College-Adult Ed Program</t>
  </si>
  <si>
    <t>Adult Education Center, Inc, Durango</t>
  </si>
  <si>
    <t>Delta Public Library/Adult Literacy Program</t>
  </si>
  <si>
    <t>Archuleta County Education Center</t>
  </si>
  <si>
    <t>Community College Of Denver Ged Institute</t>
  </si>
  <si>
    <t>Right To Read Of Weld County,</t>
  </si>
  <si>
    <t>Names</t>
  </si>
  <si>
    <t>Open Book</t>
  </si>
  <si>
    <t>Colorado Springs Police Depart</t>
  </si>
  <si>
    <t>Colorado Library Consortium</t>
  </si>
  <si>
    <t>Pathfinder Regional Libr Serv</t>
  </si>
  <si>
    <t>Jefferson Co.-Compasss Mon(Sec</t>
  </si>
  <si>
    <t>High Plains Regional Library S</t>
  </si>
  <si>
    <t>Sterling Public Library</t>
  </si>
  <si>
    <t>Longmont Public Library</t>
  </si>
  <si>
    <t>Southern Peaks Public Library</t>
  </si>
  <si>
    <t>South Routt Library District</t>
  </si>
  <si>
    <t>Del Norte Public Library</t>
  </si>
  <si>
    <t>Plains And Peak Reg Libr Serv</t>
  </si>
  <si>
    <t>Trinidad St Jr College, Alamosa</t>
  </si>
  <si>
    <t>The Learning Source Dba Villa</t>
  </si>
  <si>
    <t>Gunnison County Public Library</t>
  </si>
  <si>
    <t>Western State College</t>
  </si>
  <si>
    <t>East Cheyenne County Library D</t>
  </si>
  <si>
    <t>Cortez Public Library</t>
  </si>
  <si>
    <t>Mental Health Center Of Boulde</t>
  </si>
  <si>
    <t>Fort Logan Mental Health Cente</t>
  </si>
  <si>
    <t>Colo. Alliance Of Research Lib</t>
  </si>
  <si>
    <t>Education And Life Training Ce</t>
  </si>
  <si>
    <t>Sucap</t>
  </si>
  <si>
    <t>Catholic Charities</t>
  </si>
  <si>
    <t>Ymca Of Metropolitan Denver</t>
  </si>
  <si>
    <t>Ymca Of Fountain Valley</t>
  </si>
  <si>
    <t>Ymca Of The Pikes Peak Region</t>
  </si>
  <si>
    <t>University Of Colorado Denver</t>
  </si>
  <si>
    <t>Esl Refugee Project-Emily Griffith Opportunity School</t>
  </si>
  <si>
    <t>Cp Charter School</t>
  </si>
  <si>
    <t xml:space="preserve">Centennial Boces For Spv </t>
  </si>
  <si>
    <t>East Central Boces - Direct Allocation</t>
  </si>
  <si>
    <t>Centennial Boces - Direct Allocation</t>
  </si>
  <si>
    <t>Slv Boces - Direct Allocation</t>
  </si>
  <si>
    <t>Northeast Boces - Direct Allocatioin</t>
  </si>
  <si>
    <t>Mapleton 1</t>
  </si>
  <si>
    <t>Adams County 14</t>
  </si>
  <si>
    <t>School District 27J</t>
  </si>
  <si>
    <t>Bennett 29J</t>
  </si>
  <si>
    <t>Strasburg 31J</t>
  </si>
  <si>
    <t>Westminster 50</t>
  </si>
  <si>
    <t>Alamosa Re-11J</t>
  </si>
  <si>
    <t>Sangre De Cristo Re-22J</t>
  </si>
  <si>
    <t>Englewood 1</t>
  </si>
  <si>
    <t>Sheridan 2</t>
  </si>
  <si>
    <t>Cherry Creek 5</t>
  </si>
  <si>
    <t>Littleton 6</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</si>
  <si>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</si>
  <si>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</si>
  <si>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</si>
  <si>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</si>
  <si>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</si>
  <si>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</si>
  <si>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</si>
  <si>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</si>
  <si>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</si>
  <si>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</si>
  <si>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</si>
  <si>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</si>
  <si>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</si>
  <si>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</si>
  <si>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</si>
  <si>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</si>
  <si>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</si>
  <si>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</si>
  <si>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</si>
  <si>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</si>
  <si>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</si>
  <si>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</si>
  <si>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</si>
  <si>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</si>
  <si>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</si>
  <si>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</si>
  <si>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</si>
  <si>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Dolores County Re No.2</t>
  </si>
  <si>
    <t>Douglas County Re 1</t>
  </si>
  <si>
    <t>Eagle County Re 50</t>
  </si>
  <si>
    <t>Elizabeth C-1</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</si>
  <si>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</si>
  <si>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</si>
  <si>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</si>
  <si>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</si>
  <si>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</si>
  <si>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</si>
  <si>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</si>
  <si>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</si>
  <si>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</si>
  <si>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</si>
  <si>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</si>
  <si>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</si>
  <si>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</si>
  <si>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</si>
  <si>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</si>
  <si>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</si>
  <si>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Falcon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</si>
  <si>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</si>
  <si>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</si>
  <si>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</si>
  <si>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</si>
  <si>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</si>
  <si>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</si>
  <si>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</si>
  <si>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</si>
  <si>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</si>
  <si>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</si>
  <si>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</si>
  <si>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</si>
  <si>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</si>
  <si>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</si>
  <si>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</si>
  <si>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 xml:space="preserve">North Park R-1 </t>
  </si>
  <si>
    <t>Jefferson County R-1</t>
  </si>
  <si>
    <t>Eads Re-1</t>
  </si>
  <si>
    <t>Plainview Re-2</t>
  </si>
  <si>
    <t>Arriba-Flagler C-20</t>
  </si>
  <si>
    <t>Hi-Plains R-23</t>
  </si>
  <si>
    <t>Stratton R-4</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</si>
  <si>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</si>
  <si>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</si>
  <si>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</si>
  <si>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</si>
  <si>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</si>
  <si>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</si>
  <si>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</si>
  <si>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</si>
  <si>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</si>
  <si>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</si>
  <si>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</si>
  <si>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</si>
  <si>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</si>
  <si>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</si>
  <si>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</si>
  <si>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</si>
  <si>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</si>
  <si>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</si>
  <si>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</si>
  <si>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</si>
  <si>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</si>
  <si>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</si>
  <si>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</si>
  <si>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</si>
  <si>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</si>
  <si>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</si>
  <si>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</si>
  <si>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</si>
  <si>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</si>
  <si>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</si>
  <si>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</si>
  <si>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</si>
  <si>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</si>
  <si>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</si>
  <si>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</si>
  <si>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</si>
  <si>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</si>
  <si>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</si>
  <si>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</si>
  <si>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</si>
  <si>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</si>
  <si>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</si>
  <si>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</si>
  <si>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</si>
  <si>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</si>
  <si>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</si>
  <si>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</si>
  <si>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</si>
  <si>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</si>
  <si>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</si>
  <si>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</si>
  <si>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</si>
  <si>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</si>
  <si>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</si>
  <si>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</si>
  <si>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</si>
  <si>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</si>
  <si>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</si>
  <si>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</si>
  <si>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</si>
  <si>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</si>
  <si>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</si>
  <si>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</si>
  <si>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</si>
  <si>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</si>
  <si>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</si>
  <si>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</si>
  <si>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</si>
  <si>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</si>
  <si>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</si>
  <si>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</si>
  <si>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</si>
  <si>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</si>
  <si>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</si>
  <si>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</si>
  <si>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</si>
  <si>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</si>
  <si>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</si>
  <si>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</si>
  <si>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</si>
  <si>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</si>
  <si>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</si>
  <si>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</si>
  <si>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</si>
  <si>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</si>
  <si>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</si>
  <si>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Briggsdale Re-10</t>
  </si>
  <si>
    <t>Prairie Re-11</t>
  </si>
  <si>
    <t>Pawnee Re-12</t>
  </si>
  <si>
    <t>Yuma 1</t>
  </si>
  <si>
    <t>Wray Rd-2</t>
  </si>
  <si>
    <t>Idalia Rj-3</t>
  </si>
  <si>
    <t>Liberty J-4</t>
  </si>
  <si>
    <t>East Central Boces</t>
  </si>
  <si>
    <t>Mountain Boces</t>
  </si>
  <si>
    <t>Centennial Boces</t>
  </si>
  <si>
    <t>Northeast Boces</t>
  </si>
  <si>
    <t>Pikes Peak Boces</t>
  </si>
  <si>
    <t>San Juan Boces</t>
  </si>
  <si>
    <t>San Luis Valley Boces</t>
  </si>
  <si>
    <t>South Central Boces</t>
  </si>
  <si>
    <t>Southeastern Boces</t>
  </si>
  <si>
    <t>Northwest Colo Boces</t>
  </si>
  <si>
    <t>Adams County Boces</t>
  </si>
  <si>
    <t>Rio Blanco Boces</t>
  </si>
  <si>
    <t>Expeditionary Boces</t>
  </si>
  <si>
    <t>Grand Valley Boces</t>
  </si>
  <si>
    <t>Mt Evans Boces</t>
  </si>
  <si>
    <t>Uncompahgre Bocs</t>
  </si>
  <si>
    <t>Santa Fe Trail Boces</t>
  </si>
  <si>
    <t>Front Range Boces</t>
  </si>
  <si>
    <t>Ute Pass Boces</t>
  </si>
  <si>
    <t>Colorado Digital Boces</t>
  </si>
  <si>
    <t>Charter School Institute</t>
  </si>
  <si>
    <t>For District Wide School (9980)</t>
  </si>
  <si>
    <t>2015-V3.1</t>
  </si>
  <si>
    <t xml:space="preserve">► The budget and actual expenditures fields will be populated from the Budget and AFR Detail tab. </t>
  </si>
  <si>
    <t xml:space="preserve">AFR Instructions </t>
  </si>
  <si>
    <t>►Enter the actual expenditure for each budget item in the Budget and AFR Detail in the "actual expenditure" column.</t>
  </si>
  <si>
    <t>►Select the "Annual Fiscal Report" from the report type on the cover sheet.</t>
  </si>
  <si>
    <t>►Verify the district code is accurate</t>
  </si>
  <si>
    <t>1-Select “revised budget” from the dropdown on report type of the cover page</t>
  </si>
  <si>
    <t>2-Use the appropriate revision column on 3-Budget and AFR Detail to change the line item cost, quantity, or description.</t>
  </si>
  <si>
    <t>3-New budget items may be entered at the bottom of the document if needed</t>
  </si>
  <si>
    <t>4-Describe in detail the reason for the change or addition in the notes column provided on 3-Budget and AFR Detail</t>
  </si>
  <si>
    <t>Signature of School District Authorized Representative             Date</t>
  </si>
  <si>
    <t>TOTAL ALLOCATION/AWARD</t>
  </si>
  <si>
    <t>Indirect Rate (0869)</t>
  </si>
  <si>
    <t xml:space="preserve">Indirect Rate (0869)  </t>
  </si>
  <si>
    <t>Match</t>
  </si>
  <si>
    <t>Program Income</t>
  </si>
  <si>
    <t>Instructional Program - ABE</t>
  </si>
  <si>
    <t>Instructional Program - ASE</t>
  </si>
  <si>
    <t>Subtotal-Instructional Program  - ABE</t>
  </si>
  <si>
    <t>Subtotal - Instructional Program - ASE</t>
  </si>
  <si>
    <t>Funding Source</t>
  </si>
  <si>
    <t>Funding  Source</t>
  </si>
  <si>
    <t>If not found on list enter Agency name:</t>
  </si>
  <si>
    <t>Competitive_Grants@cde.state.co.us</t>
  </si>
  <si>
    <t>E-MAIL BUDGET WITH APPLICATION TO:</t>
  </si>
  <si>
    <t>Subtotal-Instructional Program - ELA</t>
  </si>
  <si>
    <t>Instructional Program - ELA</t>
  </si>
  <si>
    <t>FEDERAL - Expenditures to be covered by the grant</t>
  </si>
  <si>
    <t>MATCH:  Expenditures that will be used to cover the required match requirement.  These expenditures cannot be paid with other federal grant, program income or unrecovered indirect costs</t>
  </si>
  <si>
    <t xml:space="preserve">PROGRAM INCOME:  Expenditures that will be covered by income earned as a direct result of this grant.  </t>
  </si>
  <si>
    <t>B- Funding - Select Federal, Match or Program Income</t>
  </si>
  <si>
    <t>5 - Submit the revised budget to the contacts listed on the cover page.</t>
  </si>
  <si>
    <t>A- Fiscal Year- The FY2017-18 year has been selected.</t>
  </si>
  <si>
    <t>Shared Infrastructure Costs  - ADMIN ONLY</t>
  </si>
  <si>
    <t>Non-Capitalized Equipment (0735)</t>
  </si>
  <si>
    <t>Non Capitalized Equipment (0735)</t>
  </si>
  <si>
    <t>FOCUS POINTS FAMILY RESOURCE CENTER</t>
  </si>
  <si>
    <t>Other Purchased Services (0500)</t>
  </si>
  <si>
    <t>Red cells under Actual Expenditures indicates that total expenditures for the budget line are +/- the allowed 10% variance. This may indicate that changes occurred in the year that were not submitted for approval. Contact your program manager to determine your next steps. AFRs will not be accepted with red cells.</t>
  </si>
  <si>
    <t>Dist/Agency Code:</t>
  </si>
  <si>
    <t>Required Match - 40%</t>
  </si>
  <si>
    <t>Budgeted Match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</si>
</sst>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
    <numFmt numFmtId="167" formatCode="[$-F400]h:mm:ss\ AM/PM"/>
  </numFmts>
  <fonts count="23" x14ac:knownFonts="1">
    <font>
      <sz val="11"/>
      <color theme="1"/>
      <name val="Calibri"/>
      <family val="2"/>
      <scheme val="minor"/>
    </font>
    <font>
      <sz val="12"/>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0"/>
      <name val="Arial"/>
      <family val="2"/>
    </font>
    <font>
      <b/>
      <sz val="12"/>
      <name val="Calibri"/>
      <family val="2"/>
      <scheme val="minor"/>
    </font>
    <font>
      <b/>
      <sz val="16"/>
      <color theme="1"/>
      <name val="Calibri"/>
      <family val="2"/>
      <scheme val="minor"/>
    </font>
    <font>
      <b/>
      <sz val="16"/>
      <name val="Calibri"/>
      <family val="2"/>
      <scheme val="minor"/>
    </font>
    <font>
      <sz val="11"/>
      <color theme="1"/>
      <name val="Calibri"/>
      <family val="2"/>
      <scheme val="minor"/>
    </font>
    <font>
      <sz val="12"/>
      <name val="Arial"/>
      <family val="2"/>
    </font>
    <font>
      <u/>
      <sz val="11"/>
      <color theme="10"/>
      <name val="Calibri"/>
      <family val="2"/>
      <scheme val="minor"/>
    </font>
    <font>
      <sz val="10"/>
      <name val="Arial"/>
      <family val="2"/>
    </font>
    <font>
      <sz val="11"/>
      <name val="Calibri"/>
      <family val="2"/>
      <scheme val="minor"/>
    </font>
    <font>
      <b/>
      <sz val="12"/>
      <color theme="1"/>
      <name val="Calibri"/>
      <family val="2"/>
      <scheme val="minor"/>
    </font>
    <font>
      <sz val="12"/>
      <color indexed="9"/>
      <name val="Calibri"/>
      <family val="2"/>
      <scheme val="minor"/>
    </font>
    <font>
      <sz val="12"/>
      <name val="Calibri"/>
      <family val="2"/>
      <scheme val="minor"/>
    </font>
    <font>
      <b/>
      <u/>
      <sz val="12"/>
      <color theme="1"/>
      <name val="Calibri"/>
      <family val="2"/>
      <scheme val="minor"/>
    </font>
    <font>
      <b/>
      <sz val="12"/>
      <color rgb="FFFF0000"/>
      <name val="Calibri"/>
      <family val="2"/>
      <scheme val="minor"/>
    </font>
    <font>
      <sz val="9"/>
      <color indexed="81"/>
      <name val="Tahoma"/>
      <family val="2"/>
    </font>
    <font>
      <b/>
      <sz val="9"/>
      <color indexed="81"/>
      <name val="Tahoma"/>
      <family val="2"/>
    </font>
    <font>
      <b/>
      <sz val="14"/>
      <name val="Calibri"/>
      <family val="2"/>
      <scheme val="minor"/>
    </font>
    <font>
      <b/>
      <u/>
      <sz val="12"/>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499984740745262"/>
        <bgColor indexed="64"/>
      </patternFill>
    </fill>
    <fill>
      <patternFill patternType="solid">
        <fgColor theme="0" tint="-0.14996795556505021"/>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1">
    <xf numFmtId="0" fontId="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0" fillId="0" borderId="0"/>
    <xf numFmtId="0" fontId="9" fillId="0" borderId="0"/>
    <xf numFmtId="0" fontId="11" fillId="0" borderId="0" applyNumberFormat="0" applyFill="0" applyBorder="0" applyAlignment="0" applyProtection="0"/>
    <xf numFmtId="0" fontId="9" fillId="0" borderId="0"/>
    <xf numFmtId="0" fontId="12" fillId="0" borderId="0"/>
    <xf numFmtId="0" fontId="11" fillId="0" borderId="0" applyNumberFormat="0" applyFill="0" applyBorder="0" applyAlignment="0" applyProtection="0"/>
  </cellStyleXfs>
  <cellXfs count="153">
    <xf numFmtId="0" fontId="0" fillId="0" borderId="0" xfId="0"/>
    <xf numFmtId="0" fontId="0" fillId="2" borderId="0" xfId="0" applyFont="1" applyFill="1"/>
    <xf numFmtId="0" fontId="0" fillId="0" borderId="0" xfId="0" applyFill="1"/>
    <xf numFmtId="0" fontId="0" fillId="2" borderId="0" xfId="0" applyFont="1" applyFill="1" applyBorder="1"/>
    <xf numFmtId="22" fontId="0" fillId="2" borderId="0" xfId="0" applyNumberFormat="1" applyFont="1" applyFill="1" applyBorder="1"/>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xf numFmtId="0" fontId="2" fillId="0" borderId="0" xfId="0" applyFont="1"/>
    <xf numFmtId="0" fontId="13" fillId="0" borderId="0" xfId="0" applyFont="1"/>
    <xf numFmtId="0" fontId="0" fillId="0" borderId="0" xfId="0" applyBorder="1"/>
    <xf numFmtId="0" fontId="3" fillId="0" borderId="0" xfId="0" applyFont="1"/>
    <xf numFmtId="0" fontId="0" fillId="2" borderId="0" xfId="0" applyFont="1" applyFill="1" applyBorder="1" applyAlignment="1">
      <alignment horizontal="right"/>
    </xf>
    <xf numFmtId="0" fontId="8" fillId="2" borderId="0" xfId="0" applyFont="1" applyFill="1" applyBorder="1" applyAlignment="1">
      <alignment horizontal="right" vertical="center"/>
    </xf>
    <xf numFmtId="0" fontId="6" fillId="2" borderId="0" xfId="0" applyFont="1" applyFill="1" applyBorder="1" applyAlignment="1">
      <alignment horizontal="right" vertical="center"/>
    </xf>
    <xf numFmtId="0" fontId="7" fillId="2" borderId="0" xfId="0" applyFont="1" applyFill="1" applyBorder="1" applyAlignment="1">
      <alignment horizontal="right" vertical="center"/>
    </xf>
    <xf numFmtId="0" fontId="4" fillId="2" borderId="6" xfId="0" applyFont="1" applyFill="1" applyBorder="1" applyAlignment="1">
      <alignment horizontal="center"/>
    </xf>
    <xf numFmtId="0" fontId="1" fillId="2" borderId="0" xfId="0" applyFont="1" applyFill="1" applyBorder="1"/>
    <xf numFmtId="0" fontId="7" fillId="2" borderId="0" xfId="0" applyFont="1" applyFill="1" applyBorder="1" applyAlignment="1">
      <alignment vertical="center"/>
    </xf>
    <xf numFmtId="0" fontId="2" fillId="2" borderId="0" xfId="0" applyFont="1" applyFill="1" applyBorder="1" applyAlignment="1">
      <alignment horizontal="left"/>
    </xf>
    <xf numFmtId="0" fontId="2" fillId="2" borderId="0" xfId="0" applyFont="1" applyFill="1" applyBorder="1" applyAlignment="1">
      <alignment horizontal="right"/>
    </xf>
    <xf numFmtId="0" fontId="4" fillId="2" borderId="0" xfId="0" applyFont="1" applyFill="1" applyBorder="1" applyAlignment="1">
      <alignment horizontal="right"/>
    </xf>
    <xf numFmtId="0" fontId="2" fillId="2" borderId="0" xfId="0" applyFont="1" applyFill="1" applyBorder="1" applyAlignment="1"/>
    <xf numFmtId="0" fontId="7" fillId="2" borderId="0" xfId="0" applyFont="1" applyFill="1" applyBorder="1" applyAlignment="1"/>
    <xf numFmtId="0" fontId="2" fillId="2" borderId="0" xfId="0" applyFont="1" applyFill="1" applyBorder="1"/>
    <xf numFmtId="0" fontId="1" fillId="2" borderId="0" xfId="0" applyFont="1" applyFill="1"/>
    <xf numFmtId="0" fontId="1" fillId="4" borderId="23" xfId="0" applyFont="1" applyFill="1" applyBorder="1"/>
    <xf numFmtId="0" fontId="14" fillId="4" borderId="24" xfId="0" applyFont="1" applyFill="1" applyBorder="1" applyAlignment="1">
      <alignment horizontal="left" vertical="center"/>
    </xf>
    <xf numFmtId="0" fontId="1" fillId="4" borderId="25" xfId="0" applyFont="1" applyFill="1" applyBorder="1"/>
    <xf numFmtId="0" fontId="1" fillId="4" borderId="27" xfId="0" applyFont="1" applyFill="1" applyBorder="1"/>
    <xf numFmtId="0" fontId="14" fillId="4" borderId="28" xfId="0" applyFont="1" applyFill="1" applyBorder="1" applyAlignment="1">
      <alignment horizontal="left" vertical="top" wrapText="1"/>
    </xf>
    <xf numFmtId="0" fontId="1" fillId="4" borderId="29" xfId="0" applyFont="1" applyFill="1" applyBorder="1"/>
    <xf numFmtId="22" fontId="1" fillId="2" borderId="0" xfId="0" applyNumberFormat="1" applyFont="1" applyFill="1"/>
    <xf numFmtId="0" fontId="14" fillId="3" borderId="18" xfId="0" applyFont="1" applyFill="1" applyBorder="1" applyAlignment="1">
      <alignment horizontal="center" wrapText="1"/>
    </xf>
    <xf numFmtId="0" fontId="14" fillId="3" borderId="17" xfId="0" applyFont="1" applyFill="1" applyBorder="1" applyAlignment="1">
      <alignment horizontal="center" wrapText="1"/>
    </xf>
    <xf numFmtId="0" fontId="14" fillId="3" borderId="19" xfId="0" applyFont="1" applyFill="1" applyBorder="1" applyAlignment="1">
      <alignment horizontal="center" wrapText="1"/>
    </xf>
    <xf numFmtId="0" fontId="1" fillId="2" borderId="0" xfId="0" applyFont="1" applyFill="1" applyBorder="1" applyAlignment="1">
      <alignment wrapText="1"/>
    </xf>
    <xf numFmtId="0" fontId="1" fillId="2" borderId="0" xfId="0" applyFont="1" applyFill="1" applyAlignment="1">
      <alignment wrapText="1"/>
    </xf>
    <xf numFmtId="0" fontId="1" fillId="4" borderId="7" xfId="0" applyFont="1" applyFill="1" applyBorder="1" applyAlignment="1">
      <alignment wrapText="1"/>
    </xf>
    <xf numFmtId="0" fontId="1" fillId="2" borderId="24" xfId="0" applyFont="1" applyFill="1" applyBorder="1"/>
    <xf numFmtId="22" fontId="1" fillId="2" borderId="0" xfId="0" applyNumberFormat="1" applyFont="1" applyFill="1" applyBorder="1"/>
    <xf numFmtId="0" fontId="14" fillId="5" borderId="23" xfId="0" applyFont="1" applyFill="1" applyBorder="1" applyAlignment="1">
      <alignment horizontal="center"/>
    </xf>
    <xf numFmtId="0" fontId="14" fillId="3" borderId="36" xfId="0" applyFont="1" applyFill="1" applyBorder="1" applyAlignment="1">
      <alignment horizontal="center"/>
    </xf>
    <xf numFmtId="0" fontId="14" fillId="3" borderId="39" xfId="0" applyFont="1" applyFill="1" applyBorder="1" applyAlignment="1">
      <alignment horizontal="left"/>
    </xf>
    <xf numFmtId="164" fontId="1" fillId="3" borderId="24" xfId="0" applyNumberFormat="1" applyFont="1" applyFill="1" applyBorder="1" applyAlignment="1"/>
    <xf numFmtId="0" fontId="15" fillId="2" borderId="0" xfId="1" applyFont="1" applyFill="1" applyAlignment="1" applyProtection="1">
      <alignment horizontal="left" indent="1"/>
      <protection hidden="1"/>
    </xf>
    <xf numFmtId="0" fontId="14" fillId="3" borderId="40" xfId="0" applyFont="1" applyFill="1" applyBorder="1" applyAlignment="1">
      <alignment horizontal="left"/>
    </xf>
    <xf numFmtId="164" fontId="1" fillId="3" borderId="28" xfId="0" applyNumberFormat="1" applyFont="1" applyFill="1" applyBorder="1" applyAlignment="1"/>
    <xf numFmtId="0" fontId="16" fillId="2" borderId="0" xfId="1" applyFont="1" applyFill="1" applyProtection="1">
      <protection hidden="1"/>
    </xf>
    <xf numFmtId="0" fontId="17" fillId="4" borderId="26" xfId="0" applyFont="1" applyFill="1" applyBorder="1" applyAlignment="1"/>
    <xf numFmtId="165" fontId="1" fillId="2" borderId="4" xfId="0" applyNumberFormat="1" applyFont="1" applyFill="1" applyBorder="1" applyAlignment="1"/>
    <xf numFmtId="165" fontId="1" fillId="2" borderId="5" xfId="0" applyNumberFormat="1" applyFont="1" applyFill="1" applyBorder="1" applyAlignment="1"/>
    <xf numFmtId="0" fontId="1" fillId="4" borderId="26" xfId="0" applyFont="1" applyFill="1" applyBorder="1" applyAlignment="1">
      <alignment horizontal="left"/>
    </xf>
    <xf numFmtId="165" fontId="1" fillId="4" borderId="6" xfId="0" applyNumberFormat="1" applyFont="1" applyFill="1" applyBorder="1" applyAlignment="1"/>
    <xf numFmtId="0" fontId="1" fillId="2" borderId="0" xfId="0" applyFont="1" applyFill="1" applyAlignment="1">
      <alignment vertical="center"/>
    </xf>
    <xf numFmtId="0" fontId="14" fillId="4" borderId="32" xfId="0" applyFont="1" applyFill="1" applyBorder="1" applyAlignment="1">
      <alignment horizontal="left"/>
    </xf>
    <xf numFmtId="165" fontId="14" fillId="4" borderId="34" xfId="0" applyNumberFormat="1" applyFont="1" applyFill="1" applyBorder="1" applyAlignment="1"/>
    <xf numFmtId="0" fontId="14" fillId="4" borderId="32" xfId="0" applyFont="1" applyFill="1" applyBorder="1"/>
    <xf numFmtId="165" fontId="14" fillId="4" borderId="34" xfId="0" applyNumberFormat="1" applyFont="1" applyFill="1" applyBorder="1"/>
    <xf numFmtId="0" fontId="14" fillId="4" borderId="37" xfId="0" applyFont="1" applyFill="1" applyBorder="1"/>
    <xf numFmtId="0" fontId="6" fillId="2" borderId="0" xfId="1" applyFont="1" applyFill="1" applyProtection="1">
      <protection hidden="1"/>
    </xf>
    <xf numFmtId="0" fontId="18" fillId="2" borderId="0" xfId="0" applyFont="1" applyFill="1" applyAlignment="1">
      <alignment wrapText="1"/>
    </xf>
    <xf numFmtId="0" fontId="14" fillId="3" borderId="30" xfId="0" applyFont="1" applyFill="1" applyBorder="1" applyAlignment="1">
      <alignment horizontal="right" vertical="center"/>
    </xf>
    <xf numFmtId="0" fontId="14" fillId="3" borderId="31" xfId="0" applyFont="1" applyFill="1" applyBorder="1" applyAlignment="1">
      <alignment vertical="center"/>
    </xf>
    <xf numFmtId="0" fontId="14" fillId="3" borderId="31" xfId="0" applyFont="1" applyFill="1" applyBorder="1" applyAlignment="1">
      <alignment horizontal="right" vertical="center"/>
    </xf>
    <xf numFmtId="0" fontId="14" fillId="3" borderId="39" xfId="0" applyFont="1" applyFill="1" applyBorder="1" applyAlignment="1">
      <alignment horizontal="left" vertical="center"/>
    </xf>
    <xf numFmtId="0" fontId="14" fillId="3" borderId="40" xfId="0" applyFont="1" applyFill="1" applyBorder="1" applyAlignment="1">
      <alignment horizontal="left" vertical="center"/>
    </xf>
    <xf numFmtId="0" fontId="1" fillId="2" borderId="45" xfId="0" applyFont="1" applyFill="1" applyBorder="1" applyAlignment="1"/>
    <xf numFmtId="0" fontId="1" fillId="2" borderId="42" xfId="0" applyFont="1" applyFill="1" applyBorder="1" applyAlignment="1"/>
    <xf numFmtId="0" fontId="1" fillId="4" borderId="26" xfId="0" applyFont="1" applyFill="1" applyBorder="1" applyAlignment="1">
      <alignment vertical="center"/>
    </xf>
    <xf numFmtId="0" fontId="14" fillId="4" borderId="32" xfId="0" applyFont="1" applyFill="1" applyBorder="1" applyAlignment="1">
      <alignment vertical="center"/>
    </xf>
    <xf numFmtId="165" fontId="1" fillId="2" borderId="7" xfId="0" applyNumberFormat="1" applyFont="1" applyFill="1" applyBorder="1" applyAlignment="1"/>
    <xf numFmtId="165" fontId="1" fillId="2" borderId="22" xfId="0" applyNumberFormat="1" applyFont="1" applyFill="1" applyBorder="1" applyAlignment="1"/>
    <xf numFmtId="165" fontId="1" fillId="2" borderId="43" xfId="0" applyNumberFormat="1" applyFont="1" applyFill="1" applyBorder="1" applyAlignment="1"/>
    <xf numFmtId="165" fontId="1" fillId="2" borderId="42" xfId="0" applyNumberFormat="1" applyFont="1" applyFill="1" applyBorder="1" applyAlignment="1"/>
    <xf numFmtId="0" fontId="14" fillId="4" borderId="27" xfId="0" applyFont="1" applyFill="1" applyBorder="1"/>
    <xf numFmtId="165" fontId="1" fillId="2" borderId="0" xfId="0" applyNumberFormat="1" applyFont="1" applyFill="1"/>
    <xf numFmtId="165" fontId="1" fillId="2" borderId="0" xfId="0" applyNumberFormat="1" applyFont="1" applyFill="1" applyBorder="1"/>
    <xf numFmtId="167" fontId="1" fillId="2" borderId="0" xfId="0" applyNumberFormat="1" applyFont="1" applyFill="1" applyBorder="1"/>
    <xf numFmtId="0" fontId="1" fillId="2" borderId="0" xfId="0" applyFont="1" applyFill="1" applyAlignment="1">
      <alignment horizontal="right"/>
    </xf>
    <xf numFmtId="0" fontId="0" fillId="0" borderId="0" xfId="0" applyFont="1"/>
    <xf numFmtId="0" fontId="2" fillId="0" borderId="0" xfId="0" applyFont="1" applyFill="1"/>
    <xf numFmtId="165" fontId="14" fillId="4" borderId="44" xfId="0" applyNumberFormat="1" applyFont="1" applyFill="1" applyBorder="1"/>
    <xf numFmtId="0" fontId="14" fillId="3" borderId="23" xfId="0" applyFont="1" applyFill="1" applyBorder="1" applyAlignment="1">
      <alignment horizontal="center" vertical="center"/>
    </xf>
    <xf numFmtId="0" fontId="1" fillId="2" borderId="28" xfId="0" applyFont="1" applyFill="1" applyBorder="1" applyAlignment="1">
      <alignment horizontal="left"/>
    </xf>
    <xf numFmtId="0" fontId="1" fillId="6" borderId="0" xfId="0" applyFont="1" applyFill="1"/>
    <xf numFmtId="0" fontId="21" fillId="2" borderId="0" xfId="0" applyFont="1" applyFill="1" applyBorder="1" applyAlignment="1">
      <alignment horizontal="right" vertical="center"/>
    </xf>
    <xf numFmtId="0" fontId="7" fillId="2" borderId="6" xfId="0" applyFont="1" applyFill="1" applyBorder="1" applyAlignment="1">
      <alignment horizontal="center" vertical="center" wrapText="1"/>
    </xf>
    <xf numFmtId="165" fontId="1" fillId="2" borderId="6" xfId="0" applyNumberFormat="1" applyFont="1" applyFill="1" applyBorder="1" applyAlignment="1"/>
    <xf numFmtId="165" fontId="14" fillId="2" borderId="34" xfId="0" applyNumberFormat="1" applyFont="1" applyFill="1" applyBorder="1" applyAlignment="1"/>
    <xf numFmtId="165" fontId="14" fillId="2" borderId="35" xfId="0" applyNumberFormat="1" applyFont="1" applyFill="1" applyBorder="1" applyAlignment="1"/>
    <xf numFmtId="165" fontId="1" fillId="2" borderId="44" xfId="0" applyNumberFormat="1" applyFont="1" applyFill="1" applyBorder="1" applyAlignment="1"/>
    <xf numFmtId="165" fontId="14" fillId="2" borderId="38" xfId="0" applyNumberFormat="1" applyFont="1" applyFill="1" applyBorder="1" applyAlignment="1"/>
    <xf numFmtId="165" fontId="1" fillId="7" borderId="1" xfId="0" applyNumberFormat="1" applyFont="1" applyFill="1" applyBorder="1" applyAlignment="1"/>
    <xf numFmtId="0" fontId="14" fillId="3" borderId="30" xfId="0" applyFont="1" applyFill="1" applyBorder="1" applyAlignment="1">
      <alignment horizontal="center"/>
    </xf>
    <xf numFmtId="165" fontId="14" fillId="2" borderId="47" xfId="0" applyNumberFormat="1" applyFont="1" applyFill="1" applyBorder="1" applyAlignment="1"/>
    <xf numFmtId="165" fontId="1" fillId="7" borderId="6" xfId="0" applyNumberFormat="1" applyFont="1" applyFill="1" applyBorder="1" applyAlignment="1"/>
    <xf numFmtId="165" fontId="14" fillId="2" borderId="38" xfId="0" applyNumberFormat="1" applyFont="1" applyFill="1" applyBorder="1"/>
    <xf numFmtId="165" fontId="14" fillId="2" borderId="48" xfId="0" applyNumberFormat="1" applyFont="1" applyFill="1" applyBorder="1"/>
    <xf numFmtId="0" fontId="4" fillId="0" borderId="6" xfId="0" applyFont="1" applyFill="1" applyBorder="1" applyAlignment="1">
      <alignment horizontal="center" vertical="center" wrapText="1"/>
    </xf>
    <xf numFmtId="0" fontId="4" fillId="2" borderId="0" xfId="0" applyFont="1" applyFill="1" applyBorder="1" applyAlignment="1">
      <alignment horizontal="right" vertical="center"/>
    </xf>
    <xf numFmtId="0" fontId="4" fillId="0" borderId="6" xfId="0" applyFont="1" applyFill="1" applyBorder="1" applyAlignment="1">
      <alignment horizontal="center" vertical="center"/>
    </xf>
    <xf numFmtId="0" fontId="14" fillId="2" borderId="0" xfId="0" applyFont="1" applyFill="1" applyBorder="1" applyAlignment="1">
      <alignment horizontal="center" vertical="center"/>
    </xf>
    <xf numFmtId="0" fontId="22" fillId="2" borderId="0" xfId="10" applyFont="1" applyFill="1" applyBorder="1" applyAlignment="1">
      <alignment horizontal="center" vertical="center"/>
    </xf>
    <xf numFmtId="0" fontId="0" fillId="2" borderId="0" xfId="0" applyFont="1" applyFill="1" applyBorder="1" applyAlignment="1">
      <alignment wrapText="1"/>
    </xf>
    <xf numFmtId="0" fontId="0" fillId="0" borderId="41" xfId="0" applyFont="1" applyFill="1" applyBorder="1" applyAlignment="1" applyProtection="1">
      <alignment wrapText="1"/>
      <protection locked="0"/>
    </xf>
    <xf numFmtId="0" fontId="1" fillId="4" borderId="0" xfId="0" applyFont="1" applyFill="1" applyBorder="1" applyAlignment="1">
      <alignment horizontal="left"/>
    </xf>
    <xf numFmtId="164" fontId="1" fillId="3" borderId="49" xfId="0" applyNumberFormat="1" applyFont="1" applyFill="1" applyBorder="1" applyAlignment="1"/>
    <xf numFmtId="164" fontId="1" fillId="3" borderId="50" xfId="0" applyNumberFormat="1" applyFont="1" applyFill="1" applyBorder="1" applyAlignment="1"/>
    <xf numFmtId="0" fontId="14" fillId="3" borderId="36" xfId="0" applyFont="1" applyFill="1" applyBorder="1" applyAlignment="1">
      <alignment horizontal="center" wrapText="1"/>
    </xf>
    <xf numFmtId="0" fontId="14" fillId="3" borderId="31" xfId="0" applyFont="1" applyFill="1" applyBorder="1" applyAlignment="1">
      <alignment vertical="center" wrapText="1"/>
    </xf>
    <xf numFmtId="0" fontId="14" fillId="3" borderId="30" xfId="0" applyFont="1" applyFill="1" applyBorder="1" applyAlignment="1">
      <alignment horizontal="center" wrapText="1"/>
    </xf>
    <xf numFmtId="0" fontId="14" fillId="3" borderId="46" xfId="0" applyFont="1" applyFill="1" applyBorder="1" applyAlignment="1">
      <alignment horizontal="right" vertical="center" wrapText="1"/>
    </xf>
    <xf numFmtId="0" fontId="14" fillId="3" borderId="31" xfId="0" applyFont="1" applyFill="1" applyBorder="1" applyAlignment="1">
      <alignment horizontal="right" vertical="center" wrapText="1"/>
    </xf>
    <xf numFmtId="164" fontId="14" fillId="3" borderId="31" xfId="0" applyNumberFormat="1" applyFont="1" applyFill="1" applyBorder="1" applyAlignment="1">
      <alignment horizontal="center" vertical="center" wrapText="1"/>
    </xf>
    <xf numFmtId="164" fontId="14" fillId="3" borderId="30" xfId="0" applyNumberFormat="1" applyFont="1" applyFill="1" applyBorder="1" applyAlignment="1">
      <alignment horizontal="center" vertical="center" wrapText="1"/>
    </xf>
    <xf numFmtId="164" fontId="14" fillId="3" borderId="41" xfId="0" applyNumberFormat="1" applyFont="1" applyFill="1" applyBorder="1" applyAlignment="1">
      <alignment horizontal="center" vertical="center" wrapText="1"/>
    </xf>
    <xf numFmtId="0" fontId="0" fillId="0" borderId="6" xfId="0" applyFont="1" applyFill="1" applyBorder="1" applyAlignment="1" applyProtection="1">
      <alignment horizontal="center" vertical="center"/>
      <protection locked="0"/>
    </xf>
    <xf numFmtId="0" fontId="0" fillId="2" borderId="0" xfId="0" applyFont="1" applyFill="1" applyBorder="1" applyAlignment="1" applyProtection="1">
      <alignment vertical="center"/>
      <protection locked="0"/>
    </xf>
    <xf numFmtId="0" fontId="4" fillId="0" borderId="6" xfId="0" applyFont="1" applyFill="1" applyBorder="1" applyAlignment="1" applyProtection="1">
      <alignment horizontal="center" vertical="center"/>
      <protection locked="0"/>
    </xf>
    <xf numFmtId="0" fontId="0" fillId="0" borderId="6" xfId="0" applyFont="1" applyFill="1" applyBorder="1" applyAlignment="1" applyProtection="1">
      <alignment vertical="center"/>
      <protection locked="0"/>
    </xf>
    <xf numFmtId="165" fontId="14" fillId="2" borderId="35" xfId="0" applyNumberFormat="1" applyFont="1" applyFill="1" applyBorder="1"/>
    <xf numFmtId="165" fontId="14" fillId="4" borderId="35" xfId="0" applyNumberFormat="1" applyFont="1" applyFill="1" applyBorder="1" applyProtection="1">
      <protection locked="0"/>
    </xf>
    <xf numFmtId="165" fontId="1" fillId="0" borderId="44" xfId="0" applyNumberFormat="1" applyFont="1" applyFill="1" applyBorder="1" applyAlignment="1" applyProtection="1">
      <protection locked="0"/>
    </xf>
    <xf numFmtId="0" fontId="14" fillId="3" borderId="20" xfId="0" applyFont="1" applyFill="1" applyBorder="1" applyAlignment="1">
      <alignment horizontal="center" wrapText="1"/>
    </xf>
    <xf numFmtId="0" fontId="14" fillId="3" borderId="21" xfId="0" applyFont="1" applyFill="1" applyBorder="1" applyAlignment="1">
      <alignment horizontal="center" wrapText="1"/>
    </xf>
    <xf numFmtId="0" fontId="1" fillId="2" borderId="28" xfId="0" applyFont="1" applyFill="1" applyBorder="1" applyAlignment="1">
      <alignment horizontal="left"/>
    </xf>
    <xf numFmtId="0" fontId="1" fillId="4" borderId="7" xfId="0" applyFont="1" applyFill="1" applyBorder="1" applyAlignment="1" applyProtection="1">
      <alignment wrapText="1"/>
      <protection locked="0"/>
    </xf>
    <xf numFmtId="0" fontId="1" fillId="4" borderId="15" xfId="0" applyFont="1" applyFill="1" applyBorder="1" applyAlignment="1" applyProtection="1">
      <alignment wrapText="1"/>
      <protection locked="0"/>
    </xf>
    <xf numFmtId="0" fontId="1" fillId="4" borderId="22" xfId="0" applyFont="1" applyFill="1" applyBorder="1" applyAlignment="1" applyProtection="1">
      <alignment wrapText="1"/>
      <protection locked="0"/>
    </xf>
    <xf numFmtId="166" fontId="1" fillId="4" borderId="22" xfId="0" applyNumberFormat="1" applyFont="1" applyFill="1" applyBorder="1" applyAlignment="1" applyProtection="1">
      <alignment wrapText="1"/>
      <protection locked="0"/>
    </xf>
    <xf numFmtId="165" fontId="1" fillId="4" borderId="7" xfId="0" applyNumberFormat="1" applyFont="1" applyFill="1" applyBorder="1" applyAlignment="1" applyProtection="1">
      <alignment wrapText="1"/>
      <protection locked="0"/>
    </xf>
    <xf numFmtId="0" fontId="1" fillId="4" borderId="4" xfId="0" applyFont="1" applyFill="1" applyBorder="1" applyAlignment="1" applyProtection="1">
      <alignment horizontal="center" wrapText="1"/>
      <protection locked="0"/>
    </xf>
    <xf numFmtId="0" fontId="1" fillId="4" borderId="5" xfId="0" applyFont="1" applyFill="1" applyBorder="1" applyAlignment="1" applyProtection="1">
      <alignment horizontal="center" wrapText="1"/>
      <protection locked="0"/>
    </xf>
    <xf numFmtId="0" fontId="1" fillId="4" borderId="16" xfId="0" applyFont="1" applyFill="1" applyBorder="1" applyAlignment="1" applyProtection="1">
      <alignment horizontal="center" wrapText="1"/>
      <protection locked="0"/>
    </xf>
    <xf numFmtId="165" fontId="1" fillId="4" borderId="6" xfId="0" applyNumberFormat="1" applyFont="1" applyFill="1" applyBorder="1" applyProtection="1">
      <protection locked="0"/>
    </xf>
    <xf numFmtId="0" fontId="1" fillId="4" borderId="6" xfId="0" applyFont="1" applyFill="1" applyBorder="1" applyProtection="1">
      <protection locked="0"/>
    </xf>
    <xf numFmtId="0" fontId="1" fillId="4" borderId="1" xfId="0" applyFont="1" applyFill="1" applyBorder="1" applyAlignment="1" applyProtection="1">
      <alignment horizontal="center" wrapText="1"/>
      <protection locked="0"/>
    </xf>
    <xf numFmtId="0" fontId="1" fillId="4" borderId="2" xfId="0" applyFont="1" applyFill="1" applyBorder="1" applyAlignment="1" applyProtection="1">
      <alignment horizontal="center" wrapText="1"/>
      <protection locked="0"/>
    </xf>
    <xf numFmtId="0" fontId="1" fillId="4" borderId="9" xfId="0" applyFont="1" applyFill="1" applyBorder="1" applyAlignment="1" applyProtection="1">
      <alignment horizontal="center" wrapText="1"/>
      <protection locked="0"/>
    </xf>
    <xf numFmtId="0" fontId="1" fillId="4" borderId="8" xfId="0" applyFont="1" applyFill="1" applyBorder="1" applyAlignment="1" applyProtection="1">
      <alignment wrapText="1"/>
      <protection locked="0"/>
    </xf>
    <xf numFmtId="0" fontId="1" fillId="4" borderId="3" xfId="0" applyFont="1" applyFill="1" applyBorder="1" applyAlignment="1" applyProtection="1">
      <alignment wrapText="1"/>
      <protection locked="0"/>
    </xf>
    <xf numFmtId="166" fontId="1" fillId="4" borderId="3" xfId="0" applyNumberFormat="1" applyFont="1" applyFill="1" applyBorder="1" applyAlignment="1" applyProtection="1">
      <alignment wrapText="1"/>
      <protection locked="0"/>
    </xf>
    <xf numFmtId="0" fontId="1" fillId="4" borderId="11" xfId="0" applyFont="1" applyFill="1" applyBorder="1" applyAlignment="1" applyProtection="1">
      <alignment wrapText="1"/>
      <protection locked="0"/>
    </xf>
    <xf numFmtId="0" fontId="1" fillId="4" borderId="10" xfId="0" applyFont="1" applyFill="1" applyBorder="1" applyAlignment="1" applyProtection="1">
      <alignment wrapText="1"/>
      <protection locked="0"/>
    </xf>
    <xf numFmtId="0" fontId="1" fillId="4" borderId="33" xfId="0" applyFont="1" applyFill="1" applyBorder="1" applyAlignment="1" applyProtection="1">
      <alignment wrapText="1"/>
      <protection locked="0"/>
    </xf>
    <xf numFmtId="166" fontId="1" fillId="4" borderId="33" xfId="0" applyNumberFormat="1" applyFont="1" applyFill="1" applyBorder="1" applyAlignment="1" applyProtection="1">
      <alignment wrapText="1"/>
      <protection locked="0"/>
    </xf>
    <xf numFmtId="165" fontId="1" fillId="4" borderId="11" xfId="0" applyNumberFormat="1" applyFont="1" applyFill="1" applyBorder="1" applyAlignment="1" applyProtection="1">
      <alignment wrapText="1"/>
      <protection locked="0"/>
    </xf>
    <xf numFmtId="165" fontId="1" fillId="4" borderId="11" xfId="0" applyNumberFormat="1" applyFont="1" applyFill="1" applyBorder="1" applyProtection="1">
      <protection locked="0"/>
    </xf>
    <xf numFmtId="0" fontId="1" fillId="4" borderId="11" xfId="0" applyFont="1" applyFill="1" applyBorder="1" applyProtection="1">
      <protection locked="0"/>
    </xf>
    <xf numFmtId="0" fontId="1" fillId="4" borderId="12" xfId="0" applyFont="1" applyFill="1" applyBorder="1" applyAlignment="1" applyProtection="1">
      <alignment horizontal="center" wrapText="1"/>
      <protection locked="0"/>
    </xf>
    <xf numFmtId="0" fontId="1" fillId="4" borderId="13" xfId="0" applyFont="1" applyFill="1" applyBorder="1" applyAlignment="1" applyProtection="1">
      <alignment horizontal="center" wrapText="1"/>
      <protection locked="0"/>
    </xf>
    <xf numFmtId="0" fontId="1" fillId="4" borderId="14" xfId="0" applyFont="1" applyFill="1" applyBorder="1" applyAlignment="1" applyProtection="1">
      <alignment horizontal="center" wrapText="1"/>
      <protection locked="0"/>
    </xf>
  </cellXfs>
  <cellStyles count="11">
    <cellStyle name="Comma 2" xfId="3"/>
    <cellStyle name="Comma 3" xfId="2"/>
    <cellStyle name="Currency 2" xfId="4"/>
    <cellStyle name="Hyperlink" xfId="10" builtinId="8"/>
    <cellStyle name="Hyperlink 2" xfId="7"/>
    <cellStyle name="Normal" xfId="0" builtinId="0"/>
    <cellStyle name="Normal 2" xfId="1"/>
    <cellStyle name="Normal 2 2" xfId="5"/>
    <cellStyle name="Normal 3" xfId="6"/>
    <cellStyle name="Normal 4" xfId="8"/>
    <cellStyle name="Normal 5" xfId="9"/>
  </cellStyles>
  <dxfs count="89">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fill>
        <patternFill patternType="solid">
          <bgColor theme="0" tint="-0.14996795556505021"/>
        </patternFill>
      </fill>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microsoft.com/office/2007/relationships/hdphoto" Target="../media/hdphoto3.wdp"/><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535781</xdr:colOff>
      <xdr:row>1</xdr:row>
      <xdr:rowOff>47625</xdr:rowOff>
    </xdr:from>
    <xdr:to>
      <xdr:col>1</xdr:col>
      <xdr:colOff>5541167</xdr:colOff>
      <xdr:row>6</xdr:row>
      <xdr:rowOff>528</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1143000" y="1000125"/>
          <a:ext cx="4964905" cy="905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1390650</xdr:colOff>
      <xdr:row>1</xdr:row>
      <xdr:rowOff>95249</xdr:rowOff>
    </xdr:from>
    <xdr:to>
      <xdr:col>3</xdr:col>
      <xdr:colOff>383381</xdr:colOff>
      <xdr:row>6</xdr:row>
      <xdr:rowOff>48152</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4438650" y="285749"/>
          <a:ext cx="5155406" cy="9054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952501</xdr:colOff>
      <xdr:row>0</xdr:row>
      <xdr:rowOff>178595</xdr:rowOff>
    </xdr:from>
    <xdr:to>
      <xdr:col>9</xdr:col>
      <xdr:colOff>229393</xdr:colOff>
      <xdr:row>3</xdr:row>
      <xdr:rowOff>165391</xdr:rowOff>
    </xdr:to>
    <xdr:pic>
      <xdr:nvPicPr>
        <xdr:cNvPr id="4" name="Picture 3"/>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8810626" y="178595"/>
          <a:ext cx="4393405" cy="8011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1123950</xdr:colOff>
      <xdr:row>0</xdr:row>
      <xdr:rowOff>94518</xdr:rowOff>
    </xdr:from>
    <xdr:to>
      <xdr:col>5</xdr:col>
      <xdr:colOff>562889</xdr:colOff>
      <xdr:row>4</xdr:row>
      <xdr:rowOff>191192</xdr:rowOff>
    </xdr:to>
    <xdr:pic>
      <xdr:nvPicPr>
        <xdr:cNvPr id="4" name="Picture 3"/>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6194181" y="94518"/>
          <a:ext cx="4978093" cy="9010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171450</xdr:colOff>
      <xdr:row>0</xdr:row>
      <xdr:rowOff>438150</xdr:rowOff>
    </xdr:from>
    <xdr:to>
      <xdr:col>6</xdr:col>
      <xdr:colOff>992980</xdr:colOff>
      <xdr:row>0</xdr:row>
      <xdr:rowOff>1343553</xdr:rowOff>
    </xdr:to>
    <xdr:pic>
      <xdr:nvPicPr>
        <xdr:cNvPr id="4" name="Picture 3"/>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6200775" y="438150"/>
          <a:ext cx="4964905" cy="9054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mpetitive_Grants@cde.state.co.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M82"/>
  <sheetViews>
    <sheetView zoomScale="80" zoomScaleNormal="80" workbookViewId="0">
      <selection activeCell="B10" sqref="B10"/>
    </sheetView>
  </sheetViews>
  <sheetFormatPr defaultColWidth="9.109375" defaultRowHeight="14.4" x14ac:dyDescent="0.3"/>
  <cols>
    <col min="1" max="1" width="9.109375" style="3"/>
    <col min="2" max="2" width="92.44140625" style="104" customWidth="1"/>
    <col min="3" max="3" width="82.44140625" style="3" customWidth="1"/>
    <col min="4" max="16384" width="9.109375" style="3"/>
  </cols>
  <sheetData>
    <row r="9" spans="2:13" ht="15" thickBot="1" x14ac:dyDescent="0.35">
      <c r="D9" s="22"/>
      <c r="E9" s="22"/>
      <c r="F9" s="22"/>
      <c r="G9" s="22"/>
    </row>
    <row r="10" spans="2:13" ht="21.6" thickBot="1" x14ac:dyDescent="0.45">
      <c r="B10" s="105" t="s">
        <v>91</v>
      </c>
      <c r="E10" s="23"/>
      <c r="G10" s="7"/>
      <c r="H10" s="7"/>
      <c r="I10" s="7"/>
      <c r="J10" s="7"/>
      <c r="K10" s="7"/>
      <c r="L10" s="7"/>
      <c r="M10" s="7"/>
    </row>
    <row r="11" spans="2:13" x14ac:dyDescent="0.3">
      <c r="D11" s="24"/>
    </row>
    <row r="13" spans="2:13" x14ac:dyDescent="0.3">
      <c r="B13" s="104" t="str">
        <f>IF($B$10="Budget Revision Instructions",'Budget Revision Instructions'!B1,IF($B$10="General Budget Instructions",'Budget Instructions'!B1,IF($B$10="AFR Instructions", 'AFR Instructions'!B1,"")) )</f>
        <v>COMPUTERIZED/ELECTRONIC BUDGET</v>
      </c>
    </row>
    <row r="14" spans="2:13" x14ac:dyDescent="0.3">
      <c r="B14" s="104" t="str">
        <f>IF($B$10="Budget Revision Instructions",'Budget Revision Instructions'!B2,IF($B$10="General Budget Instructions",'Budget Instructions'!B2,IF($B$10="AFR Instructions", 'AFR Instructions'!B2,"")) )</f>
        <v>(Print a copy of these instructions for easy reference)</v>
      </c>
    </row>
    <row r="15" spans="2:13" x14ac:dyDescent="0.3">
      <c r="B15" s="104" t="str">
        <f>IF($B$10="Budget Revision Instructions",'Budget Revision Instructions'!B3,IF($B$10="General Budget Instructions",'Budget Instructions'!B3,IF($B$10="AFR Instructions", 'AFR Instructions'!B3,"")) )</f>
        <v/>
      </c>
    </row>
    <row r="16" spans="2:13" x14ac:dyDescent="0.3">
      <c r="B16" s="104" t="str">
        <f>IF($B$10="Budget Revision Instructions",'Budget Revision Instructions'!B4,IF($B$10="General Budget Instructions",'Budget Instructions'!B4,IF($B$10="AFR Instructions", 'AFR Instructions'!B4,"")) )</f>
        <v/>
      </c>
    </row>
    <row r="17" spans="1:2" x14ac:dyDescent="0.3">
      <c r="B17" s="104" t="str">
        <f>IF($B$10="Budget Revision Instructions",'Budget Revision Instructions'!B5,IF($B$10="General Budget Instructions",'Budget Instructions'!B5,IF($B$10="AFR Instructions", 'AFR Instructions'!B5,"")) )</f>
        <v>Refer to the Request for Proposal (RFP) for a list of non-allowable costs.</v>
      </c>
    </row>
    <row r="18" spans="1:2" x14ac:dyDescent="0.3">
      <c r="A18" s="3" t="str">
        <f>+IF(C12="General Budget Instructions",'Budget Instructions'!B7,"")</f>
        <v/>
      </c>
      <c r="B18" s="104" t="str">
        <f>IF($B$10="Budget Revision Instructions",'Budget Revision Instructions'!B6,IF($B$10="General Budget Instructions",'Budget Instructions'!B6,IF($B$10="AFR Instructions", 'AFR Instructions'!B6,"")) )</f>
        <v/>
      </c>
    </row>
    <row r="19" spans="1:2" x14ac:dyDescent="0.3">
      <c r="A19" s="3" t="str">
        <f>+IF(C13="General Budget Instructions",'Budget Instructions'!B8,"")</f>
        <v/>
      </c>
      <c r="B19" s="104" t="str">
        <f>IF($B$10="Budget Revision Instructions",'Budget Revision Instructions'!B7,IF($B$10="General Budget Instructions",'Budget Instructions'!B7,IF($B$10="AFR Instructions", 'AFR Instructions'!B7,"")) )</f>
        <v>FEDERAL - Expenditures to be covered by the grant</v>
      </c>
    </row>
    <row r="20" spans="1:2" ht="28.95" x14ac:dyDescent="0.3">
      <c r="A20" s="3" t="str">
        <f>+IF(C14="General Budget Instructions",'Budget Instructions'!B9,"")</f>
        <v/>
      </c>
      <c r="B20" s="104" t="str">
        <f>IF($B$10="Budget Revision Instructions",'Budget Revision Instructions'!B8,IF($B$10="General Budget Instructions",'Budget Instructions'!B8,IF($B$10="AFR Instructions", 'AFR Instructions'!B8,"")) )</f>
        <v>MATCH:  Expenditures that will be used to cover the required match requirement.  These expenditures cannot be paid with other federal grant, program income or unrecovered indirect costs</v>
      </c>
    </row>
    <row r="21" spans="1:2" x14ac:dyDescent="0.3">
      <c r="A21" s="3" t="str">
        <f>+IF(C15="General Budget Instructions",'Budget Instructions'!B10,"")</f>
        <v/>
      </c>
      <c r="B21" s="104" t="str">
        <f>IF($B$10="Budget Revision Instructions",'Budget Revision Instructions'!B9,IF($B$10="General Budget Instructions",'Budget Instructions'!B9,IF($B$10="AFR Instructions", 'AFR Instructions'!B9,"")) )</f>
        <v xml:space="preserve">PROGRAM INCOME:  Expenditures that will be covered by income earned as a direct result of this grant.  </v>
      </c>
    </row>
    <row r="22" spans="1:2" x14ac:dyDescent="0.3">
      <c r="A22" s="3" t="str">
        <f>+IF(C16="General Budget Instructions",'Budget Instructions'!B11,"")</f>
        <v/>
      </c>
      <c r="B22" s="104" t="str">
        <f>IF($B$10="Budget Revision Instructions",'Budget Revision Instructions'!B10,IF($B$10="General Budget Instructions",'Budget Instructions'!B10,IF($B$10="AFR Instructions", 'AFR Instructions'!B10,"")) )</f>
        <v/>
      </c>
    </row>
    <row r="23" spans="1:2" ht="72" x14ac:dyDescent="0.3">
      <c r="A23" s="3" t="str">
        <f>+IF(C17="General Budget Instructions",'Budget Instructions'!B12,"")</f>
        <v/>
      </c>
      <c r="B23" s="104" t="str">
        <f>IF($B$10="Budget Revision Instructions",'Budget Revision Instructions'!#REF!,IF($B$10="General Budget Instructions",'Budget Instructions'!B11,IF($B$10="AFR Instructions", 'AFR Instructions'!B11,"")) )</f>
        <v>The budget detail should include hourly/daily rates, costs per item, and/or number of units/kits/classrooms/student/staff, or other detail sufficient to explain how the total line item was reached.  No single line item should exceed $1,000 without proper justification (i.e., a technology line item should be broken down to the number of systems and cost per system).  Line items without proper justification will be denied. The proposed budget should not exceed the amount that can be expended each year.</v>
      </c>
    </row>
    <row r="24" spans="1:2" x14ac:dyDescent="0.3">
      <c r="A24" s="3" t="str">
        <f>+IF(C18="General Budget Instructions",'Budget Instructions'!B13,"")</f>
        <v/>
      </c>
      <c r="B24" s="104" t="str">
        <f>IF($B$10="Budget Revision Instructions",'Budget Revision Instructions'!#REF!,IF($B$10="General Budget Instructions",'Budget Instructions'!B12,IF($B$10="AFR Instructions", 'AFR Instructions'!#REF!,"")) )</f>
        <v/>
      </c>
    </row>
    <row r="25" spans="1:2" x14ac:dyDescent="0.3">
      <c r="A25" s="3" t="str">
        <f>+IF(C19="General Budget Instructions",'Budget Instructions'!B14,"")</f>
        <v/>
      </c>
      <c r="B25" s="104" t="str">
        <f>IF($B$10="Budget Revision Instructions",'Budget Revision Instructions'!#REF!,IF($B$10="General Budget Instructions",'Budget Instructions'!B13,IF($B$10="AFR Instructions", 'AFR Instructions'!B12,"")) )</f>
        <v>INSTRUCTIONS/FEATURES OF THE ELECTRONIC BUDGET</v>
      </c>
    </row>
    <row r="26" spans="1:2" ht="28.8" x14ac:dyDescent="0.3">
      <c r="A26" s="3" t="str">
        <f>+IF(C20="General Budget Instructions",'Budget Instructions'!B15,"")</f>
        <v/>
      </c>
      <c r="B26" s="104" t="str">
        <f>IF($B$10="Budget Revision Instructions",'Budget Revision Instructions'!B11,IF($B$10="General Budget Instructions",'Budget Instructions'!B14,IF($B$10="AFR Instructions", 'AFR Instructions'!B13,"")) )</f>
        <v>►The computerized budget allows interaction among worksheets. Users will enter data on the 3-Budget and AFR Detail Sheet and this data will then self-populate on the Budget and AFR Summary Sheets respectively.</v>
      </c>
    </row>
    <row r="27" spans="1:2" x14ac:dyDescent="0.3">
      <c r="A27" s="3" t="str">
        <f>+IF(C21="General Budget Instructions",'Budget Instructions'!B16,"")</f>
        <v/>
      </c>
      <c r="B27" s="104" t="str">
        <f>IF($B$10="Budget Revision Instructions",'Budget Revision Instructions'!B12,IF($B$10="General Budget Instructions",'Budget Instructions'!B15,IF($B$10="AFR Instructions", 'AFR Instructions'!B14,"")) )</f>
        <v>►The computerized file contains the following worksheets:</v>
      </c>
    </row>
    <row r="28" spans="1:2" x14ac:dyDescent="0.3">
      <c r="A28" s="3" t="str">
        <f>+IF(C22="General Budget Instructions",'Budget Instructions'!B17,"")</f>
        <v/>
      </c>
      <c r="B28" s="104" t="str">
        <f>IF($B$10="Budget Revision Instructions",'Budget Revision Instructions'!B13,IF($B$10="General Budget Instructions",'Budget Instructions'!B16,IF($B$10="AFR Instructions", 'AFR Instructions'!B15,"")) )</f>
        <v>1-Instructions</v>
      </c>
    </row>
    <row r="29" spans="1:2" x14ac:dyDescent="0.3">
      <c r="A29" s="3" t="str">
        <f>+IF(C23="General Budget Instructions",'Budget Instructions'!B18,"")</f>
        <v/>
      </c>
      <c r="B29" s="104" t="str">
        <f>IF($B$10="Budget Revision Instructions",'Budget Revision Instructions'!B14,IF($B$10="General Budget Instructions",'Budget Instructions'!B17,IF($B$10="AFR Instructions", 'AFR Instructions'!B16,"")) )</f>
        <v>2-Cover Page</v>
      </c>
    </row>
    <row r="30" spans="1:2" ht="15" x14ac:dyDescent="0.25">
      <c r="A30" s="3" t="str">
        <f>+IF(C24="General Budget Instructions",'Budget Instructions'!B19,"")</f>
        <v/>
      </c>
      <c r="B30" s="104" t="str">
        <f>IF($B$10="Budget Revision Instructions",'Budget Revision Instructions'!B15,IF($B$10="General Budget Instructions",'Budget Instructions'!B18,IF($B$10="AFR Instructions", 'AFR Instructions'!B17,"")) )</f>
        <v>3-Budget and AFR Detail</v>
      </c>
    </row>
    <row r="31" spans="1:2" ht="15" x14ac:dyDescent="0.25">
      <c r="A31" s="3" t="str">
        <f>+IF(C25="General Budget Instructions",'Budget Instructions'!B20,"")</f>
        <v/>
      </c>
      <c r="B31" s="104" t="str">
        <f>IF($B$10="Budget Revision Instructions",'Budget Revision Instructions'!B16,IF($B$10="General Budget Instructions",'Budget Instructions'!B19,IF($B$10="AFR Instructions", 'AFR Instructions'!B18,"")) )</f>
        <v>4-Budget Summary</v>
      </c>
    </row>
    <row r="32" spans="1:2" ht="15" x14ac:dyDescent="0.25">
      <c r="A32" s="3" t="str">
        <f>+IF(C26="General Budget Instructions",'Budget Instructions'!B21,"")</f>
        <v/>
      </c>
      <c r="B32" s="104" t="str">
        <f>IF($B$10="Budget Revision Instructions",'Budget Revision Instructions'!B17,IF($B$10="General Budget Instructions",'Budget Instructions'!B20,IF($B$10="AFR Instructions", 'AFR Instructions'!B19,"")) )</f>
        <v>5-AFR Summary</v>
      </c>
    </row>
    <row r="33" spans="1:2" ht="15" x14ac:dyDescent="0.25">
      <c r="A33" s="3" t="str">
        <f>+IF(C27="General Budget Instructions",'Budget Instructions'!B22,"")</f>
        <v/>
      </c>
      <c r="B33" s="104" t="str">
        <f>IF($B$10="Budget Revision Instructions",'Budget Revision Instructions'!B18,IF($B$10="General Budget Instructions",'Budget Instructions'!B21,IF($B$10="AFR Instructions", 'AFR Instructions'!B20,"")) )</f>
        <v/>
      </c>
    </row>
    <row r="34" spans="1:2" ht="15" x14ac:dyDescent="0.25">
      <c r="A34" s="3" t="str">
        <f>+IF(C28="General Budget Instructions",'Budget Instructions'!B23,"")</f>
        <v/>
      </c>
      <c r="B34" s="104" t="str">
        <f>IF($B$10="Budget Revision Instructions",'Budget Revision Instructions'!B19,IF($B$10="General Budget Instructions",'Budget Instructions'!B22,IF($B$10="AFR Instructions", 'AFR Instructions'!B21,"")) )</f>
        <v>GENERAL BUDGET COMMENTS</v>
      </c>
    </row>
    <row r="35" spans="1:2" x14ac:dyDescent="0.3">
      <c r="A35" s="3" t="str">
        <f>+IF(C29="General Budget Instructions",'Budget Instructions'!B24,"")</f>
        <v/>
      </c>
      <c r="B35" s="104" t="str">
        <f>IF($B$10="Budget Revision Instructions",'Budget Revision Instructions'!B20,IF($B$10="General Budget Instructions",'Budget Instructions'!B23,IF($B$10="AFR Instructions", 'AFR Instructions'!B22,"")) )</f>
        <v>►This Excel file is protected.</v>
      </c>
    </row>
    <row r="36" spans="1:2" x14ac:dyDescent="0.3">
      <c r="A36" s="3" t="str">
        <f>+IF(C30="General Budget Instructions",'Budget Instructions'!B25,"")</f>
        <v/>
      </c>
      <c r="B36" s="104" t="str">
        <f>IF($B$10="Budget Revision Instructions",'Budget Revision Instructions'!B21,IF($B$10="General Budget Instructions",'Budget Instructions'!B24,IF($B$10="AFR Instructions", 'AFR Instructions'!B23,"")) )</f>
        <v>►Enter dollar amounts as whole dollar - Do not enter cents</v>
      </c>
    </row>
    <row r="37" spans="1:2" x14ac:dyDescent="0.3">
      <c r="A37" s="3" t="str">
        <f>+IF(C31="General Budget Instructions",'Budget Instructions'!B26,"")</f>
        <v/>
      </c>
      <c r="B37" s="104" t="str">
        <f>IF($B$10="Budget Revision Instructions",'Budget Revision Instructions'!B22,IF($B$10="General Budget Instructions",'Budget Instructions'!B25,IF($B$10="AFR Instructions", 'AFR Instructions'!B24,"")) )</f>
        <v xml:space="preserve">►White cells can be typed in; gray cells cannot or should not be typed in.  </v>
      </c>
    </row>
    <row r="38" spans="1:2" ht="43.2" x14ac:dyDescent="0.3">
      <c r="A38" s="3" t="str">
        <f>+IF(C32="General Budget Instructions",'Budget Instructions'!B27,"")</f>
        <v/>
      </c>
      <c r="B38" s="104" t="str">
        <f>IF($B$10="Budget Revision Instructions",'Budget Revision Instructions'!B23,IF($B$10="General Budget Instructions",'Budget Instructions'!B26,IF($B$10="AFR Instructions", 'AFR Instructions'!B25,"")) )</f>
        <v>►Do not cut and paste cells.  If you need to move cell contents, (1) copy and paste, then (2) delete the original content.  If you cut and paste you will invalidate the program, and you will have to re-enter all your data on a new file.</v>
      </c>
    </row>
    <row r="39" spans="1:2" ht="28.8" x14ac:dyDescent="0.3">
      <c r="A39" s="3" t="str">
        <f>+IF(C33="General Budget Instructions",'Budget Instructions'!B28,"")</f>
        <v/>
      </c>
      <c r="B39" s="104" t="str">
        <f>IF($B$10="Budget Revision Instructions",'Budget Revision Instructions'!B24,IF($B$10="General Budget Instructions",'Budget Instructions'!B27,IF($B$10="AFR Instructions", 'AFR Instructions'!B26,"")) )</f>
        <v>►Use the ZOOM feature to change the size of the information on the screen.  This will have no effect on the printout</v>
      </c>
    </row>
    <row r="40" spans="1:2" ht="43.2" x14ac:dyDescent="0.3">
      <c r="A40" s="3" t="str">
        <f>+IF(C34="General Budget Instructions",'Budget Instructions'!B29,"")</f>
        <v/>
      </c>
      <c r="B40" s="104" t="str">
        <f>IF($B$10="Budget Revision Instructions",'Budget Revision Instructions'!B25,IF($B$10="General Budget Instructions",'Budget Instructions'!B28,IF($B$10="AFR Instructions", 'AFR Instructions'!B27,"")) )</f>
        <v>►When working on the Budget and AFR Detail page, be aware of the Excel row numbers of the left.  The title rows at the top of each worksheet are frozen, sometimes users are working in rows much farther down in the spreadsheet than they realize</v>
      </c>
    </row>
    <row r="41" spans="1:2" ht="28.8" x14ac:dyDescent="0.3">
      <c r="A41" s="3" t="str">
        <f>+IF(C35="General Budget Instructions",'Budget Instructions'!B30,"")</f>
        <v/>
      </c>
      <c r="B41" s="104" t="str">
        <f>IF($B$10="Budget Revision Instructions",'Budget Revision Instructions'!B26,IF($B$10="General Budget Instructions",'Budget Instructions'!B29,IF($B$10="AFR Instructions", 'AFR Instructions'!B28,"")) )</f>
        <v>►Do not erase a cell entry in any worksheet with the space bar, but instead use the delete key on the keyboard.</v>
      </c>
    </row>
    <row r="42" spans="1:2" x14ac:dyDescent="0.3">
      <c r="A42" s="3" t="str">
        <f>+IF(C36="General Budget Instructions",'Budget Instructions'!B31,"")</f>
        <v/>
      </c>
      <c r="B42" s="104" t="str">
        <f>IF($B$10="Budget Revision Instructions",'Budget Revision Instructions'!B27,IF($B$10="General Budget Instructions",'Budget Instructions'!B30,IF($B$10="AFR Instructions", 'AFR Instructions'!B29,"")) )</f>
        <v xml:space="preserve">►Do not delete lines when making revisions.  </v>
      </c>
    </row>
    <row r="43" spans="1:2" x14ac:dyDescent="0.3">
      <c r="A43" s="3" t="str">
        <f>+IF(C37="General Budget Instructions",'Budget Instructions'!B32,"")</f>
        <v/>
      </c>
      <c r="B43" s="104" t="str">
        <f>IF($B$10="Budget Revision Instructions",'Budget Revision Instructions'!B28,IF($B$10="General Budget Instructions",'Budget Instructions'!B31,IF($B$10="AFR Instructions", 'AFR Instructions'!B30,"")) )</f>
        <v/>
      </c>
    </row>
    <row r="44" spans="1:2" x14ac:dyDescent="0.3">
      <c r="A44" s="3" t="str">
        <f>+IF(C38="General Budget Instructions",'Budget Instructions'!B33,"")</f>
        <v/>
      </c>
      <c r="B44" s="104" t="str">
        <f>IF($B$10="Budget Revision Instructions",'Budget Revision Instructions'!B29,IF($B$10="General Budget Instructions",'Budget Instructions'!B32,IF($B$10="AFR Instructions", 'AFR Instructions'!B31,"")) )</f>
        <v>2-COVER SHEET</v>
      </c>
    </row>
    <row r="45" spans="1:2" x14ac:dyDescent="0.3">
      <c r="A45" s="3" t="str">
        <f>+IF(C39="General Budget Instructions",'Budget Instructions'!#REF!,"")</f>
        <v/>
      </c>
      <c r="B45" s="104" t="str">
        <f>IF($B$10="Budget Revision Instructions",'Budget Revision Instructions'!B30,IF($B$10="General Budget Instructions",'Budget Instructions'!B33,IF($B$10="AFR Instructions", 'AFR Instructions'!B32,"")) )</f>
        <v>►Select the name of the LEA or Non-Profit organization from the drop-down</v>
      </c>
    </row>
    <row r="46" spans="1:2" x14ac:dyDescent="0.3">
      <c r="A46" s="3" t="str">
        <f>+IF(C40="General Budget Instructions",'Budget Instructions'!#REF!,"")</f>
        <v/>
      </c>
      <c r="B46" s="104" t="str">
        <f>IF($B$10="Budget Revision Instructions",'Budget Revision Instructions'!B31,IF($B$10="General Budget Instructions",'Budget Instructions'!B34,IF($B$10="AFR Instructions", 'AFR Instructions'!B33,"")) )</f>
        <v>►Verify the district code is accurate</v>
      </c>
    </row>
    <row r="47" spans="1:2" x14ac:dyDescent="0.3">
      <c r="A47" s="3" t="str">
        <f>+IF(C44="General Budget Instructions",'Budget Instructions'!B36,"")</f>
        <v/>
      </c>
      <c r="B47" s="104" t="str">
        <f>IF($B$10="Budget Revision Instructions",'Budget Revision Instructions'!B35,IF($B$10="General Budget Instructions",'Budget Instructions'!B35,IF($B$10="AFR Instructions", 'AFR Instructions'!B37,"")) )</f>
        <v>►Select the Report Type from the drop-down</v>
      </c>
    </row>
    <row r="48" spans="1:2" x14ac:dyDescent="0.3">
      <c r="A48" s="3" t="str">
        <f>+IF(C46="General Budget Instructions",'Budget Instructions'!B38,"")</f>
        <v/>
      </c>
      <c r="B48" s="104" t="str">
        <f>IF($B$10="Budget Revision Instructions",'Budget Revision Instructions'!B37,IF($B$10="General Budget Instructions",'Budget Instructions'!B36,IF($B$10="AFR Instructions", 'AFR Instructions'!B39,"")) )</f>
        <v>►Enter the name of the Grant Recipient Contact</v>
      </c>
    </row>
    <row r="49" spans="1:2" x14ac:dyDescent="0.3">
      <c r="B49" s="104" t="str">
        <f>IF($B$10="Budget Revision Instructions",'Budget Revision Instructions'!B38,IF($B$10="General Budget Instructions",'Budget Instructions'!B37,IF($B$10="AFR Instructions", 'AFR Instructions'!B40,"")) )</f>
        <v/>
      </c>
    </row>
    <row r="50" spans="1:2" x14ac:dyDescent="0.3">
      <c r="B50" s="104" t="str">
        <f>IF($B$10="Budget Revision Instructions",'Budget Revision Instructions'!B39,IF($B$10="General Budget Instructions",'Budget Instructions'!B38,IF($B$10="AFR Instructions", 'AFR Instructions'!B41,"")) )</f>
        <v>3-BUDGET and AFR DETAIL</v>
      </c>
    </row>
    <row r="51" spans="1:2" x14ac:dyDescent="0.3">
      <c r="B51" s="104" t="str">
        <f>IF($B$10="Budget Revision Instructions",'Budget Revision Instructions'!B40,IF($B$10="General Budget Instructions",'Budget Instructions'!B39,IF($B$10="AFR Instructions", 'AFR Instructions'!B42,"")) )</f>
        <v/>
      </c>
    </row>
    <row r="52" spans="1:2" x14ac:dyDescent="0.3">
      <c r="A52" s="3" t="str">
        <f>+IF(C47="General Budget Instructions",'Budget Instructions'!#REF!,"")</f>
        <v/>
      </c>
      <c r="B52" s="104" t="str">
        <f>IF($B$10="Budget Revision Instructions",'Budget Revision Instructions'!B41,IF($B$10="General Budget Instructions",'Budget Instructions'!B40,IF($B$10="AFR Instructions", 'AFR Instructions'!B43,"")) )</f>
        <v>►Entries made on this sheet populate the "4-Budget Summary," and "5-AFR summary," tabs.</v>
      </c>
    </row>
    <row r="53" spans="1:2" x14ac:dyDescent="0.3">
      <c r="A53" s="3" t="str">
        <f>+IF(C50="General Budget Instructions",'Budget Instructions'!B43,"")</f>
        <v/>
      </c>
      <c r="B53" s="104" t="str">
        <f>IF($B$10="Budget Revision Instructions",'Budget Revision Instructions'!B45,IF($B$10="General Budget Instructions",'Budget Instructions'!B41,IF($B$10="AFR Instructions", 'AFR Instructions'!B47,"")) )</f>
        <v/>
      </c>
    </row>
    <row r="54" spans="1:2" x14ac:dyDescent="0.3">
      <c r="A54" s="3" t="str">
        <f>+IF(C51="General Budget Instructions",'Budget Instructions'!B44,"")</f>
        <v/>
      </c>
      <c r="B54" s="104" t="str">
        <f>IF($B$10="Budget Revision Instructions",'Budget Revision Instructions'!B46,IF($B$10="General Budget Instructions",'Budget Instructions'!B42,IF($B$10="AFR Instructions", 'AFR Instructions'!B48,"")) )</f>
        <v>For each activity budgeted, enter the appropriate information as per the column headings.</v>
      </c>
    </row>
    <row r="55" spans="1:2" x14ac:dyDescent="0.3">
      <c r="A55" s="3" t="str">
        <f>+IF(C52="General Budget Instructions",'Budget Instructions'!B45,"")</f>
        <v/>
      </c>
      <c r="B55" s="104" t="str">
        <f>IF($B$10="Budget Revision Instructions",'Budget Revision Instructions'!B47,IF($B$10="General Budget Instructions",'Budget Instructions'!B43,IF($B$10="AFR Instructions", 'AFR Instructions'!B49,"")) )</f>
        <v/>
      </c>
    </row>
    <row r="56" spans="1:2" x14ac:dyDescent="0.3">
      <c r="A56" s="3" t="s">
        <v>4377</v>
      </c>
      <c r="B56" s="104" t="str">
        <f>IF($B$10="Budget Revision Instructions",'Budget Revision Instructions'!B48,IF($B$10="General Budget Instructions",'Budget Instructions'!B44,IF($B$10="AFR Instructions", 'AFR Instructions'!B50,"")) )</f>
        <v>A- Fiscal Year- The FY2017-18 year has been selected.</v>
      </c>
    </row>
    <row r="57" spans="1:2" x14ac:dyDescent="0.3">
      <c r="A57" s="3" t="s">
        <v>4377</v>
      </c>
      <c r="B57" s="104" t="str">
        <f>IF($B$10="Budget Revision Instructions",'Budget Revision Instructions'!B49,IF($B$10="General Budget Instructions",'Budget Instructions'!B45,IF($B$10="AFR Instructions", 'AFR Instructions'!B51,"")) )</f>
        <v/>
      </c>
    </row>
    <row r="58" spans="1:2" x14ac:dyDescent="0.3">
      <c r="A58" s="3" t="s">
        <v>4377</v>
      </c>
      <c r="B58" s="104" t="str">
        <f>IF($B$10="Budget Revision Instructions",'Budget Revision Instructions'!B50,IF($B$10="General Budget Instructions",'Budget Instructions'!B46,IF($B$10="AFR Instructions", 'AFR Instructions'!B52,"")) )</f>
        <v>B- Funding - Select Federal, Match or Program Income</v>
      </c>
    </row>
    <row r="59" spans="1:2" x14ac:dyDescent="0.3">
      <c r="A59" s="3" t="str">
        <f>+IF(C53="General Budget Instructions",'Budget Instructions'!B49,"")</f>
        <v/>
      </c>
      <c r="B59" s="104" t="str">
        <f>IF($B$10="Budget Revision Instructions",'Budget Revision Instructions'!B51,IF($B$10="General Budget Instructions",'Budget Instructions'!B47,IF($B$10="AFR Instructions", 'AFR Instructions'!B53,"")) )</f>
        <v/>
      </c>
    </row>
    <row r="60" spans="1:2" x14ac:dyDescent="0.3">
      <c r="A60" s="3" t="str">
        <f>+IF(C54="General Budget Instructions",'Budget Instructions'!B50,"")</f>
        <v/>
      </c>
      <c r="B60" s="104" t="str">
        <f>IF($B$10="Budget Revision Instructions",'Budget Revision Instructions'!B52,IF($B$10="General Budget Instructions",'Budget Instructions'!B48,IF($B$10="AFR Instructions", 'AFR Instructions'!B54,"")) )</f>
        <v>C- Program Type-Select the appropriate program type of each budget item.</v>
      </c>
    </row>
    <row r="61" spans="1:2" x14ac:dyDescent="0.3">
      <c r="A61" s="3" t="str">
        <f>+IF(C55="General Budget Instructions",'Budget Instructions'!B51,"")</f>
        <v/>
      </c>
      <c r="B61" s="104" t="str">
        <f>IF($B$10="Budget Revision Instructions",'Budget Revision Instructions'!B53,IF($B$10="General Budget Instructions",'Budget Instructions'!B49,IF($B$10="AFR Instructions", 'AFR Instructions'!B55,"")) )</f>
        <v/>
      </c>
    </row>
    <row r="62" spans="1:2" ht="28.8" x14ac:dyDescent="0.3">
      <c r="A62" s="3" t="str">
        <f>+IF(C56="General Budget Instructions",'Budget Instructions'!#REF!,"")</f>
        <v/>
      </c>
      <c r="B62" s="104" t="str">
        <f>IF($B$10="Budget Revision Instructions",'Budget Revision Instructions'!B54,IF($B$10="General Budget Instructions",'Budget Instructions'!B50,IF($B$10="AFR Instructions", 'AFR Instructions'!B56,"")) )</f>
        <v>D- Budget Object - Choose the object from the drop-down which best fits the budgeted item.  Detailed information on the Chart of Accounts may be found at</v>
      </c>
    </row>
    <row r="63" spans="1:2" x14ac:dyDescent="0.3">
      <c r="A63" s="3" t="str">
        <f>+IF(C57="General Budget Instructions",'Budget Instructions'!#REF!,"")</f>
        <v/>
      </c>
      <c r="B63" s="104" t="str">
        <f>IF($B$10="Budget Revision Instructions",'Budget Revision Instructions'!B55,IF($B$10="General Budget Instructions",'Budget Instructions'!B51,IF($B$10="AFR Instructions", 'AFR Instructions'!B57,"")) )</f>
        <v>Chart of Accounts</v>
      </c>
    </row>
    <row r="64" spans="1:2" x14ac:dyDescent="0.3">
      <c r="B64" s="104" t="str">
        <f>IF($B$10="Budget Revision Instructions",'Budget Revision Instructions'!B58,IF($B$10="General Budget Instructions",'Budget Instructions'!B52,IF($B$10="AFR Instructions", 'AFR Instructions'!B60,"")) )</f>
        <v/>
      </c>
    </row>
    <row r="65" spans="2:2" x14ac:dyDescent="0.3">
      <c r="B65" s="104" t="str">
        <f>IF($B$10="Budget Revision Instructions",'Budget Revision Instructions'!B59,IF($B$10="General Budget Instructions",'Budget Instructions'!B53,IF($B$10="AFR Instructions", 'AFR Instructions'!B61,"")) )</f>
        <v>E- Position- Enter the position description for applicable budget items (i.e. Director)</v>
      </c>
    </row>
    <row r="66" spans="2:2" x14ac:dyDescent="0.3">
      <c r="B66" s="104" t="str">
        <f>IF($B$10="Budget Revision Instructions",'Budget Revision Instructions'!B60,IF($B$10="General Budget Instructions",'Budget Instructions'!B54,IF($B$10="AFR Instructions", 'AFR Instructions'!B62,"")) )</f>
        <v/>
      </c>
    </row>
    <row r="67" spans="2:2" x14ac:dyDescent="0.3">
      <c r="B67" s="104" t="str">
        <f>IF($B$10="Budget Revision Instructions",'Budget Revision Instructions'!B61,IF($B$10="General Budget Instructions",'Budget Instructions'!B55,IF($B$10="AFR Instructions", 'AFR Instructions'!B63,"")) )</f>
        <v xml:space="preserve">F- FTE- Enter the total number of FTE associated with the budget item if applicable. </v>
      </c>
    </row>
    <row r="68" spans="2:2" x14ac:dyDescent="0.3">
      <c r="B68" s="104" t="str">
        <f>IF($B$10="Budget Revision Instructions",'Budget Revision Instructions'!B62,IF($B$10="General Budget Instructions",'Budget Instructions'!B56,IF($B$10="AFR Instructions", 'AFR Instructions'!B64,"")) )</f>
        <v/>
      </c>
    </row>
    <row r="69" spans="2:2" x14ac:dyDescent="0.3">
      <c r="B69" s="104" t="str">
        <f>IF($B$10="Budget Revision Instructions",'Budget Revision Instructions'!B63,IF($B$10="General Budget Instructions",'Budget Instructions'!B57,IF($B$10="AFR Instructions", 'AFR Instructions'!B65,"")) )</f>
        <v xml:space="preserve">G- Budgeted Amount- Enter the estimated budget for each budget item. </v>
      </c>
    </row>
    <row r="70" spans="2:2" x14ac:dyDescent="0.3">
      <c r="B70" s="104" t="str">
        <f>IF($B$10="Budget Revision Instructions",'Budget Revision Instructions'!B64,IF($B$10="General Budget Instructions",'Budget Instructions'!B58,IF($B$10="AFR Instructions", 'AFR Instructions'!B66,"")) )</f>
        <v/>
      </c>
    </row>
    <row r="71" spans="2:2" ht="86.4" x14ac:dyDescent="0.3">
      <c r="B71" s="104" t="str">
        <f>IF($B$10="Budget Revision Instructions",'Budget Revision Instructions'!B65,IF($B$10="General Budget Instructions",'Budget Instructions'!B59,IF($B$10="AFR Instructions", 'AFR Instructions'!B67,"")) )</f>
        <v>H- Description/Narrative -Provide sufficient detail for the budgeted item.  Any line over $1,000 must contain quantity, per unit cost.  Travel items should include # of staff, name of conference or activity, location and other pertinent details to evaluate the necessity of the trip.  Curriculum purchases should include class level, # of students served and cost per classroom.  Purchases services line items should include contractor name (if possible), duration of contract, and brief scope of work.  Equipment purchases should be listed on the "4-Equipment" tab--this includes all computers, Kindles, Netbooks, I-pads.</v>
      </c>
    </row>
    <row r="72" spans="2:2" x14ac:dyDescent="0.3">
      <c r="B72" s="104" t="str">
        <f>IF($B$10="Budget Revision Instructions",'Budget Revision Instructions'!B66,IF($B$10="General Budget Instructions",'Budget Instructions'!B60,IF($B$10="AFR Instructions", 'AFR Instructions'!B68,"")) )</f>
        <v/>
      </c>
    </row>
    <row r="73" spans="2:2" x14ac:dyDescent="0.3">
      <c r="B73" s="104" t="str">
        <f>IF($B$10="Budget Revision Instructions",'Budget Revision Instructions'!B67,IF($B$10="General Budget Instructions",'Budget Instructions'!B61,IF($B$10="AFR Instructions", 'AFR Instructions'!B69,"")) )</f>
        <v>I- Notes- Enter any relevenat or related information that not condusiove to other fields here.</v>
      </c>
    </row>
    <row r="74" spans="2:2" x14ac:dyDescent="0.3">
      <c r="B74" s="104" t="str">
        <f>IF($B$10="Budget Revision Instructions",'Budget Revision Instructions'!B68,IF($B$10="General Budget Instructions",'Budget Instructions'!B62,IF($B$10="AFR Instructions", 'AFR Instructions'!B70,"")) )</f>
        <v/>
      </c>
    </row>
    <row r="75" spans="2:2" x14ac:dyDescent="0.3">
      <c r="B75" s="104" t="str">
        <f>IF($B$10="Budget Revision Instructions",'Budget Revision Instructions'!B69,IF($B$10="General Budget Instructions",'Budget Instructions'!B63,IF($B$10="AFR Instructions", 'AFR Instructions'!B71,"")) )</f>
        <v>4- BUDGET SUMMARY</v>
      </c>
    </row>
    <row r="76" spans="2:2" x14ac:dyDescent="0.3">
      <c r="B76" s="104" t="str">
        <f>IF($B$10="Budget Revision Instructions",'Budget Revision Instructions'!B70,IF($B$10="General Budget Instructions",'Budget Instructions'!B64,IF($B$10="AFR Instructions", 'AFR Instructions'!B72,"")) )</f>
        <v/>
      </c>
    </row>
    <row r="77" spans="2:2" x14ac:dyDescent="0.3">
      <c r="B77" s="104" t="e">
        <f>IF($B$10="Budget Revision Instructions",'Budget Revision Instructions'!B71,IF($B$10="General Budget Instructions",'Budget Instructions'!#REF!,IF($B$10="AFR Instructions", 'AFR Instructions'!B73,"")) )</f>
        <v>#REF!</v>
      </c>
    </row>
    <row r="78" spans="2:2" x14ac:dyDescent="0.3">
      <c r="B78" s="104" t="str">
        <f>IF($B$10="Budget Revision Instructions",'Budget Revision Instructions'!B72,IF($B$10="General Budget Instructions",'Budget Instructions'!B65,IF($B$10="AFR Instructions", 'AFR Instructions'!B74,"")) )</f>
        <v>► All fields will be populated based on the information provied in the Budget and AFR Detail worksheet.</v>
      </c>
    </row>
    <row r="79" spans="2:2" x14ac:dyDescent="0.3">
      <c r="B79" s="104" t="str">
        <f>IF($B$10="Budget Revision Instructions",'Budget Revision Instructions'!B73,IF($B$10="General Budget Instructions",'Budget Instructions'!B66,IF($B$10="AFR Instructions", 'AFR Instructions'!B75,"")) )</f>
        <v/>
      </c>
    </row>
    <row r="80" spans="2:2" x14ac:dyDescent="0.3">
      <c r="B80" s="104" t="str">
        <f>IF($B$10="Budget Revision Instructions",'Budget Revision Instructions'!B74,IF($B$10="General Budget Instructions",'Budget Instructions'!B67,IF($B$10="AFR Instructions", 'AFR Instructions'!B76,"")) )</f>
        <v/>
      </c>
    </row>
    <row r="81" spans="2:2" x14ac:dyDescent="0.3">
      <c r="B81" s="104" t="str">
        <f>IF($B$10="Budget Revision Instructions",'Budget Revision Instructions'!B75,IF($B$10="General Budget Instructions",'Budget Instructions'!B68,IF($B$10="AFR Instructions", 'AFR Instructions'!B77,"")) )</f>
        <v>5- AFR SUMMARY</v>
      </c>
    </row>
    <row r="82" spans="2:2" x14ac:dyDescent="0.3">
      <c r="B82" s="104" t="str">
        <f>IF($B$10="Budget Revision Instructions",'Budget Revision Instructions'!B76,IF($B$10="General Budget Instructions",'Budget Instructions'!B69,IF($B$10="AFR Instructions", 'AFR Instructions'!B78,"")) )</f>
        <v>► All fields will be populated based on the information provied in the Budget and AFR Detail worksheet.</v>
      </c>
    </row>
  </sheetData>
  <sheetProtection password="F0F2" sheet="1" objects="1" scenarios="1"/>
  <pageMargins left="0.7" right="0.7" top="0.75" bottom="0.75" header="0.3" footer="0.3"/>
  <pageSetup scale="2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 SOURCE'!$M$1:$M$3</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1"/>
  <sheetViews>
    <sheetView topLeftCell="A39" workbookViewId="0">
      <selection activeCell="B45" sqref="B45"/>
    </sheetView>
  </sheetViews>
  <sheetFormatPr defaultRowHeight="14.4" x14ac:dyDescent="0.3"/>
  <cols>
    <col min="1" max="1" width="26.109375" bestFit="1" customWidth="1"/>
  </cols>
  <sheetData>
    <row r="1" spans="1:50" ht="15" x14ac:dyDescent="0.25">
      <c r="A1" s="8" t="s">
        <v>91</v>
      </c>
      <c r="B1" t="s">
        <v>4392</v>
      </c>
    </row>
    <row r="2" spans="1:50" ht="15" x14ac:dyDescent="0.25">
      <c r="A2" s="8" t="s">
        <v>91</v>
      </c>
      <c r="B2" t="s">
        <v>4393</v>
      </c>
    </row>
    <row r="3" spans="1:50" ht="15" x14ac:dyDescent="0.25">
      <c r="A3" s="8" t="s">
        <v>91</v>
      </c>
      <c r="B3" t="str">
        <f>+""</f>
        <v/>
      </c>
    </row>
    <row r="4" spans="1:50" ht="15" x14ac:dyDescent="0.25">
      <c r="A4" s="8" t="s">
        <v>91</v>
      </c>
      <c r="B4" t="str">
        <f>+""</f>
        <v/>
      </c>
    </row>
    <row r="5" spans="1:50" ht="15" x14ac:dyDescent="0.25">
      <c r="A5" s="8" t="s">
        <v>91</v>
      </c>
      <c r="B5" s="2" t="s">
        <v>4394</v>
      </c>
      <c r="C5" s="2"/>
      <c r="D5" s="2"/>
      <c r="E5" s="2"/>
      <c r="F5" s="2"/>
      <c r="G5" s="2"/>
      <c r="H5" s="2"/>
    </row>
    <row r="6" spans="1:50" ht="15" x14ac:dyDescent="0.25">
      <c r="A6" s="8" t="s">
        <v>91</v>
      </c>
      <c r="B6" t="str">
        <f>+""</f>
        <v/>
      </c>
    </row>
    <row r="7" spans="1:50" ht="15" x14ac:dyDescent="0.25">
      <c r="A7" s="8" t="s">
        <v>91</v>
      </c>
      <c r="B7" t="s">
        <v>4744</v>
      </c>
    </row>
    <row r="8" spans="1:50" ht="15" x14ac:dyDescent="0.25">
      <c r="A8" s="8" t="s">
        <v>91</v>
      </c>
      <c r="B8" t="s">
        <v>4745</v>
      </c>
    </row>
    <row r="9" spans="1:50" ht="15" x14ac:dyDescent="0.25">
      <c r="A9" s="8" t="s">
        <v>91</v>
      </c>
      <c r="B9" t="s">
        <v>4746</v>
      </c>
    </row>
    <row r="10" spans="1:50" ht="15" x14ac:dyDescent="0.25">
      <c r="A10" s="8" t="s">
        <v>91</v>
      </c>
      <c r="B10" t="str">
        <f>+""</f>
        <v/>
      </c>
    </row>
    <row r="11" spans="1:50" ht="15" x14ac:dyDescent="0.25">
      <c r="A11" s="8" t="s">
        <v>91</v>
      </c>
      <c r="B11" s="2" t="s">
        <v>4408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0" ht="15" x14ac:dyDescent="0.25">
      <c r="A12" s="8" t="s">
        <v>91</v>
      </c>
      <c r="B12" t="str">
        <f>+""</f>
        <v/>
      </c>
    </row>
    <row r="13" spans="1:50" ht="15" x14ac:dyDescent="0.25">
      <c r="A13" s="8" t="s">
        <v>91</v>
      </c>
      <c r="B13" s="8" t="s">
        <v>4395</v>
      </c>
    </row>
    <row r="14" spans="1:50" x14ac:dyDescent="0.3">
      <c r="A14" s="8" t="s">
        <v>91</v>
      </c>
      <c r="B14" t="s">
        <v>4430</v>
      </c>
    </row>
    <row r="15" spans="1:50" x14ac:dyDescent="0.3">
      <c r="A15" s="8" t="s">
        <v>91</v>
      </c>
      <c r="B15" t="s">
        <v>4420</v>
      </c>
    </row>
    <row r="16" spans="1:50" ht="15" x14ac:dyDescent="0.25">
      <c r="A16" s="8" t="s">
        <v>91</v>
      </c>
      <c r="B16" t="s">
        <v>4396</v>
      </c>
    </row>
    <row r="17" spans="1:2" ht="15" x14ac:dyDescent="0.25">
      <c r="A17" s="8" t="s">
        <v>91</v>
      </c>
      <c r="B17" t="s">
        <v>4397</v>
      </c>
    </row>
    <row r="18" spans="1:2" ht="15" x14ac:dyDescent="0.25">
      <c r="A18" s="8" t="s">
        <v>91</v>
      </c>
      <c r="B18" t="s">
        <v>4411</v>
      </c>
    </row>
    <row r="19" spans="1:2" ht="15" x14ac:dyDescent="0.25">
      <c r="A19" s="8" t="s">
        <v>91</v>
      </c>
      <c r="B19" t="s">
        <v>4409</v>
      </c>
    </row>
    <row r="20" spans="1:2" ht="15" x14ac:dyDescent="0.25">
      <c r="A20" s="8" t="s">
        <v>91</v>
      </c>
      <c r="B20" t="s">
        <v>4410</v>
      </c>
    </row>
    <row r="21" spans="1:2" ht="15" x14ac:dyDescent="0.25">
      <c r="A21" s="8" t="s">
        <v>91</v>
      </c>
      <c r="B21" t="str">
        <f>+""</f>
        <v/>
      </c>
    </row>
    <row r="22" spans="1:2" ht="15" x14ac:dyDescent="0.25">
      <c r="A22" s="8" t="s">
        <v>91</v>
      </c>
      <c r="B22" s="8" t="s">
        <v>4398</v>
      </c>
    </row>
    <row r="23" spans="1:2" x14ac:dyDescent="0.3">
      <c r="A23" s="8" t="s">
        <v>91</v>
      </c>
      <c r="B23" t="s">
        <v>4399</v>
      </c>
    </row>
    <row r="24" spans="1:2" x14ac:dyDescent="0.3">
      <c r="A24" s="8" t="s">
        <v>91</v>
      </c>
      <c r="B24" t="s">
        <v>4400</v>
      </c>
    </row>
    <row r="25" spans="1:2" x14ac:dyDescent="0.3">
      <c r="A25" s="8" t="s">
        <v>91</v>
      </c>
      <c r="B25" t="s">
        <v>4427</v>
      </c>
    </row>
    <row r="26" spans="1:2" x14ac:dyDescent="0.3">
      <c r="A26" s="8" t="s">
        <v>91</v>
      </c>
      <c r="B26" t="s">
        <v>4401</v>
      </c>
    </row>
    <row r="27" spans="1:2" x14ac:dyDescent="0.3">
      <c r="A27" s="8" t="s">
        <v>91</v>
      </c>
      <c r="B27" t="s">
        <v>4402</v>
      </c>
    </row>
    <row r="28" spans="1:2" x14ac:dyDescent="0.3">
      <c r="A28" s="8" t="s">
        <v>91</v>
      </c>
      <c r="B28" t="s">
        <v>4428</v>
      </c>
    </row>
    <row r="29" spans="1:2" x14ac:dyDescent="0.3">
      <c r="A29" s="8" t="s">
        <v>91</v>
      </c>
      <c r="B29" t="s">
        <v>4403</v>
      </c>
    </row>
    <row r="30" spans="1:2" x14ac:dyDescent="0.3">
      <c r="A30" s="8" t="s">
        <v>91</v>
      </c>
      <c r="B30" t="s">
        <v>4404</v>
      </c>
    </row>
    <row r="31" spans="1:2" ht="15" x14ac:dyDescent="0.25">
      <c r="A31" s="8" t="s">
        <v>91</v>
      </c>
      <c r="B31" t="str">
        <f>+""</f>
        <v/>
      </c>
    </row>
    <row r="32" spans="1:2" x14ac:dyDescent="0.3">
      <c r="A32" s="8" t="s">
        <v>91</v>
      </c>
      <c r="B32" s="8" t="s">
        <v>4405</v>
      </c>
    </row>
    <row r="33" spans="1:2" x14ac:dyDescent="0.3">
      <c r="A33" s="8" t="s">
        <v>91</v>
      </c>
      <c r="B33" t="s">
        <v>4423</v>
      </c>
    </row>
    <row r="34" spans="1:2" x14ac:dyDescent="0.3">
      <c r="A34" s="8" t="s">
        <v>91</v>
      </c>
      <c r="B34" t="s">
        <v>4722</v>
      </c>
    </row>
    <row r="35" spans="1:2" x14ac:dyDescent="0.3">
      <c r="A35" s="8" t="s">
        <v>91</v>
      </c>
      <c r="B35" t="s">
        <v>4424</v>
      </c>
    </row>
    <row r="36" spans="1:2" x14ac:dyDescent="0.3">
      <c r="A36" s="8" t="s">
        <v>91</v>
      </c>
      <c r="B36" t="s">
        <v>4412</v>
      </c>
    </row>
    <row r="37" spans="1:2" x14ac:dyDescent="0.3">
      <c r="A37" s="8" t="s">
        <v>91</v>
      </c>
      <c r="B37" t="str">
        <f>+""</f>
        <v/>
      </c>
    </row>
    <row r="38" spans="1:2" x14ac:dyDescent="0.3">
      <c r="A38" s="8" t="s">
        <v>91</v>
      </c>
      <c r="B38" s="8" t="s">
        <v>4413</v>
      </c>
    </row>
    <row r="39" spans="1:2" x14ac:dyDescent="0.3">
      <c r="A39" s="8" t="s">
        <v>91</v>
      </c>
      <c r="B39" t="str">
        <f>+""</f>
        <v/>
      </c>
    </row>
    <row r="40" spans="1:2" x14ac:dyDescent="0.3">
      <c r="A40" s="8" t="s">
        <v>91</v>
      </c>
      <c r="B40" t="s">
        <v>4419</v>
      </c>
    </row>
    <row r="41" spans="1:2" x14ac:dyDescent="0.3">
      <c r="A41" s="8" t="s">
        <v>91</v>
      </c>
      <c r="B41" t="str">
        <f>+""</f>
        <v/>
      </c>
    </row>
    <row r="42" spans="1:2" x14ac:dyDescent="0.3">
      <c r="A42" s="8" t="s">
        <v>91</v>
      </c>
      <c r="B42" t="s">
        <v>4406</v>
      </c>
    </row>
    <row r="43" spans="1:2" x14ac:dyDescent="0.3">
      <c r="A43" s="8" t="s">
        <v>91</v>
      </c>
      <c r="B43" t="str">
        <f>+""</f>
        <v/>
      </c>
    </row>
    <row r="44" spans="1:2" x14ac:dyDescent="0.3">
      <c r="A44" s="8" t="s">
        <v>91</v>
      </c>
      <c r="B44" t="s">
        <v>4749</v>
      </c>
    </row>
    <row r="45" spans="1:2" x14ac:dyDescent="0.3">
      <c r="A45" s="8" t="s">
        <v>91</v>
      </c>
      <c r="B45" t="str">
        <f>+""</f>
        <v/>
      </c>
    </row>
    <row r="46" spans="1:2" x14ac:dyDescent="0.3">
      <c r="A46" s="8" t="s">
        <v>91</v>
      </c>
      <c r="B46" t="s">
        <v>4747</v>
      </c>
    </row>
    <row r="47" spans="1:2" x14ac:dyDescent="0.3">
      <c r="A47" s="8" t="s">
        <v>91</v>
      </c>
      <c r="B47" t="str">
        <f>+""</f>
        <v/>
      </c>
    </row>
    <row r="48" spans="1:2" x14ac:dyDescent="0.3">
      <c r="A48" s="8" t="s">
        <v>91</v>
      </c>
      <c r="B48" t="s">
        <v>4414</v>
      </c>
    </row>
    <row r="49" spans="1:60" x14ac:dyDescent="0.3">
      <c r="A49" s="8" t="s">
        <v>91</v>
      </c>
      <c r="B49" t="str">
        <f>+""</f>
        <v/>
      </c>
    </row>
    <row r="50" spans="1:60" x14ac:dyDescent="0.3">
      <c r="A50" s="8" t="s">
        <v>91</v>
      </c>
      <c r="B50" t="s">
        <v>4425</v>
      </c>
    </row>
    <row r="51" spans="1:60" x14ac:dyDescent="0.3">
      <c r="A51" s="8" t="s">
        <v>91</v>
      </c>
      <c r="B51" s="2" t="s">
        <v>4407</v>
      </c>
      <c r="C51" s="2"/>
      <c r="D51" s="2"/>
      <c r="E51" s="2"/>
      <c r="F51" s="2"/>
      <c r="G51" s="2"/>
      <c r="H51" s="2"/>
      <c r="I51" s="2"/>
      <c r="J51" s="2"/>
    </row>
    <row r="52" spans="1:60" x14ac:dyDescent="0.3">
      <c r="A52" s="8" t="s">
        <v>91</v>
      </c>
      <c r="B52" t="str">
        <f>+""</f>
        <v/>
      </c>
      <c r="C52" s="2"/>
      <c r="D52" s="2"/>
      <c r="E52" s="2"/>
      <c r="F52" s="2"/>
      <c r="G52" s="2"/>
      <c r="H52" s="2"/>
      <c r="I52" s="2"/>
      <c r="J52" s="2"/>
    </row>
    <row r="53" spans="1:60" x14ac:dyDescent="0.3">
      <c r="A53" s="8" t="s">
        <v>91</v>
      </c>
      <c r="B53" t="s">
        <v>4431</v>
      </c>
    </row>
    <row r="54" spans="1:60" x14ac:dyDescent="0.3">
      <c r="A54" s="8" t="s">
        <v>91</v>
      </c>
      <c r="B54" t="str">
        <f>+""</f>
        <v/>
      </c>
    </row>
    <row r="55" spans="1:60" x14ac:dyDescent="0.3">
      <c r="A55" s="8" t="s">
        <v>91</v>
      </c>
      <c r="B55" t="s">
        <v>4432</v>
      </c>
      <c r="M55" s="9"/>
    </row>
    <row r="56" spans="1:60" x14ac:dyDescent="0.3">
      <c r="A56" s="8" t="s">
        <v>91</v>
      </c>
      <c r="B56" t="str">
        <f>+""</f>
        <v/>
      </c>
    </row>
    <row r="57" spans="1:60" x14ac:dyDescent="0.3">
      <c r="A57" s="8" t="s">
        <v>91</v>
      </c>
      <c r="B57" t="s">
        <v>4415</v>
      </c>
    </row>
    <row r="58" spans="1:60" x14ac:dyDescent="0.3">
      <c r="A58" s="8" t="s">
        <v>91</v>
      </c>
      <c r="B58" t="str">
        <f>+""</f>
        <v/>
      </c>
    </row>
    <row r="59" spans="1:60" x14ac:dyDescent="0.3">
      <c r="A59" s="8" t="s">
        <v>91</v>
      </c>
      <c r="B59" s="2" t="s">
        <v>4416</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row>
    <row r="60" spans="1:60" x14ac:dyDescent="0.3">
      <c r="A60" s="8" t="s">
        <v>91</v>
      </c>
      <c r="B60" t="str">
        <f>+""</f>
        <v/>
      </c>
    </row>
    <row r="61" spans="1:60" x14ac:dyDescent="0.3">
      <c r="A61" s="8" t="s">
        <v>91</v>
      </c>
      <c r="B61" t="s">
        <v>4417</v>
      </c>
    </row>
    <row r="62" spans="1:60" x14ac:dyDescent="0.3">
      <c r="A62" s="8" t="s">
        <v>91</v>
      </c>
      <c r="B62" t="str">
        <f>+""</f>
        <v/>
      </c>
    </row>
    <row r="63" spans="1:60" x14ac:dyDescent="0.3">
      <c r="A63" s="8" t="s">
        <v>91</v>
      </c>
      <c r="B63" s="81" t="s">
        <v>4418</v>
      </c>
      <c r="C63" s="2"/>
      <c r="D63" s="2"/>
      <c r="E63" s="2"/>
    </row>
    <row r="64" spans="1:60" s="2" customFormat="1" x14ac:dyDescent="0.3">
      <c r="A64" s="8" t="s">
        <v>91</v>
      </c>
      <c r="B64" t="str">
        <f>+""</f>
        <v/>
      </c>
    </row>
    <row r="65" spans="1:10" s="2" customFormat="1" ht="14.25" customHeight="1" x14ac:dyDescent="0.3">
      <c r="A65" s="8" t="s">
        <v>91</v>
      </c>
      <c r="B65" t="s">
        <v>4421</v>
      </c>
      <c r="C65"/>
      <c r="D65"/>
      <c r="E65"/>
    </row>
    <row r="66" spans="1:10" x14ac:dyDescent="0.3">
      <c r="A66" s="8" t="s">
        <v>91</v>
      </c>
      <c r="B66" t="str">
        <f>+""</f>
        <v/>
      </c>
    </row>
    <row r="67" spans="1:10" x14ac:dyDescent="0.3">
      <c r="A67" s="8" t="s">
        <v>91</v>
      </c>
      <c r="B67" t="str">
        <f>+""</f>
        <v/>
      </c>
    </row>
    <row r="68" spans="1:10" ht="15" x14ac:dyDescent="0.25">
      <c r="A68" s="8" t="s">
        <v>91</v>
      </c>
      <c r="B68" s="8" t="s">
        <v>4422</v>
      </c>
    </row>
    <row r="69" spans="1:10" x14ac:dyDescent="0.3">
      <c r="A69" s="8" t="s">
        <v>91</v>
      </c>
      <c r="B69" t="s">
        <v>4421</v>
      </c>
    </row>
    <row r="70" spans="1:10" ht="15" x14ac:dyDescent="0.25">
      <c r="A70" s="8"/>
    </row>
    <row r="71" spans="1:10" ht="15" x14ac:dyDescent="0.25">
      <c r="B71" t="str">
        <f>+""</f>
        <v/>
      </c>
    </row>
    <row r="75" spans="1:10" ht="15" x14ac:dyDescent="0.25">
      <c r="D75" s="10"/>
      <c r="E75" s="10"/>
    </row>
    <row r="78" spans="1:10" x14ac:dyDescent="0.3">
      <c r="D78" s="2"/>
      <c r="E78" s="2"/>
      <c r="F78" s="2"/>
      <c r="G78" s="2"/>
      <c r="H78" s="2"/>
      <c r="I78" s="2"/>
      <c r="J78" s="2"/>
    </row>
    <row r="79" spans="1:10" x14ac:dyDescent="0.3">
      <c r="D79" s="2"/>
      <c r="E79" s="2"/>
      <c r="F79" s="2"/>
      <c r="G79" s="2"/>
      <c r="H79" s="2"/>
      <c r="I79" s="2"/>
      <c r="J79" s="2"/>
    </row>
    <row r="80" spans="1:10" x14ac:dyDescent="0.3">
      <c r="D80" s="2"/>
      <c r="E80" s="2"/>
      <c r="F80" s="2"/>
      <c r="G80" s="2"/>
      <c r="H80" s="2"/>
      <c r="I80" s="2"/>
      <c r="J80" s="2"/>
    </row>
    <row r="81" spans="4:10" x14ac:dyDescent="0.3">
      <c r="D81" s="2"/>
      <c r="E81" s="2"/>
      <c r="F81" s="2"/>
      <c r="G81" s="2"/>
      <c r="H81" s="2"/>
      <c r="I81" s="2"/>
      <c r="J81" s="2"/>
    </row>
    <row r="82" spans="4:10" x14ac:dyDescent="0.3">
      <c r="D82" s="2"/>
      <c r="E82" s="2"/>
      <c r="F82" s="2"/>
      <c r="G82" s="2"/>
      <c r="H82" s="2"/>
      <c r="I82" s="2"/>
      <c r="J82" s="2"/>
    </row>
    <row r="83" spans="4:10" x14ac:dyDescent="0.3">
      <c r="D83" s="2"/>
      <c r="E83" s="2"/>
      <c r="F83" s="2"/>
      <c r="G83" s="2"/>
      <c r="H83" s="2"/>
      <c r="I83" s="2"/>
      <c r="J83" s="2"/>
    </row>
    <row r="84" spans="4:10" x14ac:dyDescent="0.3">
      <c r="D84" s="2"/>
      <c r="E84" s="2"/>
      <c r="F84" s="2"/>
      <c r="G84" s="2"/>
      <c r="H84" s="2"/>
      <c r="I84" s="2"/>
      <c r="J84" s="2"/>
    </row>
    <row r="85" spans="4:10" x14ac:dyDescent="0.3">
      <c r="D85" s="2"/>
      <c r="E85" s="2"/>
      <c r="F85" s="2"/>
      <c r="G85" s="2"/>
      <c r="H85" s="2"/>
      <c r="I85" s="2"/>
      <c r="J85" s="2"/>
    </row>
    <row r="86" spans="4:10" x14ac:dyDescent="0.3">
      <c r="D86" s="2"/>
      <c r="E86" s="2"/>
      <c r="F86" s="2"/>
      <c r="G86" s="2"/>
      <c r="H86" s="2"/>
      <c r="I86" s="2"/>
      <c r="J86" s="2"/>
    </row>
    <row r="87" spans="4:10" x14ac:dyDescent="0.3">
      <c r="D87" s="2"/>
      <c r="E87" s="2"/>
      <c r="F87" s="2"/>
      <c r="G87" s="2"/>
      <c r="H87" s="2"/>
      <c r="I87" s="2"/>
      <c r="J87" s="2"/>
    </row>
    <row r="88" spans="4:10" x14ac:dyDescent="0.3">
      <c r="D88" s="2"/>
      <c r="E88" s="2"/>
      <c r="F88" s="2"/>
      <c r="G88" s="2"/>
      <c r="H88" s="2"/>
      <c r="I88" s="2"/>
      <c r="J88" s="2"/>
    </row>
    <row r="89" spans="4:10" x14ac:dyDescent="0.3">
      <c r="D89" s="2"/>
      <c r="E89" s="2"/>
      <c r="F89" s="2"/>
      <c r="G89" s="2"/>
      <c r="H89" s="2"/>
      <c r="I89" s="2"/>
      <c r="J89" s="2"/>
    </row>
    <row r="111" spans="1:2" x14ac:dyDescent="0.3">
      <c r="A111" s="8" t="s">
        <v>93</v>
      </c>
      <c r="B111" t="s">
        <v>4391</v>
      </c>
    </row>
  </sheetData>
  <sheetProtection password="EF32"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workbookViewId="0">
      <selection activeCell="B11" sqref="B11"/>
    </sheetView>
  </sheetViews>
  <sheetFormatPr defaultRowHeight="14.4" x14ac:dyDescent="0.3"/>
  <cols>
    <col min="1" max="1" width="26.6640625" bestFit="1" customWidth="1"/>
  </cols>
  <sheetData>
    <row r="1" spans="1:3" ht="15" x14ac:dyDescent="0.25">
      <c r="A1" s="8" t="s">
        <v>92</v>
      </c>
      <c r="B1" s="10" t="s">
        <v>4382</v>
      </c>
      <c r="C1" s="10"/>
    </row>
    <row r="2" spans="1:3" ht="15" x14ac:dyDescent="0.25">
      <c r="A2" s="8" t="s">
        <v>92</v>
      </c>
      <c r="B2" t="str">
        <f>+""</f>
        <v/>
      </c>
    </row>
    <row r="3" spans="1:3" x14ac:dyDescent="0.3">
      <c r="A3" s="8" t="s">
        <v>92</v>
      </c>
      <c r="B3" t="s">
        <v>4723</v>
      </c>
      <c r="C3" s="2"/>
    </row>
    <row r="4" spans="1:3" ht="15" x14ac:dyDescent="0.25">
      <c r="A4" s="8" t="s">
        <v>92</v>
      </c>
      <c r="B4" s="2" t="s">
        <v>4724</v>
      </c>
      <c r="C4" s="2"/>
    </row>
    <row r="5" spans="1:3" ht="15" x14ac:dyDescent="0.25">
      <c r="A5" s="8" t="s">
        <v>92</v>
      </c>
      <c r="B5" s="2" t="s">
        <v>4725</v>
      </c>
      <c r="C5" s="2"/>
    </row>
    <row r="6" spans="1:3" ht="15" x14ac:dyDescent="0.25">
      <c r="A6" s="8" t="s">
        <v>92</v>
      </c>
      <c r="B6" s="2" t="s">
        <v>4383</v>
      </c>
      <c r="C6" s="2"/>
    </row>
    <row r="7" spans="1:3" ht="15" x14ac:dyDescent="0.25">
      <c r="A7" s="8" t="s">
        <v>92</v>
      </c>
      <c r="B7" s="2" t="s">
        <v>4384</v>
      </c>
      <c r="C7" s="2"/>
    </row>
    <row r="8" spans="1:3" ht="15" x14ac:dyDescent="0.25">
      <c r="A8" s="8" t="s">
        <v>92</v>
      </c>
      <c r="B8" s="2" t="s">
        <v>4385</v>
      </c>
      <c r="C8" s="2"/>
    </row>
    <row r="9" spans="1:3" ht="15" x14ac:dyDescent="0.25">
      <c r="A9" s="8" t="s">
        <v>92</v>
      </c>
      <c r="B9" s="2" t="s">
        <v>4726</v>
      </c>
      <c r="C9" s="2"/>
    </row>
    <row r="10" spans="1:3" ht="15" x14ac:dyDescent="0.25">
      <c r="A10" s="8" t="s">
        <v>92</v>
      </c>
      <c r="B10" s="2" t="s">
        <v>4748</v>
      </c>
      <c r="C10" s="2"/>
    </row>
    <row r="11" spans="1:3" ht="15" x14ac:dyDescent="0.25">
      <c r="A11" s="8"/>
      <c r="B11" t="str">
        <f>+""</f>
        <v/>
      </c>
      <c r="C11" s="2"/>
    </row>
    <row r="12" spans="1:3" ht="15" x14ac:dyDescent="0.25">
      <c r="A12" s="8"/>
      <c r="B12" t="str">
        <f>+""</f>
        <v/>
      </c>
      <c r="C12" s="2"/>
    </row>
    <row r="13" spans="1:3" ht="15" x14ac:dyDescent="0.25">
      <c r="B13" t="str">
        <f>+""</f>
        <v/>
      </c>
    </row>
    <row r="14" spans="1:3" ht="15" x14ac:dyDescent="0.25">
      <c r="B14" t="str">
        <f>+""</f>
        <v/>
      </c>
    </row>
    <row r="15" spans="1:3" ht="15" x14ac:dyDescent="0.25">
      <c r="B15" t="str">
        <f>+""</f>
        <v/>
      </c>
    </row>
    <row r="16" spans="1:3" ht="15" x14ac:dyDescent="0.25">
      <c r="B16" t="str">
        <f>+""</f>
        <v/>
      </c>
    </row>
    <row r="17" spans="2:2" ht="15" x14ac:dyDescent="0.25">
      <c r="B17" t="str">
        <f>+""</f>
        <v/>
      </c>
    </row>
    <row r="18" spans="2:2" ht="15" x14ac:dyDescent="0.25">
      <c r="B18" t="str">
        <f>+""</f>
        <v/>
      </c>
    </row>
    <row r="19" spans="2:2" ht="15" x14ac:dyDescent="0.25">
      <c r="B19" t="str">
        <f>+""</f>
        <v/>
      </c>
    </row>
    <row r="20" spans="2:2" ht="15" x14ac:dyDescent="0.25">
      <c r="B20" t="str">
        <f>+""</f>
        <v/>
      </c>
    </row>
    <row r="21" spans="2:2" ht="15" x14ac:dyDescent="0.25">
      <c r="B21" t="str">
        <f>+""</f>
        <v/>
      </c>
    </row>
    <row r="22" spans="2:2" ht="15" x14ac:dyDescent="0.25">
      <c r="B22" t="str">
        <f>+""</f>
        <v/>
      </c>
    </row>
    <row r="23" spans="2:2" ht="15" x14ac:dyDescent="0.25">
      <c r="B23" t="str">
        <f>+""</f>
        <v/>
      </c>
    </row>
    <row r="24" spans="2:2" ht="15" x14ac:dyDescent="0.25">
      <c r="B24" t="str">
        <f>+""</f>
        <v/>
      </c>
    </row>
    <row r="25" spans="2:2" ht="15" x14ac:dyDescent="0.25">
      <c r="B25" t="str">
        <f>+""</f>
        <v/>
      </c>
    </row>
    <row r="26" spans="2:2" ht="15" x14ac:dyDescent="0.25">
      <c r="B26" t="str">
        <f>+""</f>
        <v/>
      </c>
    </row>
    <row r="27" spans="2:2" ht="15" x14ac:dyDescent="0.25">
      <c r="B27" t="str">
        <f>+""</f>
        <v/>
      </c>
    </row>
    <row r="28" spans="2:2" ht="15" x14ac:dyDescent="0.25">
      <c r="B28" t="str">
        <f>+""</f>
        <v/>
      </c>
    </row>
    <row r="29" spans="2:2" ht="15" x14ac:dyDescent="0.25">
      <c r="B29" t="str">
        <f>+""</f>
        <v/>
      </c>
    </row>
    <row r="30" spans="2:2" ht="15" x14ac:dyDescent="0.25">
      <c r="B30" t="str">
        <f>+""</f>
        <v/>
      </c>
    </row>
    <row r="31" spans="2:2" ht="15" x14ac:dyDescent="0.25">
      <c r="B31" t="str">
        <f>+""</f>
        <v/>
      </c>
    </row>
    <row r="32" spans="2:2" ht="15" x14ac:dyDescent="0.25">
      <c r="B32" t="str">
        <f>+""</f>
        <v/>
      </c>
    </row>
    <row r="33" spans="2:2" ht="15" x14ac:dyDescent="0.25">
      <c r="B33" t="str">
        <f>+""</f>
        <v/>
      </c>
    </row>
    <row r="34" spans="2:2" ht="15" x14ac:dyDescent="0.25">
      <c r="B34" t="str">
        <f>+""</f>
        <v/>
      </c>
    </row>
    <row r="35" spans="2:2" ht="15" x14ac:dyDescent="0.25">
      <c r="B35" t="str">
        <f>+""</f>
        <v/>
      </c>
    </row>
    <row r="36" spans="2:2" ht="15" x14ac:dyDescent="0.25">
      <c r="B36" t="str">
        <f>+""</f>
        <v/>
      </c>
    </row>
    <row r="37" spans="2:2" x14ac:dyDescent="0.3">
      <c r="B37" t="str">
        <f>+""</f>
        <v/>
      </c>
    </row>
    <row r="38" spans="2:2" x14ac:dyDescent="0.3">
      <c r="B38" t="str">
        <f>+""</f>
        <v/>
      </c>
    </row>
    <row r="39" spans="2:2" x14ac:dyDescent="0.3">
      <c r="B39" t="str">
        <f>+""</f>
        <v/>
      </c>
    </row>
    <row r="40" spans="2:2" x14ac:dyDescent="0.3">
      <c r="B40" t="str">
        <f>+""</f>
        <v/>
      </c>
    </row>
    <row r="41" spans="2:2" x14ac:dyDescent="0.3">
      <c r="B41" t="str">
        <f>+""</f>
        <v/>
      </c>
    </row>
    <row r="42" spans="2:2" x14ac:dyDescent="0.3">
      <c r="B42" t="str">
        <f>+""</f>
        <v/>
      </c>
    </row>
    <row r="43" spans="2:2" x14ac:dyDescent="0.3">
      <c r="B43" t="str">
        <f>+""</f>
        <v/>
      </c>
    </row>
    <row r="44" spans="2:2" x14ac:dyDescent="0.3">
      <c r="B44" t="str">
        <f>+""</f>
        <v/>
      </c>
    </row>
    <row r="45" spans="2:2" x14ac:dyDescent="0.3">
      <c r="B45" t="str">
        <f>+""</f>
        <v/>
      </c>
    </row>
    <row r="46" spans="2:2" x14ac:dyDescent="0.3">
      <c r="B46" t="str">
        <f>+""</f>
        <v/>
      </c>
    </row>
    <row r="47" spans="2:2" x14ac:dyDescent="0.3">
      <c r="B47" t="str">
        <f>+""</f>
        <v/>
      </c>
    </row>
    <row r="48" spans="2:2" x14ac:dyDescent="0.3">
      <c r="B48" t="str">
        <f>+""</f>
        <v/>
      </c>
    </row>
    <row r="49" spans="2:2" x14ac:dyDescent="0.3">
      <c r="B49" t="str">
        <f>+""</f>
        <v/>
      </c>
    </row>
    <row r="50" spans="2:2" x14ac:dyDescent="0.3">
      <c r="B50" t="str">
        <f>+""</f>
        <v/>
      </c>
    </row>
    <row r="51" spans="2:2" x14ac:dyDescent="0.3">
      <c r="B51" t="str">
        <f>+""</f>
        <v/>
      </c>
    </row>
    <row r="52" spans="2:2" x14ac:dyDescent="0.3">
      <c r="B52" t="str">
        <f>+""</f>
        <v/>
      </c>
    </row>
    <row r="53" spans="2:2" x14ac:dyDescent="0.3">
      <c r="B53" t="str">
        <f>+""</f>
        <v/>
      </c>
    </row>
    <row r="54" spans="2:2" x14ac:dyDescent="0.3">
      <c r="B54" t="str">
        <f>+""</f>
        <v/>
      </c>
    </row>
    <row r="55" spans="2:2" x14ac:dyDescent="0.3">
      <c r="B55" t="str">
        <f>+""</f>
        <v/>
      </c>
    </row>
    <row r="56" spans="2:2" x14ac:dyDescent="0.3">
      <c r="B56" t="str">
        <f>+""</f>
        <v/>
      </c>
    </row>
    <row r="57" spans="2:2" x14ac:dyDescent="0.3">
      <c r="B57" t="str">
        <f>+""</f>
        <v/>
      </c>
    </row>
    <row r="58" spans="2:2" x14ac:dyDescent="0.3">
      <c r="B58" t="str">
        <f>+""</f>
        <v/>
      </c>
    </row>
    <row r="59" spans="2:2" x14ac:dyDescent="0.3">
      <c r="B59" t="str">
        <f>+""</f>
        <v/>
      </c>
    </row>
    <row r="60" spans="2:2" x14ac:dyDescent="0.3">
      <c r="B60" t="str">
        <f>+""</f>
        <v/>
      </c>
    </row>
    <row r="61" spans="2:2" x14ac:dyDescent="0.3">
      <c r="B61" t="str">
        <f>+""</f>
        <v/>
      </c>
    </row>
    <row r="62" spans="2:2" x14ac:dyDescent="0.3">
      <c r="B62" t="str">
        <f>+""</f>
        <v/>
      </c>
    </row>
    <row r="63" spans="2:2" x14ac:dyDescent="0.3">
      <c r="B63" t="str">
        <f>+""</f>
        <v/>
      </c>
    </row>
    <row r="64" spans="2:2" x14ac:dyDescent="0.3">
      <c r="B64" t="str">
        <f>+""</f>
        <v/>
      </c>
    </row>
    <row r="65" spans="2:2" x14ac:dyDescent="0.3">
      <c r="B65" t="str">
        <f>+""</f>
        <v/>
      </c>
    </row>
    <row r="66" spans="2:2" x14ac:dyDescent="0.3">
      <c r="B66" t="str">
        <f>+""</f>
        <v/>
      </c>
    </row>
    <row r="67" spans="2:2" x14ac:dyDescent="0.3">
      <c r="B67" t="str">
        <f>+""</f>
        <v/>
      </c>
    </row>
    <row r="68" spans="2:2" x14ac:dyDescent="0.3">
      <c r="B68" t="str">
        <f>+""</f>
        <v/>
      </c>
    </row>
    <row r="69" spans="2:2" x14ac:dyDescent="0.3">
      <c r="B69" t="str">
        <f>+""</f>
        <v/>
      </c>
    </row>
    <row r="70" spans="2:2" x14ac:dyDescent="0.3">
      <c r="B70" t="str">
        <f>+""</f>
        <v/>
      </c>
    </row>
    <row r="71" spans="2:2" x14ac:dyDescent="0.3">
      <c r="B71" t="str">
        <f>+""</f>
        <v/>
      </c>
    </row>
    <row r="72" spans="2:2" x14ac:dyDescent="0.3">
      <c r="B72" t="str">
        <f>+""</f>
        <v/>
      </c>
    </row>
    <row r="73" spans="2:2" x14ac:dyDescent="0.3">
      <c r="B73" t="str">
        <f>+""</f>
        <v/>
      </c>
    </row>
    <row r="74" spans="2:2" x14ac:dyDescent="0.3">
      <c r="B74" t="str">
        <f>+""</f>
        <v/>
      </c>
    </row>
    <row r="75" spans="2:2" x14ac:dyDescent="0.3">
      <c r="B75" t="str">
        <f>+""</f>
        <v/>
      </c>
    </row>
    <row r="76" spans="2:2" x14ac:dyDescent="0.3">
      <c r="B76" t="str">
        <f>+""</f>
        <v/>
      </c>
    </row>
    <row r="77" spans="2:2" x14ac:dyDescent="0.3">
      <c r="B77" t="str">
        <f>+""</f>
        <v/>
      </c>
    </row>
    <row r="78" spans="2:2" x14ac:dyDescent="0.3">
      <c r="B78" t="str">
        <f>+""</f>
        <v/>
      </c>
    </row>
    <row r="79" spans="2:2" x14ac:dyDescent="0.3">
      <c r="B79" t="str">
        <f>+""</f>
        <v/>
      </c>
    </row>
    <row r="80" spans="2:2" x14ac:dyDescent="0.3">
      <c r="B80" t="str">
        <f>+""</f>
        <v/>
      </c>
    </row>
    <row r="81" spans="2:2" x14ac:dyDescent="0.3">
      <c r="B81" t="str">
        <f>+""</f>
        <v/>
      </c>
    </row>
    <row r="82" spans="2:2" x14ac:dyDescent="0.3">
      <c r="B82" t="str">
        <f>+""</f>
        <v/>
      </c>
    </row>
    <row r="83" spans="2:2" x14ac:dyDescent="0.3">
      <c r="B83" t="str">
        <f>+""</f>
        <v/>
      </c>
    </row>
    <row r="84" spans="2:2" x14ac:dyDescent="0.3">
      <c r="B84" t="str">
        <f>+""</f>
        <v/>
      </c>
    </row>
    <row r="85" spans="2:2" x14ac:dyDescent="0.3">
      <c r="B85" t="str">
        <f>+""</f>
        <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4"/>
  <sheetViews>
    <sheetView workbookViewId="0">
      <selection activeCell="A12" sqref="A12:XFD12"/>
    </sheetView>
  </sheetViews>
  <sheetFormatPr defaultRowHeight="14.4" x14ac:dyDescent="0.3"/>
  <cols>
    <col min="1" max="1" width="16.88671875" bestFit="1" customWidth="1"/>
  </cols>
  <sheetData>
    <row r="1" spans="1:2" x14ac:dyDescent="0.3">
      <c r="A1" s="8" t="s">
        <v>93</v>
      </c>
      <c r="B1" t="s">
        <v>4721</v>
      </c>
    </row>
    <row r="2" spans="1:2" x14ac:dyDescent="0.3">
      <c r="A2" s="8" t="s">
        <v>4719</v>
      </c>
      <c r="B2" t="s">
        <v>4720</v>
      </c>
    </row>
    <row r="3" spans="1:2" x14ac:dyDescent="0.3">
      <c r="A3" s="8" t="s">
        <v>4719</v>
      </c>
      <c r="B3" t="s">
        <v>4718</v>
      </c>
    </row>
    <row r="4" spans="1:2" ht="15" x14ac:dyDescent="0.25">
      <c r="A4" s="8" t="s">
        <v>93</v>
      </c>
      <c r="B4" t="s">
        <v>4386</v>
      </c>
    </row>
    <row r="5" spans="1:2" ht="15" x14ac:dyDescent="0.25">
      <c r="A5" s="8" t="s">
        <v>93</v>
      </c>
      <c r="B5" t="s">
        <v>4387</v>
      </c>
    </row>
    <row r="6" spans="1:2" ht="15" x14ac:dyDescent="0.25">
      <c r="A6" s="8" t="s">
        <v>93</v>
      </c>
      <c r="B6" t="s">
        <v>4388</v>
      </c>
    </row>
    <row r="7" spans="1:2" ht="15" x14ac:dyDescent="0.25">
      <c r="A7" s="8" t="s">
        <v>93</v>
      </c>
      <c r="B7" t="s">
        <v>4389</v>
      </c>
    </row>
    <row r="8" spans="1:2" ht="15" x14ac:dyDescent="0.25">
      <c r="A8" s="8" t="s">
        <v>93</v>
      </c>
      <c r="B8" t="str">
        <f>+""</f>
        <v/>
      </c>
    </row>
    <row r="9" spans="1:2" ht="15" x14ac:dyDescent="0.25">
      <c r="A9" s="8" t="s">
        <v>93</v>
      </c>
      <c r="B9" s="80" t="s">
        <v>4426</v>
      </c>
    </row>
    <row r="10" spans="1:2" ht="15" x14ac:dyDescent="0.25">
      <c r="A10" s="8" t="s">
        <v>93</v>
      </c>
      <c r="B10" t="str">
        <f>+""</f>
        <v/>
      </c>
    </row>
    <row r="11" spans="1:2" x14ac:dyDescent="0.3">
      <c r="A11" s="8" t="s">
        <v>93</v>
      </c>
      <c r="B11" t="s">
        <v>4429</v>
      </c>
    </row>
    <row r="12" spans="1:2" ht="15" x14ac:dyDescent="0.25">
      <c r="A12" s="8" t="s">
        <v>93</v>
      </c>
      <c r="B12" t="s">
        <v>4390</v>
      </c>
    </row>
    <row r="13" spans="1:2" ht="15" x14ac:dyDescent="0.25">
      <c r="A13" s="8"/>
      <c r="B13" t="str">
        <f>+""</f>
        <v/>
      </c>
    </row>
    <row r="14" spans="1:2" ht="15" x14ac:dyDescent="0.25">
      <c r="A14" s="8"/>
      <c r="B14" t="str">
        <f>+""</f>
        <v/>
      </c>
    </row>
    <row r="15" spans="1:2" ht="15" x14ac:dyDescent="0.25">
      <c r="B15" t="str">
        <f>+""</f>
        <v/>
      </c>
    </row>
    <row r="16" spans="1:2" ht="15" x14ac:dyDescent="0.25">
      <c r="B16" t="str">
        <f>+""</f>
        <v/>
      </c>
    </row>
    <row r="17" spans="2:2" ht="15" x14ac:dyDescent="0.25">
      <c r="B17" t="str">
        <f>+""</f>
        <v/>
      </c>
    </row>
    <row r="18" spans="2:2" ht="15" x14ac:dyDescent="0.25">
      <c r="B18" t="str">
        <f>+""</f>
        <v/>
      </c>
    </row>
    <row r="19" spans="2:2" ht="15" x14ac:dyDescent="0.25">
      <c r="B19" t="str">
        <f>+""</f>
        <v/>
      </c>
    </row>
    <row r="20" spans="2:2" ht="15" x14ac:dyDescent="0.25">
      <c r="B20" t="str">
        <f>+""</f>
        <v/>
      </c>
    </row>
    <row r="21" spans="2:2" ht="15" x14ac:dyDescent="0.25">
      <c r="B21" t="str">
        <f>+""</f>
        <v/>
      </c>
    </row>
    <row r="22" spans="2:2" ht="15" x14ac:dyDescent="0.25">
      <c r="B22" t="str">
        <f>+""</f>
        <v/>
      </c>
    </row>
    <row r="23" spans="2:2" ht="15" x14ac:dyDescent="0.25">
      <c r="B23" t="str">
        <f>+""</f>
        <v/>
      </c>
    </row>
    <row r="24" spans="2:2" ht="15" x14ac:dyDescent="0.25">
      <c r="B24" t="str">
        <f>+""</f>
        <v/>
      </c>
    </row>
    <row r="25" spans="2:2" ht="15" x14ac:dyDescent="0.25">
      <c r="B25" t="str">
        <f>+""</f>
        <v/>
      </c>
    </row>
    <row r="26" spans="2:2" ht="15" x14ac:dyDescent="0.25">
      <c r="B26" t="str">
        <f>+""</f>
        <v/>
      </c>
    </row>
    <row r="27" spans="2:2" ht="15" x14ac:dyDescent="0.25">
      <c r="B27" t="str">
        <f>+""</f>
        <v/>
      </c>
    </row>
    <row r="28" spans="2:2" ht="15" x14ac:dyDescent="0.25">
      <c r="B28" t="str">
        <f>+""</f>
        <v/>
      </c>
    </row>
    <row r="29" spans="2:2" ht="15" x14ac:dyDescent="0.25">
      <c r="B29" t="str">
        <f>+""</f>
        <v/>
      </c>
    </row>
    <row r="30" spans="2:2" ht="15" x14ac:dyDescent="0.25">
      <c r="B30" t="str">
        <f>+""</f>
        <v/>
      </c>
    </row>
    <row r="31" spans="2:2" ht="15" x14ac:dyDescent="0.25">
      <c r="B31" t="str">
        <f>+""</f>
        <v/>
      </c>
    </row>
    <row r="32" spans="2:2" ht="15" x14ac:dyDescent="0.25">
      <c r="B32" t="str">
        <f>+""</f>
        <v/>
      </c>
    </row>
    <row r="33" spans="2:2" ht="15" x14ac:dyDescent="0.25">
      <c r="B33" t="str">
        <f>+""</f>
        <v/>
      </c>
    </row>
    <row r="34" spans="2:2" ht="15" x14ac:dyDescent="0.25">
      <c r="B34" t="str">
        <f>+""</f>
        <v/>
      </c>
    </row>
    <row r="35" spans="2:2" ht="15" x14ac:dyDescent="0.25">
      <c r="B35" t="str">
        <f>+""</f>
        <v/>
      </c>
    </row>
    <row r="36" spans="2:2" ht="15" x14ac:dyDescent="0.25">
      <c r="B36" t="str">
        <f>+""</f>
        <v/>
      </c>
    </row>
    <row r="37" spans="2:2" x14ac:dyDescent="0.3">
      <c r="B37" t="str">
        <f>+""</f>
        <v/>
      </c>
    </row>
    <row r="38" spans="2:2" x14ac:dyDescent="0.3">
      <c r="B38" t="str">
        <f>+""</f>
        <v/>
      </c>
    </row>
    <row r="39" spans="2:2" x14ac:dyDescent="0.3">
      <c r="B39" t="str">
        <f>+""</f>
        <v/>
      </c>
    </row>
    <row r="40" spans="2:2" x14ac:dyDescent="0.3">
      <c r="B40" t="str">
        <f>+""</f>
        <v/>
      </c>
    </row>
    <row r="41" spans="2:2" x14ac:dyDescent="0.3">
      <c r="B41" t="str">
        <f>+""</f>
        <v/>
      </c>
    </row>
    <row r="42" spans="2:2" x14ac:dyDescent="0.3">
      <c r="B42" t="str">
        <f>+""</f>
        <v/>
      </c>
    </row>
    <row r="43" spans="2:2" x14ac:dyDescent="0.3">
      <c r="B43" t="str">
        <f>+""</f>
        <v/>
      </c>
    </row>
    <row r="44" spans="2:2" x14ac:dyDescent="0.3">
      <c r="B44" t="str">
        <f>+""</f>
        <v/>
      </c>
    </row>
    <row r="45" spans="2:2" x14ac:dyDescent="0.3">
      <c r="B45" t="str">
        <f>+""</f>
        <v/>
      </c>
    </row>
    <row r="46" spans="2:2" x14ac:dyDescent="0.3">
      <c r="B46" t="str">
        <f>+""</f>
        <v/>
      </c>
    </row>
    <row r="47" spans="2:2" x14ac:dyDescent="0.3">
      <c r="B47" t="str">
        <f>+""</f>
        <v/>
      </c>
    </row>
    <row r="48" spans="2:2" x14ac:dyDescent="0.3">
      <c r="B48" t="str">
        <f>+""</f>
        <v/>
      </c>
    </row>
    <row r="49" spans="2:2" x14ac:dyDescent="0.3">
      <c r="B49" t="str">
        <f>+""</f>
        <v/>
      </c>
    </row>
    <row r="50" spans="2:2" x14ac:dyDescent="0.3">
      <c r="B50" t="str">
        <f>+""</f>
        <v/>
      </c>
    </row>
    <row r="51" spans="2:2" x14ac:dyDescent="0.3">
      <c r="B51" t="str">
        <f>+""</f>
        <v/>
      </c>
    </row>
    <row r="52" spans="2:2" x14ac:dyDescent="0.3">
      <c r="B52" t="str">
        <f>+""</f>
        <v/>
      </c>
    </row>
    <row r="53" spans="2:2" x14ac:dyDescent="0.3">
      <c r="B53" t="str">
        <f>+""</f>
        <v/>
      </c>
    </row>
    <row r="54" spans="2:2" x14ac:dyDescent="0.3">
      <c r="B54" t="str">
        <f>+""</f>
        <v/>
      </c>
    </row>
    <row r="55" spans="2:2" x14ac:dyDescent="0.3">
      <c r="B55" t="str">
        <f>+""</f>
        <v/>
      </c>
    </row>
    <row r="56" spans="2:2" x14ac:dyDescent="0.3">
      <c r="B56" t="str">
        <f>+""</f>
        <v/>
      </c>
    </row>
    <row r="57" spans="2:2" x14ac:dyDescent="0.3">
      <c r="B57" t="str">
        <f>+""</f>
        <v/>
      </c>
    </row>
    <row r="58" spans="2:2" x14ac:dyDescent="0.3">
      <c r="B58" t="str">
        <f>+""</f>
        <v/>
      </c>
    </row>
    <row r="59" spans="2:2" x14ac:dyDescent="0.3">
      <c r="B59" t="str">
        <f>+""</f>
        <v/>
      </c>
    </row>
    <row r="60" spans="2:2" x14ac:dyDescent="0.3">
      <c r="B60" t="str">
        <f>+""</f>
        <v/>
      </c>
    </row>
    <row r="61" spans="2:2" x14ac:dyDescent="0.3">
      <c r="B61" t="str">
        <f>+""</f>
        <v/>
      </c>
    </row>
    <row r="62" spans="2:2" x14ac:dyDescent="0.3">
      <c r="B62" t="str">
        <f>+""</f>
        <v/>
      </c>
    </row>
    <row r="63" spans="2:2" x14ac:dyDescent="0.3">
      <c r="B63" t="str">
        <f>+""</f>
        <v/>
      </c>
    </row>
    <row r="64" spans="2:2" x14ac:dyDescent="0.3">
      <c r="B64" t="str">
        <f>+""</f>
        <v/>
      </c>
    </row>
    <row r="65" spans="2:2" x14ac:dyDescent="0.3">
      <c r="B65" t="str">
        <f>+""</f>
        <v/>
      </c>
    </row>
    <row r="66" spans="2:2" x14ac:dyDescent="0.3">
      <c r="B66" t="str">
        <f>+""</f>
        <v/>
      </c>
    </row>
    <row r="67" spans="2:2" x14ac:dyDescent="0.3">
      <c r="B67" t="str">
        <f>+""</f>
        <v/>
      </c>
    </row>
    <row r="68" spans="2:2" x14ac:dyDescent="0.3">
      <c r="B68" t="str">
        <f>+""</f>
        <v/>
      </c>
    </row>
    <row r="69" spans="2:2" x14ac:dyDescent="0.3">
      <c r="B69" t="str">
        <f>+""</f>
        <v/>
      </c>
    </row>
    <row r="70" spans="2:2" x14ac:dyDescent="0.3">
      <c r="B70" t="str">
        <f>+""</f>
        <v/>
      </c>
    </row>
    <row r="71" spans="2:2" x14ac:dyDescent="0.3">
      <c r="B71" t="str">
        <f>+""</f>
        <v/>
      </c>
    </row>
    <row r="72" spans="2:2" x14ac:dyDescent="0.3">
      <c r="B72" t="str">
        <f>+""</f>
        <v/>
      </c>
    </row>
    <row r="73" spans="2:2" x14ac:dyDescent="0.3">
      <c r="B73" t="str">
        <f>+""</f>
        <v/>
      </c>
    </row>
    <row r="74" spans="2:2" x14ac:dyDescent="0.3">
      <c r="B74" t="str">
        <f>+""</f>
        <v/>
      </c>
    </row>
    <row r="75" spans="2:2" x14ac:dyDescent="0.3">
      <c r="B75" t="str">
        <f>+""</f>
        <v/>
      </c>
    </row>
    <row r="76" spans="2:2" x14ac:dyDescent="0.3">
      <c r="B76" t="str">
        <f>+""</f>
        <v/>
      </c>
    </row>
    <row r="77" spans="2:2" x14ac:dyDescent="0.3">
      <c r="B77" t="str">
        <f>+""</f>
        <v/>
      </c>
    </row>
    <row r="78" spans="2:2" x14ac:dyDescent="0.3">
      <c r="B78" t="str">
        <f>+""</f>
        <v/>
      </c>
    </row>
    <row r="79" spans="2:2" x14ac:dyDescent="0.3">
      <c r="B79" t="str">
        <f>+""</f>
        <v/>
      </c>
    </row>
    <row r="80" spans="2:2" x14ac:dyDescent="0.3">
      <c r="B80" t="str">
        <f>+""</f>
        <v/>
      </c>
    </row>
    <row r="81" spans="2:2" x14ac:dyDescent="0.3">
      <c r="B81" t="str">
        <f>+""</f>
        <v/>
      </c>
    </row>
    <row r="82" spans="2:2" x14ac:dyDescent="0.3">
      <c r="B82" t="str">
        <f>+""</f>
        <v/>
      </c>
    </row>
    <row r="83" spans="2:2" x14ac:dyDescent="0.3">
      <c r="B83" t="str">
        <f>+""</f>
        <v/>
      </c>
    </row>
    <row r="84" spans="2:2" x14ac:dyDescent="0.3">
      <c r="B84" t="str">
        <f>+""</f>
        <v/>
      </c>
    </row>
    <row r="85" spans="2:2" x14ac:dyDescent="0.3">
      <c r="B85" t="str">
        <f>+""</f>
        <v/>
      </c>
    </row>
    <row r="86" spans="2:2" x14ac:dyDescent="0.3">
      <c r="B86" t="str">
        <f>+""</f>
        <v/>
      </c>
    </row>
    <row r="87" spans="2:2" x14ac:dyDescent="0.3">
      <c r="B87" t="str">
        <f>+""</f>
        <v/>
      </c>
    </row>
    <row r="88" spans="2:2" x14ac:dyDescent="0.3">
      <c r="B88" t="str">
        <f>+""</f>
        <v/>
      </c>
    </row>
    <row r="89" spans="2:2" x14ac:dyDescent="0.3">
      <c r="B89" t="str">
        <f>+""</f>
        <v/>
      </c>
    </row>
    <row r="90" spans="2:2" x14ac:dyDescent="0.3">
      <c r="B90" t="str">
        <f>+""</f>
        <v/>
      </c>
    </row>
    <row r="91" spans="2:2" x14ac:dyDescent="0.3">
      <c r="B91" t="str">
        <f>+""</f>
        <v/>
      </c>
    </row>
    <row r="92" spans="2:2" x14ac:dyDescent="0.3">
      <c r="B92" t="str">
        <f>+""</f>
        <v/>
      </c>
    </row>
    <row r="93" spans="2:2" x14ac:dyDescent="0.3">
      <c r="B93" t="str">
        <f>+""</f>
        <v/>
      </c>
    </row>
    <row r="94" spans="2:2" x14ac:dyDescent="0.3">
      <c r="B94" t="str">
        <f>+""</f>
        <v/>
      </c>
    </row>
    <row r="95" spans="2:2" x14ac:dyDescent="0.3">
      <c r="B95" t="str">
        <f>+""</f>
        <v/>
      </c>
    </row>
    <row r="96" spans="2:2" x14ac:dyDescent="0.3">
      <c r="B96" t="str">
        <f>+""</f>
        <v/>
      </c>
    </row>
    <row r="97" spans="2:2" x14ac:dyDescent="0.3">
      <c r="B97" t="str">
        <f>+""</f>
        <v/>
      </c>
    </row>
    <row r="98" spans="2:2" x14ac:dyDescent="0.3">
      <c r="B98" t="str">
        <f>+""</f>
        <v/>
      </c>
    </row>
    <row r="99" spans="2:2" x14ac:dyDescent="0.3">
      <c r="B99" t="str">
        <f>+""</f>
        <v/>
      </c>
    </row>
    <row r="100" spans="2:2" x14ac:dyDescent="0.3">
      <c r="B100" t="str">
        <f>+""</f>
        <v/>
      </c>
    </row>
    <row r="101" spans="2:2" x14ac:dyDescent="0.3">
      <c r="B101" t="str">
        <f>+""</f>
        <v/>
      </c>
    </row>
    <row r="102" spans="2:2" x14ac:dyDescent="0.3">
      <c r="B102" t="str">
        <f>+""</f>
        <v/>
      </c>
    </row>
    <row r="103" spans="2:2" x14ac:dyDescent="0.3">
      <c r="B103" t="str">
        <f>+""</f>
        <v/>
      </c>
    </row>
    <row r="104" spans="2:2" x14ac:dyDescent="0.3">
      <c r="B104" t="str">
        <f>+""</f>
        <v/>
      </c>
    </row>
    <row r="105" spans="2:2" x14ac:dyDescent="0.3">
      <c r="B105" t="str">
        <f>+""</f>
        <v/>
      </c>
    </row>
    <row r="106" spans="2:2" x14ac:dyDescent="0.3">
      <c r="B106" t="str">
        <f>+""</f>
        <v/>
      </c>
    </row>
    <row r="107" spans="2:2" x14ac:dyDescent="0.3">
      <c r="B107" t="str">
        <f>+""</f>
        <v/>
      </c>
    </row>
    <row r="108" spans="2:2" x14ac:dyDescent="0.3">
      <c r="B108" t="str">
        <f>+""</f>
        <v/>
      </c>
    </row>
    <row r="109" spans="2:2" x14ac:dyDescent="0.3">
      <c r="B109" t="str">
        <f>+""</f>
        <v/>
      </c>
    </row>
    <row r="110" spans="2:2" x14ac:dyDescent="0.3">
      <c r="B110" t="str">
        <f>+""</f>
        <v/>
      </c>
    </row>
    <row r="111" spans="2:2" x14ac:dyDescent="0.3">
      <c r="B111" t="str">
        <f>+""</f>
        <v/>
      </c>
    </row>
    <row r="112" spans="2:2" x14ac:dyDescent="0.3">
      <c r="B112" t="str">
        <f>+""</f>
        <v/>
      </c>
    </row>
    <row r="113" spans="2:2" x14ac:dyDescent="0.3">
      <c r="B113" t="str">
        <f>+""</f>
        <v/>
      </c>
    </row>
    <row r="114" spans="2:2" x14ac:dyDescent="0.3">
      <c r="B114" t="str">
        <f>+""</f>
        <v/>
      </c>
    </row>
    <row r="115" spans="2:2" x14ac:dyDescent="0.3">
      <c r="B115" t="str">
        <f>+""</f>
        <v/>
      </c>
    </row>
    <row r="116" spans="2:2" x14ac:dyDescent="0.3">
      <c r="B116" t="str">
        <f>+""</f>
        <v/>
      </c>
    </row>
    <row r="117" spans="2:2" x14ac:dyDescent="0.3">
      <c r="B117" t="str">
        <f>+""</f>
        <v/>
      </c>
    </row>
    <row r="118" spans="2:2" x14ac:dyDescent="0.3">
      <c r="B118" t="str">
        <f>+""</f>
        <v/>
      </c>
    </row>
    <row r="119" spans="2:2" x14ac:dyDescent="0.3">
      <c r="B119" t="str">
        <f>+""</f>
        <v/>
      </c>
    </row>
    <row r="120" spans="2:2" x14ac:dyDescent="0.3">
      <c r="B120" t="str">
        <f>+""</f>
        <v/>
      </c>
    </row>
    <row r="121" spans="2:2" x14ac:dyDescent="0.3">
      <c r="B121" t="str">
        <f>+""</f>
        <v/>
      </c>
    </row>
    <row r="122" spans="2:2" x14ac:dyDescent="0.3">
      <c r="B122" t="str">
        <f>+""</f>
        <v/>
      </c>
    </row>
    <row r="123" spans="2:2" x14ac:dyDescent="0.3">
      <c r="B123" t="str">
        <f>+""</f>
        <v/>
      </c>
    </row>
    <row r="124" spans="2:2" x14ac:dyDescent="0.3">
      <c r="B124" t="str">
        <f>+""</f>
        <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abSelected="1" zoomScaleNormal="100" workbookViewId="0">
      <selection activeCell="A13" sqref="A13"/>
    </sheetView>
  </sheetViews>
  <sheetFormatPr defaultColWidth="9.109375" defaultRowHeight="14.4" x14ac:dyDescent="0.3"/>
  <cols>
    <col min="1" max="2" width="45.6640625" style="1" customWidth="1"/>
    <col min="3" max="3" width="46.6640625" style="1" customWidth="1"/>
    <col min="4" max="4" width="45.6640625" style="1" customWidth="1"/>
    <col min="5" max="6" width="9.109375" style="1"/>
    <col min="7" max="7" width="60.6640625" style="1" customWidth="1"/>
    <col min="8" max="9" width="9.109375" style="1"/>
    <col min="10" max="10" width="11.33203125" style="1" customWidth="1"/>
    <col min="11" max="19" width="9.109375" style="1"/>
    <col min="20" max="20" width="15" style="1" bestFit="1" customWidth="1"/>
    <col min="21" max="16384" width="9.109375" style="1"/>
  </cols>
  <sheetData>
    <row r="1" spans="1:20" ht="15" x14ac:dyDescent="0.25">
      <c r="A1" s="3"/>
      <c r="B1" s="3"/>
      <c r="C1" s="3"/>
      <c r="D1" s="3"/>
      <c r="E1" s="3"/>
      <c r="F1" s="3"/>
      <c r="G1" s="3"/>
      <c r="H1" s="3"/>
      <c r="I1" s="3"/>
      <c r="J1" s="3"/>
      <c r="K1" s="3"/>
      <c r="L1" s="3"/>
      <c r="M1" s="3"/>
      <c r="N1" s="3"/>
      <c r="O1" s="3"/>
      <c r="P1" s="3"/>
      <c r="Q1" s="3"/>
      <c r="R1" s="3"/>
      <c r="S1" s="3"/>
      <c r="T1" s="3"/>
    </row>
    <row r="2" spans="1:20" ht="15" x14ac:dyDescent="0.25">
      <c r="A2" s="3"/>
      <c r="B2" s="3"/>
      <c r="C2" s="3"/>
      <c r="D2" s="3"/>
      <c r="E2" s="3"/>
      <c r="F2" s="3"/>
      <c r="G2" s="3"/>
      <c r="H2" s="3"/>
      <c r="I2" s="3"/>
      <c r="J2" s="3"/>
      <c r="K2" s="3"/>
      <c r="L2" s="3"/>
      <c r="M2" s="3"/>
      <c r="N2" s="3"/>
      <c r="O2" s="3"/>
      <c r="P2" s="3"/>
      <c r="Q2" s="3"/>
      <c r="R2" s="3"/>
      <c r="S2" s="3"/>
      <c r="T2" s="3"/>
    </row>
    <row r="3" spans="1:20" ht="15" x14ac:dyDescent="0.25">
      <c r="A3" s="3"/>
      <c r="B3" s="3"/>
      <c r="C3" s="3"/>
      <c r="D3" s="3"/>
      <c r="E3" s="3"/>
      <c r="F3" s="3"/>
      <c r="G3" s="3"/>
      <c r="H3" s="3"/>
      <c r="I3" s="3"/>
      <c r="J3" s="3"/>
      <c r="K3" s="3"/>
      <c r="L3" s="3"/>
      <c r="M3" s="3"/>
      <c r="N3" s="3"/>
      <c r="O3" s="3"/>
      <c r="P3" s="3"/>
      <c r="Q3" s="3"/>
      <c r="R3" s="3"/>
      <c r="S3" s="3"/>
      <c r="T3" s="3"/>
    </row>
    <row r="4" spans="1:20" ht="15" x14ac:dyDescent="0.25">
      <c r="A4" s="3"/>
      <c r="B4" s="3"/>
      <c r="C4" s="3"/>
      <c r="D4" s="3"/>
      <c r="E4" s="3"/>
      <c r="F4" s="3"/>
      <c r="G4" s="3"/>
      <c r="H4" s="3"/>
      <c r="I4" s="3"/>
      <c r="J4" s="3"/>
      <c r="K4" s="3"/>
      <c r="L4" s="3"/>
      <c r="M4" s="3"/>
      <c r="N4" s="3"/>
      <c r="O4" s="3"/>
      <c r="P4" s="3"/>
      <c r="Q4" s="3"/>
      <c r="R4" s="3"/>
      <c r="S4" s="3"/>
      <c r="T4" s="3"/>
    </row>
    <row r="5" spans="1:20" ht="15" x14ac:dyDescent="0.25">
      <c r="A5" s="3"/>
      <c r="B5" s="3"/>
      <c r="C5" s="3"/>
      <c r="D5" s="3"/>
      <c r="E5" s="3"/>
      <c r="F5" s="3"/>
      <c r="G5" s="3"/>
      <c r="H5" s="3"/>
      <c r="I5" s="3"/>
      <c r="J5" s="3"/>
      <c r="K5" s="3"/>
      <c r="L5" s="3"/>
      <c r="M5" s="3"/>
      <c r="N5" s="3"/>
      <c r="O5" s="3"/>
      <c r="P5" s="3"/>
      <c r="Q5" s="3"/>
      <c r="R5" s="3"/>
      <c r="S5" s="3"/>
      <c r="T5" s="3"/>
    </row>
    <row r="6" spans="1:20" ht="15" x14ac:dyDescent="0.25">
      <c r="A6" s="3"/>
      <c r="B6" s="3"/>
      <c r="C6" s="3"/>
      <c r="D6" s="3"/>
      <c r="E6" s="3"/>
      <c r="F6" s="3"/>
      <c r="G6" s="3"/>
      <c r="H6" s="3"/>
      <c r="I6" s="3"/>
      <c r="J6" s="3"/>
      <c r="K6" s="3"/>
      <c r="L6" s="3"/>
      <c r="M6" s="3"/>
      <c r="N6" s="3"/>
      <c r="O6" s="3"/>
      <c r="P6" s="3"/>
      <c r="Q6" s="3"/>
      <c r="R6" s="3"/>
      <c r="S6" s="3"/>
      <c r="T6" s="3"/>
    </row>
    <row r="7" spans="1:20" ht="15" x14ac:dyDescent="0.25">
      <c r="A7" s="3"/>
      <c r="B7" s="3"/>
      <c r="C7" s="3"/>
      <c r="D7" s="3"/>
      <c r="E7" s="3"/>
      <c r="F7" s="3"/>
      <c r="G7" s="3"/>
      <c r="H7" s="3"/>
      <c r="I7" s="3"/>
      <c r="J7" s="3"/>
      <c r="K7" s="3"/>
      <c r="L7" s="3"/>
      <c r="M7" s="3"/>
      <c r="N7" s="3"/>
      <c r="O7" s="3"/>
      <c r="P7" s="3"/>
      <c r="Q7" s="3"/>
      <c r="R7" s="3"/>
      <c r="S7" s="3"/>
      <c r="T7" s="3"/>
    </row>
    <row r="8" spans="1:20" ht="15" customHeight="1" x14ac:dyDescent="0.25">
      <c r="A8" s="3"/>
      <c r="B8" s="3"/>
      <c r="C8" s="3"/>
      <c r="D8" s="3"/>
      <c r="E8" s="3"/>
      <c r="F8" s="3"/>
      <c r="G8" s="3"/>
      <c r="H8" s="3"/>
      <c r="I8" s="3"/>
      <c r="J8" s="4"/>
      <c r="K8" s="3"/>
      <c r="L8" s="3"/>
      <c r="M8" s="3"/>
      <c r="N8" s="3"/>
      <c r="O8" s="3"/>
      <c r="P8" s="3"/>
      <c r="Q8" s="3" t="s">
        <v>79</v>
      </c>
      <c r="R8" s="3"/>
      <c r="S8" s="3"/>
      <c r="T8" s="3"/>
    </row>
    <row r="9" spans="1:20" ht="50.4" customHeight="1" x14ac:dyDescent="0.3">
      <c r="A9" s="13" t="s">
        <v>108</v>
      </c>
      <c r="B9" s="117"/>
      <c r="C9" s="13" t="s">
        <v>110</v>
      </c>
      <c r="D9" s="99" t="s">
        <v>3941</v>
      </c>
      <c r="E9" s="3"/>
      <c r="F9" s="3"/>
      <c r="G9" s="3"/>
      <c r="H9" s="5"/>
      <c r="I9" s="5"/>
      <c r="J9" s="5"/>
      <c r="K9" s="5"/>
      <c r="L9" s="5"/>
      <c r="M9" s="5"/>
      <c r="N9" s="3"/>
      <c r="O9" s="3"/>
      <c r="P9" s="3"/>
      <c r="Q9" s="3"/>
      <c r="R9" s="3"/>
      <c r="S9" s="3"/>
      <c r="T9" s="3"/>
    </row>
    <row r="10" spans="1:20" ht="15" hidden="1" customHeight="1" x14ac:dyDescent="0.3">
      <c r="A10" s="13"/>
      <c r="B10" s="118"/>
      <c r="C10" s="13"/>
      <c r="D10" s="100"/>
      <c r="E10" s="3"/>
      <c r="F10" s="3"/>
      <c r="G10" s="3"/>
      <c r="H10" s="5"/>
      <c r="I10" s="5"/>
      <c r="J10" s="5"/>
      <c r="K10" s="5"/>
      <c r="L10" s="5"/>
      <c r="M10" s="5"/>
      <c r="N10" s="3"/>
      <c r="O10" s="3"/>
      <c r="P10" s="3"/>
      <c r="Q10" s="3"/>
      <c r="R10" s="3"/>
      <c r="S10" s="3"/>
      <c r="T10" s="3"/>
    </row>
    <row r="11" spans="1:20" ht="31.2" customHeight="1" x14ac:dyDescent="0.3">
      <c r="A11" s="86" t="s">
        <v>4739</v>
      </c>
      <c r="B11" s="117"/>
      <c r="C11" s="13"/>
      <c r="D11" s="100"/>
      <c r="E11" s="3"/>
      <c r="F11" s="3"/>
      <c r="G11" s="3"/>
      <c r="H11" s="5"/>
      <c r="I11" s="5"/>
      <c r="J11" s="5"/>
      <c r="K11" s="5"/>
      <c r="L11" s="5"/>
      <c r="M11" s="5"/>
      <c r="N11" s="3"/>
      <c r="O11" s="3"/>
      <c r="P11" s="3"/>
      <c r="Q11" s="3"/>
      <c r="R11" s="3"/>
      <c r="S11" s="3"/>
      <c r="T11" s="3"/>
    </row>
    <row r="12" spans="1:20" ht="31.2" customHeight="1" x14ac:dyDescent="0.3">
      <c r="A12" s="13" t="s">
        <v>4756</v>
      </c>
      <c r="B12" s="117"/>
      <c r="C12" s="13" t="s">
        <v>109</v>
      </c>
      <c r="D12" s="101" t="str">
        <f>+VLOOKUP(D9,GRANT!B:F,5,FALSE)</f>
        <v>5002</v>
      </c>
      <c r="E12" s="3"/>
      <c r="F12" s="3"/>
      <c r="G12" s="3"/>
      <c r="H12" s="5"/>
      <c r="I12" s="5"/>
      <c r="J12" s="5"/>
      <c r="K12" s="5"/>
      <c r="L12" s="5"/>
      <c r="M12" s="5"/>
      <c r="N12" s="3"/>
      <c r="O12" s="3"/>
      <c r="P12" s="3"/>
      <c r="Q12" s="3"/>
      <c r="R12" s="3"/>
      <c r="S12" s="3"/>
      <c r="T12" s="3"/>
    </row>
    <row r="13" spans="1:20" ht="15.75" customHeight="1" x14ac:dyDescent="0.3">
      <c r="A13" s="14"/>
      <c r="B13" s="6"/>
      <c r="C13" s="13"/>
      <c r="D13" s="100"/>
      <c r="E13" s="3"/>
      <c r="F13" s="3"/>
      <c r="G13" s="3"/>
      <c r="H13" s="5"/>
      <c r="I13" s="5"/>
      <c r="J13" s="5"/>
      <c r="K13" s="5"/>
      <c r="L13" s="5"/>
      <c r="M13" s="5"/>
      <c r="N13" s="3"/>
      <c r="O13" s="3"/>
      <c r="P13" s="3"/>
      <c r="Q13" s="3"/>
      <c r="R13" s="3"/>
      <c r="S13" s="3"/>
      <c r="T13" s="3"/>
    </row>
    <row r="14" spans="1:20" ht="15" customHeight="1" x14ac:dyDescent="0.3">
      <c r="A14" s="14"/>
      <c r="B14" s="6"/>
      <c r="C14" s="13"/>
      <c r="D14" s="100"/>
      <c r="E14" s="3"/>
      <c r="F14" s="3"/>
      <c r="G14" s="3"/>
      <c r="H14" s="5"/>
      <c r="I14" s="5"/>
      <c r="J14" s="5"/>
      <c r="K14" s="5"/>
      <c r="L14" s="5"/>
      <c r="M14" s="5"/>
      <c r="N14" s="3"/>
      <c r="O14" s="3"/>
      <c r="P14" s="3"/>
      <c r="Q14" s="3"/>
      <c r="R14" s="3"/>
      <c r="S14" s="3"/>
      <c r="T14" s="3"/>
    </row>
    <row r="15" spans="1:20" ht="30" customHeight="1" x14ac:dyDescent="0.3">
      <c r="A15" s="3" t="s">
        <v>4377</v>
      </c>
      <c r="B15" s="3"/>
      <c r="C15" s="15" t="s">
        <v>97</v>
      </c>
      <c r="D15" s="119" t="s">
        <v>86</v>
      </c>
      <c r="E15" s="3"/>
      <c r="F15" s="3"/>
      <c r="G15" s="3"/>
      <c r="H15" s="5"/>
      <c r="I15" s="5"/>
      <c r="J15" s="5"/>
      <c r="K15" s="5"/>
      <c r="L15" s="5"/>
      <c r="M15" s="5"/>
      <c r="N15" s="3"/>
      <c r="O15" s="3"/>
      <c r="P15" s="3"/>
      <c r="Q15" s="3"/>
      <c r="R15" s="3"/>
      <c r="S15" s="3"/>
      <c r="T15" s="3"/>
    </row>
    <row r="16" spans="1:20" ht="15.75" customHeight="1" x14ac:dyDescent="0.25">
      <c r="A16" s="5"/>
      <c r="B16" s="5"/>
      <c r="C16" s="5"/>
      <c r="D16" s="5"/>
      <c r="E16" s="5"/>
      <c r="F16" s="5"/>
      <c r="G16" s="18"/>
      <c r="H16" s="5"/>
      <c r="I16" s="5"/>
      <c r="J16" s="5"/>
      <c r="K16" s="5"/>
      <c r="L16" s="5"/>
      <c r="M16" s="5"/>
      <c r="N16" s="3"/>
      <c r="O16" s="3"/>
      <c r="P16" s="3"/>
      <c r="Q16" s="3"/>
      <c r="R16" s="3"/>
      <c r="S16" s="3"/>
      <c r="T16" s="3"/>
    </row>
    <row r="17" spans="1:21" ht="15" x14ac:dyDescent="0.25">
      <c r="A17" s="6"/>
      <c r="B17" s="6"/>
      <c r="C17" s="6"/>
      <c r="D17" s="6"/>
      <c r="E17" s="6"/>
      <c r="F17" s="6"/>
      <c r="G17" s="6"/>
      <c r="H17" s="6"/>
      <c r="I17" s="6"/>
      <c r="J17" s="6"/>
      <c r="K17" s="3"/>
      <c r="L17" s="3"/>
      <c r="M17" s="3"/>
      <c r="N17" s="3"/>
      <c r="O17" s="3"/>
      <c r="P17" s="3"/>
      <c r="Q17" s="3"/>
      <c r="R17" s="3"/>
      <c r="S17" s="3"/>
      <c r="T17" s="3"/>
    </row>
    <row r="18" spans="1:21" ht="15" x14ac:dyDescent="0.25">
      <c r="A18" s="3"/>
      <c r="B18" s="3"/>
      <c r="C18" s="3"/>
      <c r="D18" s="3"/>
      <c r="E18" s="3"/>
      <c r="F18" s="3"/>
      <c r="G18" s="3"/>
      <c r="H18" s="3"/>
      <c r="I18" s="3"/>
      <c r="J18" s="3"/>
      <c r="K18" s="3"/>
      <c r="L18" s="3"/>
      <c r="M18" s="3"/>
      <c r="N18" s="3"/>
      <c r="O18" s="3"/>
      <c r="P18" s="3"/>
      <c r="Q18" s="3"/>
      <c r="R18" s="3"/>
      <c r="S18" s="3"/>
      <c r="T18" s="3"/>
    </row>
    <row r="19" spans="1:21" ht="30" customHeight="1" x14ac:dyDescent="0.3">
      <c r="A19" s="87" t="s">
        <v>4738</v>
      </c>
      <c r="B19" s="6"/>
      <c r="C19" s="6"/>
      <c r="D19" s="6"/>
      <c r="E19" s="3"/>
      <c r="F19" s="7"/>
      <c r="G19" s="7"/>
      <c r="H19" s="7"/>
      <c r="I19" s="7"/>
      <c r="J19" s="7"/>
      <c r="K19" s="3"/>
      <c r="L19" s="3"/>
      <c r="M19" s="3"/>
      <c r="N19" s="3"/>
      <c r="O19" s="3"/>
      <c r="P19" s="3"/>
      <c r="Q19" s="3"/>
      <c r="R19" s="3"/>
      <c r="S19" s="3"/>
      <c r="T19" s="3"/>
    </row>
    <row r="20" spans="1:21" ht="30" customHeight="1" x14ac:dyDescent="0.35">
      <c r="A20" s="16" t="s">
        <v>76</v>
      </c>
      <c r="B20" s="6"/>
      <c r="C20" s="6"/>
      <c r="D20" s="6"/>
      <c r="E20" s="7"/>
      <c r="F20" s="7"/>
      <c r="G20" s="7"/>
      <c r="H20" s="7"/>
      <c r="I20" s="7"/>
      <c r="J20" s="7"/>
      <c r="K20" s="3"/>
      <c r="L20" s="3"/>
      <c r="M20" s="3"/>
      <c r="N20" s="3"/>
      <c r="O20" s="3"/>
      <c r="P20" s="3"/>
      <c r="Q20" s="3"/>
      <c r="R20" s="3"/>
      <c r="S20" s="3"/>
      <c r="T20" s="3"/>
    </row>
    <row r="21" spans="1:21" ht="30" customHeight="1" x14ac:dyDescent="0.35">
      <c r="A21" s="16" t="s">
        <v>4731</v>
      </c>
      <c r="B21" s="6"/>
      <c r="C21" s="6"/>
      <c r="D21" s="6"/>
      <c r="E21" s="3"/>
      <c r="F21" s="7"/>
      <c r="G21" s="7"/>
      <c r="H21" s="7"/>
      <c r="I21" s="7"/>
      <c r="J21" s="7"/>
      <c r="K21" s="3"/>
      <c r="L21" s="3"/>
      <c r="M21" s="3"/>
      <c r="N21" s="3"/>
      <c r="O21" s="3"/>
      <c r="P21" s="3"/>
      <c r="Q21" s="3"/>
      <c r="R21" s="3"/>
      <c r="S21" s="3"/>
      <c r="T21" s="3"/>
    </row>
    <row r="22" spans="1:21" ht="30" customHeight="1" x14ac:dyDescent="0.3">
      <c r="A22" s="16" t="s">
        <v>4732</v>
      </c>
      <c r="B22" s="6"/>
      <c r="C22" s="6"/>
      <c r="D22" s="6"/>
      <c r="E22" s="7"/>
      <c r="F22" s="7"/>
      <c r="G22" s="7"/>
      <c r="H22" s="7"/>
      <c r="I22" s="7"/>
      <c r="J22" s="7"/>
      <c r="K22" s="3"/>
      <c r="L22" s="3"/>
      <c r="M22" s="3"/>
      <c r="N22" s="3"/>
      <c r="O22" s="3"/>
      <c r="P22" s="3"/>
      <c r="Q22" s="3"/>
      <c r="R22" s="3"/>
      <c r="S22" s="3"/>
      <c r="T22" s="3"/>
    </row>
    <row r="23" spans="1:21" ht="30" customHeight="1" x14ac:dyDescent="0.25">
      <c r="A23" s="6"/>
      <c r="B23" s="6"/>
      <c r="C23" s="6"/>
      <c r="D23" s="6"/>
      <c r="E23" s="7"/>
      <c r="F23" s="7"/>
      <c r="G23" s="7"/>
      <c r="H23" s="7"/>
      <c r="I23" s="7"/>
      <c r="J23" s="7"/>
      <c r="K23" s="3"/>
      <c r="L23" s="3"/>
      <c r="M23" s="3"/>
      <c r="N23" s="3"/>
      <c r="O23" s="3"/>
      <c r="P23" s="3"/>
      <c r="Q23" s="3"/>
      <c r="R23" s="3"/>
      <c r="S23" s="3"/>
      <c r="T23" s="3"/>
    </row>
    <row r="24" spans="1:21" ht="30" customHeight="1" x14ac:dyDescent="0.25">
      <c r="A24" s="102" t="s">
        <v>4741</v>
      </c>
      <c r="B24" s="103" t="s">
        <v>4740</v>
      </c>
      <c r="C24" s="6"/>
      <c r="D24" s="6"/>
      <c r="E24" s="7"/>
      <c r="F24" s="7"/>
      <c r="G24" s="7"/>
      <c r="H24" s="7"/>
      <c r="I24" s="7"/>
      <c r="J24" s="7"/>
      <c r="K24" s="3"/>
      <c r="L24" s="3"/>
      <c r="M24" s="3"/>
      <c r="N24" s="3"/>
      <c r="O24" s="3"/>
      <c r="P24" s="3"/>
      <c r="Q24" s="3"/>
      <c r="R24" s="3"/>
      <c r="S24" s="3"/>
      <c r="T24" s="3"/>
    </row>
    <row r="25" spans="1:21" ht="15" x14ac:dyDescent="0.25">
      <c r="A25" s="3"/>
      <c r="B25" s="3"/>
      <c r="C25" s="3"/>
      <c r="D25" s="3"/>
      <c r="E25" s="3"/>
      <c r="F25" s="3"/>
      <c r="G25" s="3"/>
      <c r="H25" s="3"/>
      <c r="I25" s="3"/>
      <c r="J25" s="3"/>
      <c r="K25" s="3"/>
      <c r="L25" s="3"/>
      <c r="M25" s="3"/>
      <c r="N25" s="3"/>
      <c r="O25" s="3"/>
      <c r="P25" s="3"/>
      <c r="Q25" s="3"/>
      <c r="R25" s="3"/>
      <c r="S25" s="3"/>
      <c r="T25" s="3"/>
    </row>
    <row r="26" spans="1:21" ht="18" x14ac:dyDescent="0.35">
      <c r="A26" s="21" t="s">
        <v>113</v>
      </c>
      <c r="B26" s="19" t="s">
        <v>78</v>
      </c>
      <c r="C26" s="17"/>
      <c r="D26" s="17"/>
      <c r="E26" s="3"/>
      <c r="F26" s="3"/>
      <c r="G26" s="3"/>
      <c r="H26" s="3"/>
      <c r="I26" s="3"/>
      <c r="J26" s="3"/>
      <c r="K26" s="3"/>
      <c r="L26" s="3"/>
      <c r="M26" s="3"/>
      <c r="N26" s="3"/>
      <c r="O26" s="3"/>
      <c r="P26" s="3"/>
      <c r="Q26" s="3"/>
      <c r="R26" s="3"/>
      <c r="S26" s="3"/>
      <c r="T26" s="3"/>
      <c r="U26" s="3"/>
    </row>
    <row r="27" spans="1:21" x14ac:dyDescent="0.3">
      <c r="A27" s="20"/>
      <c r="B27" s="3"/>
      <c r="C27" s="3"/>
      <c r="D27" s="3"/>
      <c r="E27" s="3"/>
      <c r="F27" s="3"/>
      <c r="G27" s="3"/>
      <c r="H27" s="3"/>
      <c r="I27" s="3"/>
      <c r="J27" s="3"/>
      <c r="K27" s="3"/>
      <c r="L27" s="3"/>
      <c r="M27" s="3"/>
      <c r="N27" s="3"/>
      <c r="O27" s="3"/>
      <c r="P27" s="3"/>
      <c r="Q27" s="3"/>
      <c r="R27" s="3"/>
      <c r="S27" s="3"/>
      <c r="T27" s="3"/>
      <c r="U27" s="3"/>
    </row>
    <row r="28" spans="1:21" x14ac:dyDescent="0.3">
      <c r="A28" s="20" t="s">
        <v>111</v>
      </c>
      <c r="B28" s="3" t="s">
        <v>69</v>
      </c>
      <c r="C28" s="3"/>
      <c r="D28" s="3"/>
      <c r="E28" s="3"/>
      <c r="F28" s="3"/>
      <c r="G28" s="3"/>
      <c r="H28" s="3"/>
      <c r="I28" s="3"/>
      <c r="J28" s="3"/>
      <c r="K28" s="3"/>
      <c r="L28" s="3"/>
      <c r="M28" s="3"/>
      <c r="N28" s="3"/>
      <c r="O28" s="3"/>
      <c r="P28" s="3"/>
      <c r="Q28" s="3"/>
      <c r="R28" s="3"/>
      <c r="S28" s="3"/>
      <c r="T28" s="3"/>
      <c r="U28" s="3"/>
    </row>
    <row r="29" spans="1:21" x14ac:dyDescent="0.3">
      <c r="B29" s="3"/>
      <c r="C29" s="3"/>
      <c r="D29" s="3"/>
      <c r="E29" s="3"/>
      <c r="F29" s="3"/>
      <c r="G29" s="3"/>
      <c r="H29" s="3"/>
      <c r="I29" s="3"/>
      <c r="J29" s="3"/>
      <c r="K29" s="3"/>
      <c r="L29" s="3"/>
      <c r="M29" s="3"/>
      <c r="N29" s="3"/>
      <c r="O29" s="3"/>
      <c r="P29" s="3"/>
      <c r="Q29" s="3"/>
      <c r="R29" s="3"/>
      <c r="S29" s="3"/>
      <c r="T29" s="3"/>
    </row>
    <row r="30" spans="1:21" ht="18" x14ac:dyDescent="0.35">
      <c r="A30" s="21" t="s">
        <v>112</v>
      </c>
      <c r="B30" s="3"/>
      <c r="C30" s="3"/>
      <c r="D30" s="3"/>
      <c r="E30" s="3"/>
      <c r="F30" s="3"/>
      <c r="G30" s="3"/>
      <c r="H30" s="3"/>
      <c r="I30" s="3"/>
      <c r="J30" s="3"/>
      <c r="K30" s="3"/>
      <c r="L30" s="3"/>
      <c r="M30" s="3"/>
      <c r="N30" s="3"/>
      <c r="O30" s="3"/>
      <c r="P30" s="3"/>
      <c r="Q30" s="3"/>
      <c r="R30" s="3"/>
      <c r="S30" s="3"/>
      <c r="T30" s="3"/>
    </row>
    <row r="31" spans="1:21" x14ac:dyDescent="0.3">
      <c r="A31" s="20" t="s">
        <v>70</v>
      </c>
      <c r="B31" s="120"/>
      <c r="C31" s="5"/>
      <c r="D31" s="5"/>
      <c r="E31" s="5"/>
      <c r="F31" s="5"/>
      <c r="G31" s="5"/>
      <c r="H31" s="5"/>
      <c r="I31" s="5"/>
      <c r="J31" s="5"/>
      <c r="K31" s="3"/>
      <c r="L31" s="3"/>
      <c r="M31" s="3"/>
      <c r="N31" s="3"/>
      <c r="O31" s="3"/>
      <c r="P31" s="3"/>
      <c r="Q31" s="3"/>
      <c r="R31" s="3"/>
      <c r="S31" s="3"/>
      <c r="T31" s="3"/>
    </row>
    <row r="32" spans="1:21" x14ac:dyDescent="0.3">
      <c r="A32" s="20" t="s">
        <v>77</v>
      </c>
      <c r="B32" s="120"/>
      <c r="C32" s="5"/>
      <c r="D32" s="5"/>
      <c r="E32" s="5"/>
      <c r="F32" s="5"/>
      <c r="G32" s="5"/>
      <c r="H32" s="5"/>
      <c r="I32" s="5"/>
      <c r="J32" s="5"/>
      <c r="K32" s="3"/>
      <c r="L32" s="3"/>
      <c r="M32" s="3"/>
      <c r="N32" s="3"/>
      <c r="O32" s="3"/>
      <c r="P32" s="3"/>
      <c r="Q32" s="3"/>
      <c r="R32" s="3"/>
      <c r="S32" s="3"/>
      <c r="T32" s="3"/>
    </row>
    <row r="33" spans="1:20" x14ac:dyDescent="0.3">
      <c r="A33" s="20" t="s">
        <v>71</v>
      </c>
      <c r="B33" s="120"/>
      <c r="C33" s="5"/>
      <c r="D33" s="5"/>
      <c r="E33" s="5"/>
      <c r="F33" s="5"/>
      <c r="G33" s="5"/>
      <c r="H33" s="5"/>
      <c r="I33" s="5"/>
      <c r="J33" s="5"/>
      <c r="K33" s="3"/>
      <c r="L33" s="3"/>
      <c r="M33" s="3"/>
      <c r="N33" s="3"/>
      <c r="O33" s="3"/>
      <c r="P33" s="3"/>
      <c r="Q33" s="3"/>
      <c r="R33" s="3"/>
      <c r="S33" s="3"/>
      <c r="T33" s="3"/>
    </row>
    <row r="34" spans="1:20" x14ac:dyDescent="0.3">
      <c r="A34" s="3"/>
      <c r="B34" s="3"/>
      <c r="C34" s="3"/>
      <c r="D34" s="3"/>
      <c r="E34" s="3"/>
      <c r="F34" s="3"/>
      <c r="G34" s="3"/>
      <c r="H34" s="3"/>
      <c r="I34" s="3"/>
      <c r="J34" s="3"/>
      <c r="K34" s="3"/>
      <c r="L34" s="3"/>
      <c r="M34" s="3"/>
      <c r="N34" s="3"/>
      <c r="O34" s="3"/>
      <c r="P34" s="3"/>
      <c r="Q34" s="3"/>
      <c r="R34" s="3"/>
      <c r="S34" s="3"/>
      <c r="T34" s="3"/>
    </row>
    <row r="35" spans="1:20" x14ac:dyDescent="0.3">
      <c r="A35" s="3"/>
      <c r="B35" s="3"/>
      <c r="C35" s="3"/>
      <c r="D35" s="3"/>
      <c r="E35" s="3"/>
      <c r="F35" s="3"/>
      <c r="G35" s="3"/>
      <c r="H35" s="3"/>
      <c r="I35" s="3"/>
      <c r="J35" s="3"/>
      <c r="K35" s="3"/>
      <c r="L35" s="3"/>
      <c r="M35" s="3"/>
      <c r="N35" s="3"/>
      <c r="O35" s="3"/>
      <c r="P35" s="3"/>
      <c r="Q35" s="3"/>
      <c r="R35" s="3"/>
      <c r="S35" s="3"/>
      <c r="T35" s="3"/>
    </row>
    <row r="36" spans="1:20" x14ac:dyDescent="0.3">
      <c r="A36" s="12" t="s">
        <v>4717</v>
      </c>
      <c r="B36" s="3"/>
      <c r="C36" s="3"/>
      <c r="D36" s="3"/>
      <c r="E36" s="3"/>
      <c r="F36" s="3"/>
      <c r="G36" s="3"/>
      <c r="H36" s="3"/>
      <c r="I36" s="3"/>
      <c r="J36" s="3"/>
      <c r="K36" s="3"/>
      <c r="L36" s="3"/>
      <c r="M36" s="3"/>
      <c r="N36" s="3"/>
      <c r="O36" s="3"/>
      <c r="P36" s="3"/>
      <c r="Q36" s="3"/>
      <c r="R36" s="3"/>
      <c r="S36" s="3"/>
      <c r="T36" s="3"/>
    </row>
    <row r="37" spans="1:20" x14ac:dyDescent="0.3">
      <c r="A37" s="3"/>
      <c r="B37" s="3"/>
      <c r="C37" s="3"/>
      <c r="D37" s="3"/>
      <c r="E37" s="3"/>
      <c r="F37" s="3"/>
      <c r="G37" s="3"/>
      <c r="H37" s="3"/>
      <c r="I37" s="3"/>
      <c r="J37" s="3"/>
      <c r="K37" s="3"/>
      <c r="L37" s="3"/>
      <c r="M37" s="3"/>
      <c r="N37" s="3"/>
      <c r="O37" s="3"/>
      <c r="P37" s="3"/>
      <c r="Q37" s="3"/>
      <c r="R37" s="3"/>
      <c r="S37" s="3"/>
      <c r="T37" s="3"/>
    </row>
    <row r="38" spans="1:20" x14ac:dyDescent="0.3">
      <c r="A38" s="3"/>
      <c r="B38" s="3"/>
      <c r="C38" s="3"/>
      <c r="D38" s="3"/>
      <c r="E38" s="3"/>
      <c r="F38" s="3"/>
      <c r="G38" s="3"/>
      <c r="H38" s="3"/>
      <c r="I38" s="3"/>
      <c r="J38" s="3"/>
      <c r="K38" s="3"/>
      <c r="L38" s="3"/>
      <c r="M38" s="3"/>
      <c r="N38" s="3"/>
      <c r="O38" s="3"/>
      <c r="P38" s="3"/>
      <c r="Q38" s="3"/>
      <c r="R38" s="3"/>
      <c r="S38" s="3"/>
      <c r="T38" s="3"/>
    </row>
    <row r="39" spans="1:20" x14ac:dyDescent="0.3">
      <c r="A39" s="3"/>
      <c r="B39" s="3"/>
      <c r="C39" s="3"/>
      <c r="D39" s="3"/>
      <c r="E39" s="3"/>
      <c r="F39" s="3"/>
      <c r="G39" s="3"/>
      <c r="H39" s="3"/>
      <c r="I39" s="3"/>
      <c r="J39" s="3"/>
      <c r="K39" s="3"/>
      <c r="L39" s="3"/>
      <c r="M39" s="3"/>
      <c r="N39" s="3"/>
      <c r="O39" s="3"/>
      <c r="P39" s="3"/>
      <c r="Q39" s="3"/>
      <c r="R39" s="3"/>
      <c r="S39" s="3"/>
      <c r="T39" s="3"/>
    </row>
    <row r="40" spans="1:20" x14ac:dyDescent="0.3">
      <c r="A40" s="3"/>
      <c r="B40" s="3"/>
      <c r="C40" s="3"/>
      <c r="D40" s="3"/>
      <c r="E40" s="3"/>
      <c r="F40" s="3"/>
      <c r="G40" s="3"/>
      <c r="H40" s="3"/>
      <c r="I40" s="3"/>
      <c r="J40" s="3"/>
      <c r="K40" s="3"/>
      <c r="L40" s="3"/>
      <c r="M40" s="3"/>
      <c r="N40" s="3"/>
      <c r="O40" s="3"/>
      <c r="P40" s="3"/>
      <c r="Q40" s="3"/>
      <c r="R40" s="3"/>
      <c r="S40" s="3"/>
      <c r="T40" s="3"/>
    </row>
    <row r="41" spans="1:20" x14ac:dyDescent="0.3">
      <c r="A41" s="3"/>
      <c r="B41" s="3"/>
      <c r="C41" s="3"/>
      <c r="D41" s="3"/>
      <c r="E41" s="3"/>
      <c r="F41" s="3"/>
      <c r="G41" s="3"/>
      <c r="H41" s="3"/>
      <c r="I41" s="3"/>
      <c r="J41" s="3"/>
      <c r="K41" s="3"/>
      <c r="L41" s="3"/>
      <c r="M41" s="3"/>
      <c r="N41" s="3"/>
      <c r="O41" s="3"/>
      <c r="P41" s="3"/>
      <c r="Q41" s="3"/>
      <c r="R41" s="3"/>
      <c r="S41" s="3"/>
      <c r="T41" s="3"/>
    </row>
    <row r="42" spans="1:20" x14ac:dyDescent="0.3">
      <c r="A42" s="3"/>
      <c r="B42" s="3"/>
      <c r="C42" s="3"/>
      <c r="D42" s="3"/>
      <c r="E42" s="3"/>
      <c r="F42" s="3"/>
      <c r="G42" s="3"/>
      <c r="H42" s="3"/>
      <c r="I42" s="3"/>
      <c r="J42" s="3"/>
      <c r="K42" s="3"/>
      <c r="L42" s="3"/>
      <c r="M42" s="3"/>
      <c r="N42" s="3"/>
      <c r="O42" s="3"/>
      <c r="P42" s="3"/>
      <c r="Q42" s="3"/>
      <c r="R42" s="3"/>
      <c r="S42" s="3"/>
      <c r="T42" s="3"/>
    </row>
    <row r="43" spans="1:20" x14ac:dyDescent="0.3">
      <c r="A43" s="3"/>
      <c r="B43" s="3"/>
      <c r="C43" s="3"/>
      <c r="D43" s="3"/>
      <c r="E43" s="3"/>
      <c r="F43" s="3"/>
      <c r="G43" s="3"/>
      <c r="H43" s="3"/>
      <c r="I43" s="3"/>
      <c r="J43" s="3"/>
      <c r="K43" s="3"/>
      <c r="L43" s="3"/>
      <c r="M43" s="3"/>
      <c r="N43" s="3"/>
      <c r="O43" s="3"/>
      <c r="P43" s="3"/>
      <c r="Q43" s="3"/>
      <c r="R43" s="3"/>
      <c r="S43" s="3"/>
      <c r="T43" s="3"/>
    </row>
    <row r="44" spans="1:20" x14ac:dyDescent="0.3">
      <c r="A44" s="3"/>
      <c r="B44" s="3"/>
      <c r="C44" s="3"/>
      <c r="D44" s="3"/>
      <c r="E44" s="3"/>
      <c r="F44" s="3"/>
      <c r="G44" s="4"/>
      <c r="H44" s="3"/>
      <c r="I44" s="3"/>
      <c r="J44" s="3"/>
      <c r="K44" s="3"/>
      <c r="L44" s="3"/>
      <c r="M44" s="3"/>
      <c r="N44" s="3"/>
      <c r="O44" s="3"/>
      <c r="P44" s="3"/>
      <c r="Q44" s="3"/>
      <c r="R44" s="3"/>
      <c r="S44" s="3"/>
      <c r="T44" s="4"/>
    </row>
  </sheetData>
  <sheetProtection password="EF32" sheet="1" objects="1" scenarios="1"/>
  <hyperlinks>
    <hyperlink ref="B24" r:id="rId1"/>
  </hyperlinks>
  <pageMargins left="0.1" right="0.1" top="0.1" bottom="0.1" header="0.3" footer="0.3"/>
  <pageSetup scale="73" orientation="landscape" r:id="rId2"/>
  <colBreaks count="1" manualBreakCount="1">
    <brk id="4" max="1048575" man="1"/>
  </col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GRANT!$B$2:$B$49</xm:f>
          </x14:formula1>
          <xm:sqref>D9</xm:sqref>
        </x14:dataValidation>
        <x14:dataValidation type="list" allowBlank="1" showInputMessage="1" showErrorMessage="1">
          <x14:formula1>
            <xm:f>'MASTER SOURCE'!$O$1:$O$3</xm:f>
          </x14:formula1>
          <xm:sqref>D15</xm:sqref>
        </x14:dataValidation>
        <x14:dataValidation type="list" allowBlank="1" showInputMessage="1" showErrorMessage="1">
          <x14:formula1>
            <xm:f>'NON-PROFIT'!$C$2:$C$310</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5"/>
  <sheetViews>
    <sheetView zoomScale="80" zoomScaleNormal="80" workbookViewId="0">
      <pane ySplit="6" topLeftCell="A7" activePane="bottomLeft" state="frozen"/>
      <selection pane="bottomLeft" activeCell="C20" sqref="C20"/>
    </sheetView>
  </sheetViews>
  <sheetFormatPr defaultColWidth="9.109375" defaultRowHeight="15.6" x14ac:dyDescent="0.3"/>
  <cols>
    <col min="1" max="2" width="14.109375" style="25" customWidth="1"/>
    <col min="3" max="3" width="33.33203125" style="25" customWidth="1"/>
    <col min="4" max="4" width="28.33203125" style="25" customWidth="1"/>
    <col min="5" max="5" width="26.109375" style="25" customWidth="1"/>
    <col min="6" max="6" width="10" style="25" customWidth="1"/>
    <col min="7" max="9" width="13.5546875" style="25" customWidth="1"/>
    <col min="10" max="10" width="13.88671875" style="25" customWidth="1"/>
    <col min="11" max="11" width="12.6640625" style="25" customWidth="1"/>
    <col min="12" max="12" width="13.109375" style="25" customWidth="1"/>
    <col min="13" max="13" width="13.109375" style="25" hidden="1" customWidth="1"/>
    <col min="14" max="14" width="15.5546875" style="25" customWidth="1"/>
    <col min="15" max="15" width="27.5546875" style="25" bestFit="1" customWidth="1"/>
    <col min="16" max="16" width="20" style="25" customWidth="1"/>
    <col min="17" max="17" width="9.109375" style="25"/>
    <col min="18" max="18" width="20.5546875" style="25" bestFit="1" customWidth="1"/>
    <col min="19" max="16384" width="9.109375" style="25"/>
  </cols>
  <sheetData>
    <row r="1" spans="1:19" ht="16.2" thickBot="1" x14ac:dyDescent="0.35"/>
    <row r="2" spans="1:19" x14ac:dyDescent="0.3">
      <c r="B2" s="26" t="s">
        <v>108</v>
      </c>
      <c r="C2" s="27">
        <f>+'2-Cover Page'!B9</f>
        <v>0</v>
      </c>
      <c r="D2" s="28"/>
    </row>
    <row r="3" spans="1:19" ht="31.95" thickBot="1" x14ac:dyDescent="0.35">
      <c r="B3" s="29" t="s">
        <v>114</v>
      </c>
      <c r="C3" s="30" t="str">
        <f>+'2-Cover Page'!D9</f>
        <v>Adult Education and Family Literacy</v>
      </c>
      <c r="D3" s="31"/>
    </row>
    <row r="4" spans="1:19" x14ac:dyDescent="0.3">
      <c r="B4" s="17"/>
      <c r="C4" s="17"/>
      <c r="D4" s="17"/>
    </row>
    <row r="5" spans="1:19" ht="16.2" thickBot="1" x14ac:dyDescent="0.35">
      <c r="R5" s="32"/>
    </row>
    <row r="6" spans="1:19" s="37" customFormat="1" ht="55.5" customHeight="1" thickBot="1" x14ac:dyDescent="0.3">
      <c r="A6" s="33" t="s">
        <v>73</v>
      </c>
      <c r="B6" s="33" t="s">
        <v>4737</v>
      </c>
      <c r="C6" s="34" t="s">
        <v>98</v>
      </c>
      <c r="D6" s="34" t="s">
        <v>72</v>
      </c>
      <c r="E6" s="35" t="s">
        <v>100</v>
      </c>
      <c r="F6" s="35" t="s">
        <v>107</v>
      </c>
      <c r="G6" s="33" t="s">
        <v>101</v>
      </c>
      <c r="H6" s="33" t="s">
        <v>102</v>
      </c>
      <c r="I6" s="33" t="s">
        <v>103</v>
      </c>
      <c r="J6" s="33" t="s">
        <v>104</v>
      </c>
      <c r="K6" s="33" t="s">
        <v>105</v>
      </c>
      <c r="L6" s="33" t="s">
        <v>106</v>
      </c>
      <c r="M6" s="35"/>
      <c r="N6" s="35" t="s">
        <v>99</v>
      </c>
      <c r="O6" s="33" t="s">
        <v>74</v>
      </c>
      <c r="P6" s="124" t="s">
        <v>75</v>
      </c>
      <c r="Q6" s="124"/>
      <c r="R6" s="125"/>
      <c r="S6" s="36"/>
    </row>
    <row r="7" spans="1:19" s="37" customFormat="1" ht="16.2" thickTop="1" x14ac:dyDescent="0.3">
      <c r="A7" s="38" t="s">
        <v>83</v>
      </c>
      <c r="B7" s="127"/>
      <c r="C7" s="128"/>
      <c r="D7" s="128"/>
      <c r="E7" s="129"/>
      <c r="F7" s="130"/>
      <c r="G7" s="131"/>
      <c r="H7" s="131"/>
      <c r="I7" s="131"/>
      <c r="J7" s="131"/>
      <c r="K7" s="131"/>
      <c r="L7" s="131"/>
      <c r="M7" s="131">
        <f t="shared" ref="M7:M23" si="0">IF(ISBLANK(L7),IF(ISBLANK(K7),IF(ISBLANK(J7),IF(ISBLANK(I7),IF(ISBLANK(H7),G7,H7),I7),J7),K7),L7)</f>
        <v>0</v>
      </c>
      <c r="N7" s="131"/>
      <c r="O7" s="127"/>
      <c r="P7" s="132"/>
      <c r="Q7" s="133"/>
      <c r="R7" s="134"/>
    </row>
    <row r="8" spans="1:19" x14ac:dyDescent="0.3">
      <c r="A8" s="38" t="s">
        <v>83</v>
      </c>
      <c r="B8" s="127"/>
      <c r="C8" s="128"/>
      <c r="D8" s="128"/>
      <c r="E8" s="129"/>
      <c r="F8" s="130"/>
      <c r="G8" s="131"/>
      <c r="H8" s="131"/>
      <c r="I8" s="131"/>
      <c r="J8" s="131"/>
      <c r="K8" s="131"/>
      <c r="L8" s="131"/>
      <c r="M8" s="131">
        <f t="shared" si="0"/>
        <v>0</v>
      </c>
      <c r="N8" s="135"/>
      <c r="O8" s="136"/>
      <c r="P8" s="137"/>
      <c r="Q8" s="138"/>
      <c r="R8" s="139"/>
    </row>
    <row r="9" spans="1:19" x14ac:dyDescent="0.3">
      <c r="A9" s="38" t="s">
        <v>83</v>
      </c>
      <c r="B9" s="127"/>
      <c r="C9" s="128"/>
      <c r="D9" s="128"/>
      <c r="E9" s="129"/>
      <c r="F9" s="130"/>
      <c r="G9" s="131"/>
      <c r="H9" s="131"/>
      <c r="I9" s="131"/>
      <c r="J9" s="131"/>
      <c r="K9" s="131"/>
      <c r="L9" s="131"/>
      <c r="M9" s="131">
        <f t="shared" si="0"/>
        <v>0</v>
      </c>
      <c r="N9" s="135"/>
      <c r="O9" s="136"/>
      <c r="P9" s="137"/>
      <c r="Q9" s="138"/>
      <c r="R9" s="139"/>
    </row>
    <row r="10" spans="1:19" x14ac:dyDescent="0.3">
      <c r="A10" s="38" t="s">
        <v>83</v>
      </c>
      <c r="B10" s="127"/>
      <c r="C10" s="128"/>
      <c r="D10" s="128"/>
      <c r="E10" s="129"/>
      <c r="F10" s="130"/>
      <c r="G10" s="131"/>
      <c r="H10" s="131"/>
      <c r="I10" s="131"/>
      <c r="J10" s="131"/>
      <c r="K10" s="131"/>
      <c r="L10" s="131"/>
      <c r="M10" s="131">
        <f t="shared" si="0"/>
        <v>0</v>
      </c>
      <c r="N10" s="135"/>
      <c r="O10" s="136"/>
      <c r="P10" s="137"/>
      <c r="Q10" s="138"/>
      <c r="R10" s="139"/>
    </row>
    <row r="11" spans="1:19" x14ac:dyDescent="0.3">
      <c r="A11" s="38" t="s">
        <v>83</v>
      </c>
      <c r="B11" s="127"/>
      <c r="C11" s="128"/>
      <c r="D11" s="128"/>
      <c r="E11" s="129"/>
      <c r="F11" s="130"/>
      <c r="G11" s="131"/>
      <c r="H11" s="131"/>
      <c r="I11" s="131"/>
      <c r="J11" s="131"/>
      <c r="K11" s="131"/>
      <c r="L11" s="131"/>
      <c r="M11" s="131">
        <f t="shared" si="0"/>
        <v>0</v>
      </c>
      <c r="N11" s="135"/>
      <c r="O11" s="136"/>
      <c r="P11" s="137"/>
      <c r="Q11" s="138"/>
      <c r="R11" s="139"/>
    </row>
    <row r="12" spans="1:19" x14ac:dyDescent="0.3">
      <c r="A12" s="38" t="s">
        <v>83</v>
      </c>
      <c r="B12" s="127"/>
      <c r="C12" s="128"/>
      <c r="D12" s="128"/>
      <c r="E12" s="129"/>
      <c r="F12" s="130"/>
      <c r="G12" s="131"/>
      <c r="H12" s="131"/>
      <c r="I12" s="131"/>
      <c r="J12" s="131"/>
      <c r="K12" s="131"/>
      <c r="L12" s="131"/>
      <c r="M12" s="131">
        <f t="shared" si="0"/>
        <v>0</v>
      </c>
      <c r="N12" s="135"/>
      <c r="O12" s="136"/>
      <c r="P12" s="137"/>
      <c r="Q12" s="138"/>
      <c r="R12" s="139"/>
    </row>
    <row r="13" spans="1:19" x14ac:dyDescent="0.3">
      <c r="A13" s="38" t="s">
        <v>83</v>
      </c>
      <c r="B13" s="127"/>
      <c r="C13" s="128"/>
      <c r="D13" s="128"/>
      <c r="E13" s="129"/>
      <c r="F13" s="130"/>
      <c r="G13" s="131"/>
      <c r="H13" s="131"/>
      <c r="I13" s="131"/>
      <c r="J13" s="131"/>
      <c r="K13" s="131"/>
      <c r="L13" s="131"/>
      <c r="M13" s="131">
        <f t="shared" si="0"/>
        <v>0</v>
      </c>
      <c r="N13" s="135"/>
      <c r="O13" s="136"/>
      <c r="P13" s="137"/>
      <c r="Q13" s="138"/>
      <c r="R13" s="139"/>
    </row>
    <row r="14" spans="1:19" x14ac:dyDescent="0.3">
      <c r="A14" s="38" t="s">
        <v>83</v>
      </c>
      <c r="B14" s="127"/>
      <c r="C14" s="128"/>
      <c r="D14" s="128"/>
      <c r="E14" s="129"/>
      <c r="F14" s="130"/>
      <c r="G14" s="131"/>
      <c r="H14" s="131"/>
      <c r="I14" s="131"/>
      <c r="J14" s="131"/>
      <c r="K14" s="131"/>
      <c r="L14" s="131"/>
      <c r="M14" s="131">
        <f t="shared" si="0"/>
        <v>0</v>
      </c>
      <c r="N14" s="135"/>
      <c r="O14" s="136"/>
      <c r="P14" s="137"/>
      <c r="Q14" s="138"/>
      <c r="R14" s="139"/>
    </row>
    <row r="15" spans="1:19" x14ac:dyDescent="0.3">
      <c r="A15" s="38" t="s">
        <v>83</v>
      </c>
      <c r="B15" s="127"/>
      <c r="C15" s="140"/>
      <c r="D15" s="128"/>
      <c r="E15" s="141"/>
      <c r="F15" s="142"/>
      <c r="G15" s="131"/>
      <c r="H15" s="131"/>
      <c r="I15" s="131"/>
      <c r="J15" s="131"/>
      <c r="K15" s="131"/>
      <c r="L15" s="131"/>
      <c r="M15" s="131">
        <f t="shared" si="0"/>
        <v>0</v>
      </c>
      <c r="N15" s="135"/>
      <c r="O15" s="136"/>
      <c r="P15" s="137"/>
      <c r="Q15" s="138"/>
      <c r="R15" s="139"/>
    </row>
    <row r="16" spans="1:19" x14ac:dyDescent="0.3">
      <c r="A16" s="38" t="s">
        <v>83</v>
      </c>
      <c r="B16" s="127"/>
      <c r="C16" s="140"/>
      <c r="D16" s="128"/>
      <c r="E16" s="141"/>
      <c r="F16" s="142"/>
      <c r="G16" s="131"/>
      <c r="H16" s="131"/>
      <c r="I16" s="131"/>
      <c r="J16" s="131"/>
      <c r="K16" s="131"/>
      <c r="L16" s="131"/>
      <c r="M16" s="131">
        <f t="shared" si="0"/>
        <v>0</v>
      </c>
      <c r="N16" s="135"/>
      <c r="O16" s="136"/>
      <c r="P16" s="137"/>
      <c r="Q16" s="138"/>
      <c r="R16" s="139"/>
    </row>
    <row r="17" spans="1:18" x14ac:dyDescent="0.3">
      <c r="A17" s="38" t="s">
        <v>83</v>
      </c>
      <c r="B17" s="127"/>
      <c r="C17" s="140"/>
      <c r="D17" s="128"/>
      <c r="E17" s="141"/>
      <c r="F17" s="142"/>
      <c r="G17" s="131"/>
      <c r="H17" s="131"/>
      <c r="I17" s="131"/>
      <c r="J17" s="131"/>
      <c r="K17" s="131"/>
      <c r="L17" s="131"/>
      <c r="M17" s="131">
        <f t="shared" si="0"/>
        <v>0</v>
      </c>
      <c r="N17" s="135"/>
      <c r="O17" s="136"/>
      <c r="P17" s="137"/>
      <c r="Q17" s="138"/>
      <c r="R17" s="139"/>
    </row>
    <row r="18" spans="1:18" x14ac:dyDescent="0.3">
      <c r="A18" s="38" t="s">
        <v>83</v>
      </c>
      <c r="B18" s="127"/>
      <c r="C18" s="140"/>
      <c r="D18" s="128"/>
      <c r="E18" s="141"/>
      <c r="F18" s="142"/>
      <c r="G18" s="131"/>
      <c r="H18" s="131"/>
      <c r="I18" s="131"/>
      <c r="J18" s="131"/>
      <c r="K18" s="131"/>
      <c r="L18" s="131"/>
      <c r="M18" s="131">
        <f t="shared" si="0"/>
        <v>0</v>
      </c>
      <c r="N18" s="135"/>
      <c r="O18" s="136"/>
      <c r="P18" s="137"/>
      <c r="Q18" s="138"/>
      <c r="R18" s="139"/>
    </row>
    <row r="19" spans="1:18" x14ac:dyDescent="0.3">
      <c r="A19" s="38" t="s">
        <v>83</v>
      </c>
      <c r="B19" s="127"/>
      <c r="C19" s="140"/>
      <c r="D19" s="128"/>
      <c r="E19" s="141"/>
      <c r="F19" s="142"/>
      <c r="G19" s="131"/>
      <c r="H19" s="131"/>
      <c r="I19" s="131"/>
      <c r="J19" s="131"/>
      <c r="K19" s="131"/>
      <c r="L19" s="131"/>
      <c r="M19" s="131">
        <f t="shared" si="0"/>
        <v>0</v>
      </c>
      <c r="N19" s="135"/>
      <c r="O19" s="136"/>
      <c r="P19" s="137"/>
      <c r="Q19" s="138"/>
      <c r="R19" s="139"/>
    </row>
    <row r="20" spans="1:18" x14ac:dyDescent="0.3">
      <c r="A20" s="38" t="s">
        <v>83</v>
      </c>
      <c r="B20" s="127"/>
      <c r="C20" s="140"/>
      <c r="D20" s="128"/>
      <c r="E20" s="141"/>
      <c r="F20" s="142"/>
      <c r="G20" s="131"/>
      <c r="H20" s="131"/>
      <c r="I20" s="131"/>
      <c r="J20" s="131"/>
      <c r="K20" s="131"/>
      <c r="L20" s="131"/>
      <c r="M20" s="131">
        <f t="shared" si="0"/>
        <v>0</v>
      </c>
      <c r="N20" s="135"/>
      <c r="O20" s="136"/>
      <c r="P20" s="137"/>
      <c r="Q20" s="138"/>
      <c r="R20" s="139"/>
    </row>
    <row r="21" spans="1:18" x14ac:dyDescent="0.3">
      <c r="A21" s="38" t="s">
        <v>83</v>
      </c>
      <c r="B21" s="127"/>
      <c r="C21" s="140"/>
      <c r="D21" s="128"/>
      <c r="E21" s="141"/>
      <c r="F21" s="142"/>
      <c r="G21" s="131"/>
      <c r="H21" s="131"/>
      <c r="I21" s="131"/>
      <c r="J21" s="131"/>
      <c r="K21" s="131"/>
      <c r="L21" s="131"/>
      <c r="M21" s="131">
        <f t="shared" si="0"/>
        <v>0</v>
      </c>
      <c r="N21" s="135"/>
      <c r="O21" s="136"/>
      <c r="P21" s="137"/>
      <c r="Q21" s="138"/>
      <c r="R21" s="139"/>
    </row>
    <row r="22" spans="1:18" x14ac:dyDescent="0.3">
      <c r="A22" s="38" t="s">
        <v>83</v>
      </c>
      <c r="B22" s="127"/>
      <c r="C22" s="140"/>
      <c r="D22" s="128"/>
      <c r="E22" s="141"/>
      <c r="F22" s="142"/>
      <c r="G22" s="131"/>
      <c r="H22" s="131"/>
      <c r="I22" s="131"/>
      <c r="J22" s="131"/>
      <c r="K22" s="131"/>
      <c r="L22" s="131"/>
      <c r="M22" s="131">
        <f t="shared" si="0"/>
        <v>0</v>
      </c>
      <c r="N22" s="135"/>
      <c r="O22" s="136"/>
      <c r="P22" s="137"/>
      <c r="Q22" s="138"/>
      <c r="R22" s="139"/>
    </row>
    <row r="23" spans="1:18" x14ac:dyDescent="0.3">
      <c r="A23" s="38" t="s">
        <v>83</v>
      </c>
      <c r="B23" s="127"/>
      <c r="C23" s="140"/>
      <c r="D23" s="128"/>
      <c r="E23" s="141"/>
      <c r="F23" s="142"/>
      <c r="G23" s="131"/>
      <c r="H23" s="131"/>
      <c r="I23" s="131"/>
      <c r="J23" s="131"/>
      <c r="K23" s="131"/>
      <c r="L23" s="131"/>
      <c r="M23" s="131">
        <f t="shared" si="0"/>
        <v>0</v>
      </c>
      <c r="N23" s="135"/>
      <c r="O23" s="136"/>
      <c r="P23" s="137"/>
      <c r="Q23" s="138"/>
      <c r="R23" s="139"/>
    </row>
    <row r="24" spans="1:18" ht="15.75" x14ac:dyDescent="0.25">
      <c r="A24" s="38" t="s">
        <v>83</v>
      </c>
      <c r="B24" s="127"/>
      <c r="C24" s="140"/>
      <c r="D24" s="128"/>
      <c r="E24" s="141"/>
      <c r="F24" s="142"/>
      <c r="G24" s="131"/>
      <c r="H24" s="131"/>
      <c r="I24" s="131"/>
      <c r="J24" s="131"/>
      <c r="K24" s="131"/>
      <c r="L24" s="131"/>
      <c r="M24" s="131">
        <f t="shared" ref="M24:M70" si="1">IF(ISBLANK(L24),IF(ISBLANK(K24),IF(ISBLANK(J24),IF(ISBLANK(I24),IF(ISBLANK(H24),G24,H24),I24),J24),K24),L24)</f>
        <v>0</v>
      </c>
      <c r="N24" s="135"/>
      <c r="O24" s="136"/>
      <c r="P24" s="137"/>
      <c r="Q24" s="138"/>
      <c r="R24" s="139"/>
    </row>
    <row r="25" spans="1:18" ht="15.75" x14ac:dyDescent="0.25">
      <c r="A25" s="38" t="s">
        <v>83</v>
      </c>
      <c r="B25" s="127"/>
      <c r="C25" s="140"/>
      <c r="D25" s="128"/>
      <c r="E25" s="141"/>
      <c r="F25" s="142"/>
      <c r="G25" s="131"/>
      <c r="H25" s="131"/>
      <c r="I25" s="131"/>
      <c r="J25" s="131"/>
      <c r="K25" s="131"/>
      <c r="L25" s="131"/>
      <c r="M25" s="131">
        <f t="shared" si="1"/>
        <v>0</v>
      </c>
      <c r="N25" s="135"/>
      <c r="O25" s="136"/>
      <c r="P25" s="137"/>
      <c r="Q25" s="138"/>
      <c r="R25" s="139"/>
    </row>
    <row r="26" spans="1:18" ht="15.75" x14ac:dyDescent="0.25">
      <c r="A26" s="38" t="s">
        <v>83</v>
      </c>
      <c r="B26" s="127"/>
      <c r="C26" s="140"/>
      <c r="D26" s="128"/>
      <c r="E26" s="141"/>
      <c r="F26" s="142"/>
      <c r="G26" s="131"/>
      <c r="H26" s="131"/>
      <c r="I26" s="131"/>
      <c r="J26" s="131"/>
      <c r="K26" s="131"/>
      <c r="L26" s="131"/>
      <c r="M26" s="131">
        <f t="shared" si="1"/>
        <v>0</v>
      </c>
      <c r="N26" s="135"/>
      <c r="O26" s="136"/>
      <c r="P26" s="137"/>
      <c r="Q26" s="138"/>
      <c r="R26" s="139"/>
    </row>
    <row r="27" spans="1:18" ht="15.75" x14ac:dyDescent="0.25">
      <c r="A27" s="38" t="s">
        <v>83</v>
      </c>
      <c r="B27" s="127"/>
      <c r="C27" s="140"/>
      <c r="D27" s="128"/>
      <c r="E27" s="141"/>
      <c r="F27" s="142"/>
      <c r="G27" s="131"/>
      <c r="H27" s="131"/>
      <c r="I27" s="131"/>
      <c r="J27" s="131"/>
      <c r="K27" s="131"/>
      <c r="L27" s="131"/>
      <c r="M27" s="131">
        <f t="shared" si="1"/>
        <v>0</v>
      </c>
      <c r="N27" s="135"/>
      <c r="O27" s="136"/>
      <c r="P27" s="137"/>
      <c r="Q27" s="138"/>
      <c r="R27" s="139"/>
    </row>
    <row r="28" spans="1:18" ht="15.75" x14ac:dyDescent="0.25">
      <c r="A28" s="38" t="s">
        <v>83</v>
      </c>
      <c r="B28" s="127"/>
      <c r="C28" s="140"/>
      <c r="D28" s="128"/>
      <c r="E28" s="141"/>
      <c r="F28" s="142"/>
      <c r="G28" s="131"/>
      <c r="H28" s="131"/>
      <c r="I28" s="131"/>
      <c r="J28" s="131"/>
      <c r="K28" s="131"/>
      <c r="L28" s="131"/>
      <c r="M28" s="131">
        <f t="shared" si="1"/>
        <v>0</v>
      </c>
      <c r="N28" s="135"/>
      <c r="O28" s="136"/>
      <c r="P28" s="137"/>
      <c r="Q28" s="138"/>
      <c r="R28" s="139"/>
    </row>
    <row r="29" spans="1:18" ht="15.75" x14ac:dyDescent="0.25">
      <c r="A29" s="38" t="s">
        <v>83</v>
      </c>
      <c r="B29" s="127"/>
      <c r="C29" s="140"/>
      <c r="D29" s="128"/>
      <c r="E29" s="141"/>
      <c r="F29" s="142"/>
      <c r="G29" s="131"/>
      <c r="H29" s="131"/>
      <c r="I29" s="131"/>
      <c r="J29" s="131"/>
      <c r="K29" s="131"/>
      <c r="L29" s="131"/>
      <c r="M29" s="131">
        <f t="shared" si="1"/>
        <v>0</v>
      </c>
      <c r="N29" s="135"/>
      <c r="O29" s="136"/>
      <c r="P29" s="137"/>
      <c r="Q29" s="138"/>
      <c r="R29" s="139"/>
    </row>
    <row r="30" spans="1:18" ht="15.75" x14ac:dyDescent="0.25">
      <c r="A30" s="38" t="s">
        <v>83</v>
      </c>
      <c r="B30" s="127"/>
      <c r="C30" s="140"/>
      <c r="D30" s="128"/>
      <c r="E30" s="141"/>
      <c r="F30" s="142"/>
      <c r="G30" s="131"/>
      <c r="H30" s="131"/>
      <c r="I30" s="131"/>
      <c r="J30" s="131"/>
      <c r="K30" s="131"/>
      <c r="L30" s="131"/>
      <c r="M30" s="131">
        <f t="shared" si="1"/>
        <v>0</v>
      </c>
      <c r="N30" s="135"/>
      <c r="O30" s="136"/>
      <c r="P30" s="137"/>
      <c r="Q30" s="138"/>
      <c r="R30" s="139"/>
    </row>
    <row r="31" spans="1:18" ht="15.75" x14ac:dyDescent="0.25">
      <c r="A31" s="38" t="s">
        <v>83</v>
      </c>
      <c r="B31" s="127"/>
      <c r="C31" s="140"/>
      <c r="D31" s="128"/>
      <c r="E31" s="141"/>
      <c r="F31" s="142"/>
      <c r="G31" s="131"/>
      <c r="H31" s="131"/>
      <c r="I31" s="131"/>
      <c r="J31" s="131"/>
      <c r="K31" s="131"/>
      <c r="L31" s="131"/>
      <c r="M31" s="131">
        <f t="shared" si="1"/>
        <v>0</v>
      </c>
      <c r="N31" s="135"/>
      <c r="O31" s="136"/>
      <c r="P31" s="137"/>
      <c r="Q31" s="138"/>
      <c r="R31" s="139"/>
    </row>
    <row r="32" spans="1:18" ht="15.75" x14ac:dyDescent="0.25">
      <c r="A32" s="38" t="s">
        <v>83</v>
      </c>
      <c r="B32" s="127"/>
      <c r="C32" s="140"/>
      <c r="D32" s="128"/>
      <c r="E32" s="141"/>
      <c r="F32" s="142"/>
      <c r="G32" s="131"/>
      <c r="H32" s="131"/>
      <c r="I32" s="131"/>
      <c r="J32" s="131"/>
      <c r="K32" s="131"/>
      <c r="L32" s="131"/>
      <c r="M32" s="131">
        <f t="shared" si="1"/>
        <v>0</v>
      </c>
      <c r="N32" s="135"/>
      <c r="O32" s="136"/>
      <c r="P32" s="137"/>
      <c r="Q32" s="138"/>
      <c r="R32" s="139"/>
    </row>
    <row r="33" spans="1:18" ht="15.75" x14ac:dyDescent="0.25">
      <c r="A33" s="38" t="s">
        <v>83</v>
      </c>
      <c r="B33" s="127"/>
      <c r="C33" s="140"/>
      <c r="D33" s="128"/>
      <c r="E33" s="141"/>
      <c r="F33" s="142"/>
      <c r="G33" s="131"/>
      <c r="H33" s="131"/>
      <c r="I33" s="131"/>
      <c r="J33" s="131"/>
      <c r="K33" s="131"/>
      <c r="L33" s="131"/>
      <c r="M33" s="131">
        <f t="shared" si="1"/>
        <v>0</v>
      </c>
      <c r="N33" s="135"/>
      <c r="O33" s="136"/>
      <c r="P33" s="137"/>
      <c r="Q33" s="138"/>
      <c r="R33" s="139"/>
    </row>
    <row r="34" spans="1:18" ht="15.75" x14ac:dyDescent="0.25">
      <c r="A34" s="38" t="s">
        <v>83</v>
      </c>
      <c r="B34" s="127"/>
      <c r="C34" s="140"/>
      <c r="D34" s="128"/>
      <c r="E34" s="141"/>
      <c r="F34" s="142"/>
      <c r="G34" s="131"/>
      <c r="H34" s="131"/>
      <c r="I34" s="131"/>
      <c r="J34" s="131"/>
      <c r="K34" s="131"/>
      <c r="L34" s="131"/>
      <c r="M34" s="131">
        <f t="shared" si="1"/>
        <v>0</v>
      </c>
      <c r="N34" s="135"/>
      <c r="O34" s="136"/>
      <c r="P34" s="137"/>
      <c r="Q34" s="138"/>
      <c r="R34" s="139"/>
    </row>
    <row r="35" spans="1:18" ht="15.75" x14ac:dyDescent="0.25">
      <c r="A35" s="38" t="s">
        <v>83</v>
      </c>
      <c r="B35" s="127"/>
      <c r="C35" s="140"/>
      <c r="D35" s="128"/>
      <c r="E35" s="141"/>
      <c r="F35" s="142"/>
      <c r="G35" s="131"/>
      <c r="H35" s="131"/>
      <c r="I35" s="131"/>
      <c r="J35" s="131"/>
      <c r="K35" s="131"/>
      <c r="L35" s="131"/>
      <c r="M35" s="131">
        <f t="shared" si="1"/>
        <v>0</v>
      </c>
      <c r="N35" s="135"/>
      <c r="O35" s="136"/>
      <c r="P35" s="137"/>
      <c r="Q35" s="138"/>
      <c r="R35" s="139"/>
    </row>
    <row r="36" spans="1:18" ht="15.75" x14ac:dyDescent="0.25">
      <c r="A36" s="38" t="s">
        <v>83</v>
      </c>
      <c r="B36" s="127"/>
      <c r="C36" s="140"/>
      <c r="D36" s="128"/>
      <c r="E36" s="141"/>
      <c r="F36" s="142"/>
      <c r="G36" s="131"/>
      <c r="H36" s="131"/>
      <c r="I36" s="131"/>
      <c r="J36" s="131"/>
      <c r="K36" s="131"/>
      <c r="L36" s="131"/>
      <c r="M36" s="131">
        <f t="shared" si="1"/>
        <v>0</v>
      </c>
      <c r="N36" s="135"/>
      <c r="O36" s="136"/>
      <c r="P36" s="137"/>
      <c r="Q36" s="138"/>
      <c r="R36" s="139"/>
    </row>
    <row r="37" spans="1:18" ht="15.75" x14ac:dyDescent="0.25">
      <c r="A37" s="38" t="s">
        <v>83</v>
      </c>
      <c r="B37" s="127"/>
      <c r="C37" s="140"/>
      <c r="D37" s="128"/>
      <c r="E37" s="141"/>
      <c r="F37" s="142"/>
      <c r="G37" s="131"/>
      <c r="H37" s="131"/>
      <c r="I37" s="131"/>
      <c r="J37" s="131"/>
      <c r="K37" s="131"/>
      <c r="L37" s="131"/>
      <c r="M37" s="131">
        <f t="shared" si="1"/>
        <v>0</v>
      </c>
      <c r="N37" s="135"/>
      <c r="O37" s="136"/>
      <c r="P37" s="137"/>
      <c r="Q37" s="138"/>
      <c r="R37" s="139"/>
    </row>
    <row r="38" spans="1:18" ht="15.75" x14ac:dyDescent="0.25">
      <c r="A38" s="38" t="s">
        <v>83</v>
      </c>
      <c r="B38" s="127"/>
      <c r="C38" s="140"/>
      <c r="D38" s="128"/>
      <c r="E38" s="141"/>
      <c r="F38" s="142"/>
      <c r="G38" s="131"/>
      <c r="H38" s="131"/>
      <c r="I38" s="131"/>
      <c r="J38" s="131"/>
      <c r="K38" s="131"/>
      <c r="L38" s="131"/>
      <c r="M38" s="131">
        <f t="shared" si="1"/>
        <v>0</v>
      </c>
      <c r="N38" s="135"/>
      <c r="O38" s="136"/>
      <c r="P38" s="137"/>
      <c r="Q38" s="138"/>
      <c r="R38" s="139"/>
    </row>
    <row r="39" spans="1:18" ht="15.75" x14ac:dyDescent="0.25">
      <c r="A39" s="38" t="s">
        <v>83</v>
      </c>
      <c r="B39" s="127"/>
      <c r="C39" s="140"/>
      <c r="D39" s="128"/>
      <c r="E39" s="141"/>
      <c r="F39" s="142"/>
      <c r="G39" s="131"/>
      <c r="H39" s="131"/>
      <c r="I39" s="131"/>
      <c r="J39" s="131"/>
      <c r="K39" s="131"/>
      <c r="L39" s="131"/>
      <c r="M39" s="131">
        <f t="shared" si="1"/>
        <v>0</v>
      </c>
      <c r="N39" s="135"/>
      <c r="O39" s="136"/>
      <c r="P39" s="137"/>
      <c r="Q39" s="138"/>
      <c r="R39" s="139"/>
    </row>
    <row r="40" spans="1:18" ht="15.75" x14ac:dyDescent="0.25">
      <c r="A40" s="38" t="s">
        <v>83</v>
      </c>
      <c r="B40" s="127"/>
      <c r="C40" s="140"/>
      <c r="D40" s="128"/>
      <c r="E40" s="141"/>
      <c r="F40" s="142"/>
      <c r="G40" s="131"/>
      <c r="H40" s="131"/>
      <c r="I40" s="131"/>
      <c r="J40" s="131"/>
      <c r="K40" s="131"/>
      <c r="L40" s="131"/>
      <c r="M40" s="131">
        <f t="shared" si="1"/>
        <v>0</v>
      </c>
      <c r="N40" s="135"/>
      <c r="O40" s="136"/>
      <c r="P40" s="137"/>
      <c r="Q40" s="138"/>
      <c r="R40" s="139"/>
    </row>
    <row r="41" spans="1:18" ht="15.75" x14ac:dyDescent="0.25">
      <c r="A41" s="38" t="s">
        <v>83</v>
      </c>
      <c r="B41" s="127"/>
      <c r="C41" s="140"/>
      <c r="D41" s="128"/>
      <c r="E41" s="141"/>
      <c r="F41" s="142"/>
      <c r="G41" s="131"/>
      <c r="H41" s="131"/>
      <c r="I41" s="131"/>
      <c r="J41" s="131"/>
      <c r="K41" s="131"/>
      <c r="L41" s="131"/>
      <c r="M41" s="131">
        <f t="shared" si="1"/>
        <v>0</v>
      </c>
      <c r="N41" s="135"/>
      <c r="O41" s="136"/>
      <c r="P41" s="137"/>
      <c r="Q41" s="138"/>
      <c r="R41" s="139"/>
    </row>
    <row r="42" spans="1:18" ht="15.75" x14ac:dyDescent="0.25">
      <c r="A42" s="38" t="s">
        <v>83</v>
      </c>
      <c r="B42" s="127"/>
      <c r="C42" s="140"/>
      <c r="D42" s="128"/>
      <c r="E42" s="141"/>
      <c r="F42" s="142"/>
      <c r="G42" s="131"/>
      <c r="H42" s="131"/>
      <c r="I42" s="131"/>
      <c r="J42" s="131"/>
      <c r="K42" s="131"/>
      <c r="L42" s="131"/>
      <c r="M42" s="131">
        <f t="shared" si="1"/>
        <v>0</v>
      </c>
      <c r="N42" s="135"/>
      <c r="O42" s="136"/>
      <c r="P42" s="137"/>
      <c r="Q42" s="138"/>
      <c r="R42" s="139"/>
    </row>
    <row r="43" spans="1:18" ht="15.75" x14ac:dyDescent="0.25">
      <c r="A43" s="38" t="s">
        <v>83</v>
      </c>
      <c r="B43" s="127"/>
      <c r="C43" s="140"/>
      <c r="D43" s="128"/>
      <c r="E43" s="141"/>
      <c r="F43" s="142"/>
      <c r="G43" s="131"/>
      <c r="H43" s="131"/>
      <c r="I43" s="131"/>
      <c r="J43" s="131"/>
      <c r="K43" s="131"/>
      <c r="L43" s="131"/>
      <c r="M43" s="131">
        <f t="shared" si="1"/>
        <v>0</v>
      </c>
      <c r="N43" s="135"/>
      <c r="O43" s="136"/>
      <c r="P43" s="137"/>
      <c r="Q43" s="138"/>
      <c r="R43" s="139"/>
    </row>
    <row r="44" spans="1:18" ht="15.75" x14ac:dyDescent="0.25">
      <c r="A44" s="38" t="s">
        <v>83</v>
      </c>
      <c r="B44" s="127"/>
      <c r="C44" s="140"/>
      <c r="D44" s="128"/>
      <c r="E44" s="141"/>
      <c r="F44" s="142"/>
      <c r="G44" s="131"/>
      <c r="H44" s="131"/>
      <c r="I44" s="131"/>
      <c r="J44" s="131"/>
      <c r="K44" s="131"/>
      <c r="L44" s="131"/>
      <c r="M44" s="131">
        <f t="shared" si="1"/>
        <v>0</v>
      </c>
      <c r="N44" s="135"/>
      <c r="O44" s="136"/>
      <c r="P44" s="137"/>
      <c r="Q44" s="138"/>
      <c r="R44" s="139"/>
    </row>
    <row r="45" spans="1:18" x14ac:dyDescent="0.3">
      <c r="A45" s="38" t="s">
        <v>83</v>
      </c>
      <c r="B45" s="127"/>
      <c r="C45" s="140"/>
      <c r="D45" s="128"/>
      <c r="E45" s="141"/>
      <c r="F45" s="142"/>
      <c r="G45" s="131"/>
      <c r="H45" s="131"/>
      <c r="I45" s="131"/>
      <c r="J45" s="131"/>
      <c r="K45" s="131"/>
      <c r="L45" s="131"/>
      <c r="M45" s="131">
        <f t="shared" si="1"/>
        <v>0</v>
      </c>
      <c r="N45" s="135"/>
      <c r="O45" s="136"/>
      <c r="P45" s="137"/>
      <c r="Q45" s="138"/>
      <c r="R45" s="139"/>
    </row>
    <row r="46" spans="1:18" x14ac:dyDescent="0.3">
      <c r="A46" s="38" t="s">
        <v>83</v>
      </c>
      <c r="B46" s="127"/>
      <c r="C46" s="140"/>
      <c r="D46" s="128"/>
      <c r="E46" s="141"/>
      <c r="F46" s="142"/>
      <c r="G46" s="131"/>
      <c r="H46" s="131"/>
      <c r="I46" s="131"/>
      <c r="J46" s="131"/>
      <c r="K46" s="131"/>
      <c r="L46" s="131"/>
      <c r="M46" s="131">
        <f t="shared" si="1"/>
        <v>0</v>
      </c>
      <c r="N46" s="135"/>
      <c r="O46" s="136"/>
      <c r="P46" s="137"/>
      <c r="Q46" s="138"/>
      <c r="R46" s="139"/>
    </row>
    <row r="47" spans="1:18" x14ac:dyDescent="0.3">
      <c r="A47" s="38" t="s">
        <v>83</v>
      </c>
      <c r="B47" s="127"/>
      <c r="C47" s="140"/>
      <c r="D47" s="128"/>
      <c r="E47" s="141"/>
      <c r="F47" s="142"/>
      <c r="G47" s="131"/>
      <c r="H47" s="131"/>
      <c r="I47" s="131"/>
      <c r="J47" s="131"/>
      <c r="K47" s="131"/>
      <c r="L47" s="131"/>
      <c r="M47" s="131">
        <f t="shared" si="1"/>
        <v>0</v>
      </c>
      <c r="N47" s="135"/>
      <c r="O47" s="136"/>
      <c r="P47" s="137"/>
      <c r="Q47" s="138"/>
      <c r="R47" s="139"/>
    </row>
    <row r="48" spans="1:18" x14ac:dyDescent="0.3">
      <c r="A48" s="38" t="s">
        <v>83</v>
      </c>
      <c r="B48" s="127"/>
      <c r="C48" s="140"/>
      <c r="D48" s="128"/>
      <c r="E48" s="141"/>
      <c r="F48" s="142"/>
      <c r="G48" s="131"/>
      <c r="H48" s="131"/>
      <c r="I48" s="131"/>
      <c r="J48" s="131"/>
      <c r="K48" s="131"/>
      <c r="L48" s="131"/>
      <c r="M48" s="131">
        <f t="shared" si="1"/>
        <v>0</v>
      </c>
      <c r="N48" s="135"/>
      <c r="O48" s="136"/>
      <c r="P48" s="137"/>
      <c r="Q48" s="138"/>
      <c r="R48" s="139"/>
    </row>
    <row r="49" spans="1:18" x14ac:dyDescent="0.3">
      <c r="A49" s="38" t="s">
        <v>83</v>
      </c>
      <c r="B49" s="127"/>
      <c r="C49" s="140"/>
      <c r="D49" s="128"/>
      <c r="E49" s="141"/>
      <c r="F49" s="142"/>
      <c r="G49" s="131"/>
      <c r="H49" s="131"/>
      <c r="I49" s="131"/>
      <c r="J49" s="131"/>
      <c r="K49" s="131"/>
      <c r="L49" s="131"/>
      <c r="M49" s="131">
        <f t="shared" si="1"/>
        <v>0</v>
      </c>
      <c r="N49" s="135"/>
      <c r="O49" s="136"/>
      <c r="P49" s="137"/>
      <c r="Q49" s="138"/>
      <c r="R49" s="139"/>
    </row>
    <row r="50" spans="1:18" x14ac:dyDescent="0.3">
      <c r="A50" s="38" t="s">
        <v>83</v>
      </c>
      <c r="B50" s="127"/>
      <c r="C50" s="140"/>
      <c r="D50" s="128"/>
      <c r="E50" s="141"/>
      <c r="F50" s="142"/>
      <c r="G50" s="131"/>
      <c r="H50" s="131"/>
      <c r="I50" s="131"/>
      <c r="J50" s="131"/>
      <c r="K50" s="131"/>
      <c r="L50" s="131"/>
      <c r="M50" s="131">
        <f t="shared" si="1"/>
        <v>0</v>
      </c>
      <c r="N50" s="135"/>
      <c r="O50" s="136"/>
      <c r="P50" s="137"/>
      <c r="Q50" s="138"/>
      <c r="R50" s="139"/>
    </row>
    <row r="51" spans="1:18" x14ac:dyDescent="0.3">
      <c r="A51" s="38" t="s">
        <v>83</v>
      </c>
      <c r="B51" s="127"/>
      <c r="C51" s="140"/>
      <c r="D51" s="128"/>
      <c r="E51" s="141"/>
      <c r="F51" s="142"/>
      <c r="G51" s="131"/>
      <c r="H51" s="131"/>
      <c r="I51" s="131"/>
      <c r="J51" s="131"/>
      <c r="K51" s="131"/>
      <c r="L51" s="131"/>
      <c r="M51" s="131">
        <f t="shared" si="1"/>
        <v>0</v>
      </c>
      <c r="N51" s="135"/>
      <c r="O51" s="136"/>
      <c r="P51" s="137"/>
      <c r="Q51" s="138"/>
      <c r="R51" s="139"/>
    </row>
    <row r="52" spans="1:18" x14ac:dyDescent="0.3">
      <c r="A52" s="38" t="s">
        <v>83</v>
      </c>
      <c r="B52" s="127"/>
      <c r="C52" s="140"/>
      <c r="D52" s="128"/>
      <c r="E52" s="141"/>
      <c r="F52" s="142"/>
      <c r="G52" s="131"/>
      <c r="H52" s="131"/>
      <c r="I52" s="131"/>
      <c r="J52" s="131"/>
      <c r="K52" s="131"/>
      <c r="L52" s="131"/>
      <c r="M52" s="131">
        <f t="shared" si="1"/>
        <v>0</v>
      </c>
      <c r="N52" s="135"/>
      <c r="O52" s="136"/>
      <c r="P52" s="137"/>
      <c r="Q52" s="138"/>
      <c r="R52" s="139"/>
    </row>
    <row r="53" spans="1:18" x14ac:dyDescent="0.3">
      <c r="A53" s="38" t="s">
        <v>83</v>
      </c>
      <c r="B53" s="127"/>
      <c r="C53" s="140"/>
      <c r="D53" s="128"/>
      <c r="E53" s="141"/>
      <c r="F53" s="142"/>
      <c r="G53" s="131"/>
      <c r="H53" s="131"/>
      <c r="I53" s="131"/>
      <c r="J53" s="131"/>
      <c r="K53" s="131"/>
      <c r="L53" s="131"/>
      <c r="M53" s="131">
        <f t="shared" si="1"/>
        <v>0</v>
      </c>
      <c r="N53" s="135"/>
      <c r="O53" s="136"/>
      <c r="P53" s="137"/>
      <c r="Q53" s="138"/>
      <c r="R53" s="139"/>
    </row>
    <row r="54" spans="1:18" x14ac:dyDescent="0.3">
      <c r="A54" s="38" t="s">
        <v>83</v>
      </c>
      <c r="B54" s="127"/>
      <c r="C54" s="140"/>
      <c r="D54" s="128"/>
      <c r="E54" s="141"/>
      <c r="F54" s="142"/>
      <c r="G54" s="131"/>
      <c r="H54" s="131"/>
      <c r="I54" s="131"/>
      <c r="J54" s="131"/>
      <c r="K54" s="131"/>
      <c r="L54" s="131"/>
      <c r="M54" s="131">
        <f t="shared" si="1"/>
        <v>0</v>
      </c>
      <c r="N54" s="135"/>
      <c r="O54" s="136"/>
      <c r="P54" s="137"/>
      <c r="Q54" s="138"/>
      <c r="R54" s="139"/>
    </row>
    <row r="55" spans="1:18" x14ac:dyDescent="0.3">
      <c r="A55" s="38" t="s">
        <v>83</v>
      </c>
      <c r="B55" s="127"/>
      <c r="C55" s="140"/>
      <c r="D55" s="128"/>
      <c r="E55" s="141"/>
      <c r="F55" s="142"/>
      <c r="G55" s="131"/>
      <c r="H55" s="131"/>
      <c r="I55" s="131"/>
      <c r="J55" s="131"/>
      <c r="K55" s="131"/>
      <c r="L55" s="131"/>
      <c r="M55" s="131">
        <f t="shared" si="1"/>
        <v>0</v>
      </c>
      <c r="N55" s="135"/>
      <c r="O55" s="136"/>
      <c r="P55" s="137"/>
      <c r="Q55" s="138"/>
      <c r="R55" s="139"/>
    </row>
    <row r="56" spans="1:18" x14ac:dyDescent="0.3">
      <c r="A56" s="38" t="s">
        <v>83</v>
      </c>
      <c r="B56" s="127"/>
      <c r="C56" s="140"/>
      <c r="D56" s="128"/>
      <c r="E56" s="141"/>
      <c r="F56" s="142"/>
      <c r="G56" s="131"/>
      <c r="H56" s="131"/>
      <c r="I56" s="131"/>
      <c r="J56" s="131"/>
      <c r="K56" s="131"/>
      <c r="L56" s="131"/>
      <c r="M56" s="131">
        <f t="shared" si="1"/>
        <v>0</v>
      </c>
      <c r="N56" s="135"/>
      <c r="O56" s="136"/>
      <c r="P56" s="137"/>
      <c r="Q56" s="138"/>
      <c r="R56" s="139"/>
    </row>
    <row r="57" spans="1:18" x14ac:dyDescent="0.3">
      <c r="A57" s="38" t="s">
        <v>83</v>
      </c>
      <c r="B57" s="127"/>
      <c r="C57" s="140"/>
      <c r="D57" s="128"/>
      <c r="E57" s="141"/>
      <c r="F57" s="142"/>
      <c r="G57" s="131"/>
      <c r="H57" s="131"/>
      <c r="I57" s="131"/>
      <c r="J57" s="131"/>
      <c r="K57" s="131"/>
      <c r="L57" s="131"/>
      <c r="M57" s="131">
        <f t="shared" si="1"/>
        <v>0</v>
      </c>
      <c r="N57" s="135"/>
      <c r="O57" s="136"/>
      <c r="P57" s="137"/>
      <c r="Q57" s="138"/>
      <c r="R57" s="139"/>
    </row>
    <row r="58" spans="1:18" x14ac:dyDescent="0.3">
      <c r="A58" s="38" t="s">
        <v>83</v>
      </c>
      <c r="B58" s="127"/>
      <c r="C58" s="140"/>
      <c r="D58" s="128"/>
      <c r="E58" s="141"/>
      <c r="F58" s="142"/>
      <c r="G58" s="131"/>
      <c r="H58" s="131"/>
      <c r="I58" s="131"/>
      <c r="J58" s="131"/>
      <c r="K58" s="131"/>
      <c r="L58" s="131"/>
      <c r="M58" s="131">
        <f t="shared" si="1"/>
        <v>0</v>
      </c>
      <c r="N58" s="135"/>
      <c r="O58" s="136"/>
      <c r="P58" s="137"/>
      <c r="Q58" s="138"/>
      <c r="R58" s="139"/>
    </row>
    <row r="59" spans="1:18" x14ac:dyDescent="0.3">
      <c r="A59" s="38" t="s">
        <v>83</v>
      </c>
      <c r="B59" s="127"/>
      <c r="C59" s="140"/>
      <c r="D59" s="128"/>
      <c r="E59" s="141"/>
      <c r="F59" s="142"/>
      <c r="G59" s="131"/>
      <c r="H59" s="131"/>
      <c r="I59" s="131"/>
      <c r="J59" s="131"/>
      <c r="K59" s="131"/>
      <c r="L59" s="131"/>
      <c r="M59" s="131">
        <f t="shared" si="1"/>
        <v>0</v>
      </c>
      <c r="N59" s="135"/>
      <c r="O59" s="136"/>
      <c r="P59" s="137"/>
      <c r="Q59" s="138"/>
      <c r="R59" s="139"/>
    </row>
    <row r="60" spans="1:18" x14ac:dyDescent="0.3">
      <c r="A60" s="38" t="s">
        <v>83</v>
      </c>
      <c r="B60" s="127"/>
      <c r="C60" s="140"/>
      <c r="D60" s="128"/>
      <c r="E60" s="141"/>
      <c r="F60" s="142"/>
      <c r="G60" s="131"/>
      <c r="H60" s="131"/>
      <c r="I60" s="131"/>
      <c r="J60" s="131"/>
      <c r="K60" s="131"/>
      <c r="L60" s="131"/>
      <c r="M60" s="131">
        <f t="shared" si="1"/>
        <v>0</v>
      </c>
      <c r="N60" s="135"/>
      <c r="O60" s="136"/>
      <c r="P60" s="137"/>
      <c r="Q60" s="138"/>
      <c r="R60" s="139"/>
    </row>
    <row r="61" spans="1:18" x14ac:dyDescent="0.3">
      <c r="A61" s="38" t="s">
        <v>83</v>
      </c>
      <c r="B61" s="127"/>
      <c r="C61" s="140"/>
      <c r="D61" s="128"/>
      <c r="E61" s="141"/>
      <c r="F61" s="142"/>
      <c r="G61" s="131"/>
      <c r="H61" s="131"/>
      <c r="I61" s="131"/>
      <c r="J61" s="131"/>
      <c r="K61" s="131"/>
      <c r="L61" s="131"/>
      <c r="M61" s="131">
        <f t="shared" si="1"/>
        <v>0</v>
      </c>
      <c r="N61" s="135"/>
      <c r="O61" s="136"/>
      <c r="P61" s="137"/>
      <c r="Q61" s="138"/>
      <c r="R61" s="139"/>
    </row>
    <row r="62" spans="1:18" x14ac:dyDescent="0.3">
      <c r="A62" s="38" t="s">
        <v>83</v>
      </c>
      <c r="B62" s="127"/>
      <c r="C62" s="140"/>
      <c r="D62" s="128"/>
      <c r="E62" s="141"/>
      <c r="F62" s="142"/>
      <c r="G62" s="131"/>
      <c r="H62" s="131"/>
      <c r="I62" s="131"/>
      <c r="J62" s="131"/>
      <c r="K62" s="131"/>
      <c r="L62" s="131"/>
      <c r="M62" s="131">
        <f t="shared" si="1"/>
        <v>0</v>
      </c>
      <c r="N62" s="135"/>
      <c r="O62" s="136"/>
      <c r="P62" s="137"/>
      <c r="Q62" s="138"/>
      <c r="R62" s="139"/>
    </row>
    <row r="63" spans="1:18" x14ac:dyDescent="0.3">
      <c r="A63" s="38" t="s">
        <v>83</v>
      </c>
      <c r="B63" s="127"/>
      <c r="C63" s="140"/>
      <c r="D63" s="128"/>
      <c r="E63" s="141"/>
      <c r="F63" s="142"/>
      <c r="G63" s="131"/>
      <c r="H63" s="131"/>
      <c r="I63" s="131"/>
      <c r="J63" s="131"/>
      <c r="K63" s="131"/>
      <c r="L63" s="131"/>
      <c r="M63" s="131">
        <f t="shared" si="1"/>
        <v>0</v>
      </c>
      <c r="N63" s="135"/>
      <c r="O63" s="136"/>
      <c r="P63" s="137"/>
      <c r="Q63" s="138"/>
      <c r="R63" s="139"/>
    </row>
    <row r="64" spans="1:18" x14ac:dyDescent="0.3">
      <c r="A64" s="38" t="s">
        <v>83</v>
      </c>
      <c r="B64" s="127"/>
      <c r="C64" s="140"/>
      <c r="D64" s="128"/>
      <c r="E64" s="141"/>
      <c r="F64" s="142"/>
      <c r="G64" s="131"/>
      <c r="H64" s="131"/>
      <c r="I64" s="131"/>
      <c r="J64" s="131"/>
      <c r="K64" s="131"/>
      <c r="L64" s="131"/>
      <c r="M64" s="131">
        <f t="shared" si="1"/>
        <v>0</v>
      </c>
      <c r="N64" s="135"/>
      <c r="O64" s="136"/>
      <c r="P64" s="137"/>
      <c r="Q64" s="138"/>
      <c r="R64" s="139"/>
    </row>
    <row r="65" spans="1:18" x14ac:dyDescent="0.3">
      <c r="A65" s="38" t="s">
        <v>83</v>
      </c>
      <c r="B65" s="127"/>
      <c r="C65" s="140"/>
      <c r="D65" s="128"/>
      <c r="E65" s="141"/>
      <c r="F65" s="142"/>
      <c r="G65" s="131"/>
      <c r="H65" s="131"/>
      <c r="I65" s="131"/>
      <c r="J65" s="131"/>
      <c r="K65" s="131"/>
      <c r="L65" s="131"/>
      <c r="M65" s="131">
        <f t="shared" si="1"/>
        <v>0</v>
      </c>
      <c r="N65" s="135"/>
      <c r="O65" s="136"/>
      <c r="P65" s="137"/>
      <c r="Q65" s="138"/>
      <c r="R65" s="139"/>
    </row>
    <row r="66" spans="1:18" x14ac:dyDescent="0.3">
      <c r="A66" s="38" t="s">
        <v>83</v>
      </c>
      <c r="B66" s="127"/>
      <c r="C66" s="140"/>
      <c r="D66" s="128"/>
      <c r="E66" s="141"/>
      <c r="F66" s="142"/>
      <c r="G66" s="131"/>
      <c r="H66" s="131"/>
      <c r="I66" s="131"/>
      <c r="J66" s="131"/>
      <c r="K66" s="131"/>
      <c r="L66" s="131"/>
      <c r="M66" s="131">
        <f t="shared" si="1"/>
        <v>0</v>
      </c>
      <c r="N66" s="135"/>
      <c r="O66" s="136"/>
      <c r="P66" s="137"/>
      <c r="Q66" s="138"/>
      <c r="R66" s="139"/>
    </row>
    <row r="67" spans="1:18" x14ac:dyDescent="0.3">
      <c r="A67" s="38" t="s">
        <v>83</v>
      </c>
      <c r="B67" s="127"/>
      <c r="C67" s="140"/>
      <c r="D67" s="128"/>
      <c r="E67" s="141"/>
      <c r="F67" s="142"/>
      <c r="G67" s="131"/>
      <c r="H67" s="131"/>
      <c r="I67" s="131"/>
      <c r="J67" s="131"/>
      <c r="K67" s="131"/>
      <c r="L67" s="131"/>
      <c r="M67" s="131">
        <f t="shared" si="1"/>
        <v>0</v>
      </c>
      <c r="N67" s="135"/>
      <c r="O67" s="136"/>
      <c r="P67" s="137"/>
      <c r="Q67" s="138"/>
      <c r="R67" s="139"/>
    </row>
    <row r="68" spans="1:18" x14ac:dyDescent="0.3">
      <c r="A68" s="38" t="s">
        <v>83</v>
      </c>
      <c r="B68" s="127"/>
      <c r="C68" s="140"/>
      <c r="D68" s="128"/>
      <c r="E68" s="141"/>
      <c r="F68" s="142"/>
      <c r="G68" s="131"/>
      <c r="H68" s="131"/>
      <c r="I68" s="131"/>
      <c r="J68" s="131"/>
      <c r="K68" s="131"/>
      <c r="L68" s="131"/>
      <c r="M68" s="131">
        <f t="shared" si="1"/>
        <v>0</v>
      </c>
      <c r="N68" s="135"/>
      <c r="O68" s="136"/>
      <c r="P68" s="137"/>
      <c r="Q68" s="138"/>
      <c r="R68" s="139"/>
    </row>
    <row r="69" spans="1:18" x14ac:dyDescent="0.3">
      <c r="A69" s="38" t="s">
        <v>83</v>
      </c>
      <c r="B69" s="127"/>
      <c r="C69" s="140"/>
      <c r="D69" s="128"/>
      <c r="E69" s="141"/>
      <c r="F69" s="142"/>
      <c r="G69" s="131"/>
      <c r="H69" s="131"/>
      <c r="I69" s="131"/>
      <c r="J69" s="131"/>
      <c r="K69" s="131"/>
      <c r="L69" s="131"/>
      <c r="M69" s="131">
        <f t="shared" si="1"/>
        <v>0</v>
      </c>
      <c r="N69" s="135"/>
      <c r="O69" s="136"/>
      <c r="P69" s="137"/>
      <c r="Q69" s="138"/>
      <c r="R69" s="139"/>
    </row>
    <row r="70" spans="1:18" x14ac:dyDescent="0.3">
      <c r="A70" s="38" t="s">
        <v>83</v>
      </c>
      <c r="B70" s="127"/>
      <c r="C70" s="140"/>
      <c r="D70" s="128"/>
      <c r="E70" s="141"/>
      <c r="F70" s="142"/>
      <c r="G70" s="131"/>
      <c r="H70" s="131"/>
      <c r="I70" s="131"/>
      <c r="J70" s="131"/>
      <c r="K70" s="131"/>
      <c r="L70" s="131"/>
      <c r="M70" s="131">
        <f t="shared" si="1"/>
        <v>0</v>
      </c>
      <c r="N70" s="135"/>
      <c r="O70" s="136"/>
      <c r="P70" s="137"/>
      <c r="Q70" s="138"/>
      <c r="R70" s="139"/>
    </row>
    <row r="71" spans="1:18" x14ac:dyDescent="0.3">
      <c r="A71" s="38" t="s">
        <v>83</v>
      </c>
      <c r="B71" s="127"/>
      <c r="C71" s="140"/>
      <c r="D71" s="128"/>
      <c r="E71" s="141"/>
      <c r="F71" s="142"/>
      <c r="G71" s="131"/>
      <c r="H71" s="131"/>
      <c r="I71" s="131"/>
      <c r="J71" s="131"/>
      <c r="K71" s="131"/>
      <c r="L71" s="131"/>
      <c r="M71" s="131">
        <f t="shared" ref="M71:M134" si="2">IF(ISBLANK(L71),IF(ISBLANK(K71),IF(ISBLANK(J71),IF(ISBLANK(I71),IF(ISBLANK(H71),G71,H71),I71),J71),K71),L71)</f>
        <v>0</v>
      </c>
      <c r="N71" s="135"/>
      <c r="O71" s="136"/>
      <c r="P71" s="137"/>
      <c r="Q71" s="138"/>
      <c r="R71" s="139"/>
    </row>
    <row r="72" spans="1:18" x14ac:dyDescent="0.3">
      <c r="A72" s="38" t="s">
        <v>83</v>
      </c>
      <c r="B72" s="127"/>
      <c r="C72" s="140"/>
      <c r="D72" s="128"/>
      <c r="E72" s="141"/>
      <c r="F72" s="142"/>
      <c r="G72" s="131"/>
      <c r="H72" s="131"/>
      <c r="I72" s="131"/>
      <c r="J72" s="131"/>
      <c r="K72" s="131"/>
      <c r="L72" s="131"/>
      <c r="M72" s="131">
        <f t="shared" si="2"/>
        <v>0</v>
      </c>
      <c r="N72" s="135"/>
      <c r="O72" s="136"/>
      <c r="P72" s="137"/>
      <c r="Q72" s="138"/>
      <c r="R72" s="139"/>
    </row>
    <row r="73" spans="1:18" x14ac:dyDescent="0.3">
      <c r="A73" s="38" t="s">
        <v>83</v>
      </c>
      <c r="B73" s="127"/>
      <c r="C73" s="140"/>
      <c r="D73" s="128"/>
      <c r="E73" s="141"/>
      <c r="F73" s="142"/>
      <c r="G73" s="131"/>
      <c r="H73" s="131"/>
      <c r="I73" s="131"/>
      <c r="J73" s="131"/>
      <c r="K73" s="131"/>
      <c r="L73" s="131"/>
      <c r="M73" s="131">
        <f t="shared" si="2"/>
        <v>0</v>
      </c>
      <c r="N73" s="135"/>
      <c r="O73" s="136"/>
      <c r="P73" s="137"/>
      <c r="Q73" s="138"/>
      <c r="R73" s="139"/>
    </row>
    <row r="74" spans="1:18" x14ac:dyDescent="0.3">
      <c r="A74" s="38" t="s">
        <v>83</v>
      </c>
      <c r="B74" s="127"/>
      <c r="C74" s="140"/>
      <c r="D74" s="128"/>
      <c r="E74" s="141"/>
      <c r="F74" s="142"/>
      <c r="G74" s="131"/>
      <c r="H74" s="131"/>
      <c r="I74" s="131"/>
      <c r="J74" s="131"/>
      <c r="K74" s="131"/>
      <c r="L74" s="131"/>
      <c r="M74" s="131">
        <f t="shared" si="2"/>
        <v>0</v>
      </c>
      <c r="N74" s="135"/>
      <c r="O74" s="136"/>
      <c r="P74" s="137"/>
      <c r="Q74" s="138"/>
      <c r="R74" s="139"/>
    </row>
    <row r="75" spans="1:18" x14ac:dyDescent="0.3">
      <c r="A75" s="38" t="s">
        <v>83</v>
      </c>
      <c r="B75" s="127"/>
      <c r="C75" s="140"/>
      <c r="D75" s="128"/>
      <c r="E75" s="141"/>
      <c r="F75" s="142"/>
      <c r="G75" s="131"/>
      <c r="H75" s="131"/>
      <c r="I75" s="131"/>
      <c r="J75" s="131"/>
      <c r="K75" s="131"/>
      <c r="L75" s="131"/>
      <c r="M75" s="131">
        <f t="shared" si="2"/>
        <v>0</v>
      </c>
      <c r="N75" s="135"/>
      <c r="O75" s="136"/>
      <c r="P75" s="137"/>
      <c r="Q75" s="138"/>
      <c r="R75" s="139"/>
    </row>
    <row r="76" spans="1:18" x14ac:dyDescent="0.3">
      <c r="A76" s="38" t="s">
        <v>83</v>
      </c>
      <c r="B76" s="127"/>
      <c r="C76" s="140"/>
      <c r="D76" s="128"/>
      <c r="E76" s="141"/>
      <c r="F76" s="142"/>
      <c r="G76" s="131"/>
      <c r="H76" s="131"/>
      <c r="I76" s="131"/>
      <c r="J76" s="131"/>
      <c r="K76" s="131"/>
      <c r="L76" s="131"/>
      <c r="M76" s="131">
        <f t="shared" si="2"/>
        <v>0</v>
      </c>
      <c r="N76" s="135"/>
      <c r="O76" s="136"/>
      <c r="P76" s="137"/>
      <c r="Q76" s="138"/>
      <c r="R76" s="139"/>
    </row>
    <row r="77" spans="1:18" x14ac:dyDescent="0.3">
      <c r="A77" s="38" t="s">
        <v>83</v>
      </c>
      <c r="B77" s="127"/>
      <c r="C77" s="140"/>
      <c r="D77" s="128"/>
      <c r="E77" s="141"/>
      <c r="F77" s="142"/>
      <c r="G77" s="131"/>
      <c r="H77" s="131"/>
      <c r="I77" s="131"/>
      <c r="J77" s="131"/>
      <c r="K77" s="131"/>
      <c r="L77" s="131"/>
      <c r="M77" s="131">
        <f t="shared" si="2"/>
        <v>0</v>
      </c>
      <c r="N77" s="135"/>
      <c r="O77" s="136"/>
      <c r="P77" s="137"/>
      <c r="Q77" s="138"/>
      <c r="R77" s="139"/>
    </row>
    <row r="78" spans="1:18" x14ac:dyDescent="0.3">
      <c r="A78" s="38" t="s">
        <v>83</v>
      </c>
      <c r="B78" s="127"/>
      <c r="C78" s="140"/>
      <c r="D78" s="128"/>
      <c r="E78" s="141"/>
      <c r="F78" s="142"/>
      <c r="G78" s="131"/>
      <c r="H78" s="131"/>
      <c r="I78" s="131"/>
      <c r="J78" s="131"/>
      <c r="K78" s="131"/>
      <c r="L78" s="131"/>
      <c r="M78" s="131">
        <f t="shared" si="2"/>
        <v>0</v>
      </c>
      <c r="N78" s="135"/>
      <c r="O78" s="136"/>
      <c r="P78" s="137"/>
      <c r="Q78" s="138"/>
      <c r="R78" s="139"/>
    </row>
    <row r="79" spans="1:18" x14ac:dyDescent="0.3">
      <c r="A79" s="38" t="s">
        <v>83</v>
      </c>
      <c r="B79" s="127"/>
      <c r="C79" s="140"/>
      <c r="D79" s="128"/>
      <c r="E79" s="141"/>
      <c r="F79" s="142"/>
      <c r="G79" s="131"/>
      <c r="H79" s="131"/>
      <c r="I79" s="131"/>
      <c r="J79" s="131"/>
      <c r="K79" s="131"/>
      <c r="L79" s="131"/>
      <c r="M79" s="131">
        <f t="shared" si="2"/>
        <v>0</v>
      </c>
      <c r="N79" s="135"/>
      <c r="O79" s="136"/>
      <c r="P79" s="137"/>
      <c r="Q79" s="138"/>
      <c r="R79" s="139"/>
    </row>
    <row r="80" spans="1:18" x14ac:dyDescent="0.3">
      <c r="A80" s="38" t="s">
        <v>83</v>
      </c>
      <c r="B80" s="127"/>
      <c r="C80" s="140"/>
      <c r="D80" s="128"/>
      <c r="E80" s="141"/>
      <c r="F80" s="142"/>
      <c r="G80" s="131"/>
      <c r="H80" s="131"/>
      <c r="I80" s="131"/>
      <c r="J80" s="131"/>
      <c r="K80" s="131"/>
      <c r="L80" s="131"/>
      <c r="M80" s="131">
        <f t="shared" si="2"/>
        <v>0</v>
      </c>
      <c r="N80" s="135"/>
      <c r="O80" s="136"/>
      <c r="P80" s="137"/>
      <c r="Q80" s="138"/>
      <c r="R80" s="139"/>
    </row>
    <row r="81" spans="1:18" x14ac:dyDescent="0.3">
      <c r="A81" s="38" t="s">
        <v>83</v>
      </c>
      <c r="B81" s="127"/>
      <c r="C81" s="140"/>
      <c r="D81" s="128"/>
      <c r="E81" s="141"/>
      <c r="F81" s="142"/>
      <c r="G81" s="131"/>
      <c r="H81" s="131"/>
      <c r="I81" s="131"/>
      <c r="J81" s="131"/>
      <c r="K81" s="131"/>
      <c r="L81" s="131"/>
      <c r="M81" s="131">
        <f t="shared" si="2"/>
        <v>0</v>
      </c>
      <c r="N81" s="135"/>
      <c r="O81" s="136"/>
      <c r="P81" s="137"/>
      <c r="Q81" s="138"/>
      <c r="R81" s="139"/>
    </row>
    <row r="82" spans="1:18" x14ac:dyDescent="0.3">
      <c r="A82" s="38" t="s">
        <v>83</v>
      </c>
      <c r="B82" s="127"/>
      <c r="C82" s="140"/>
      <c r="D82" s="128"/>
      <c r="E82" s="141"/>
      <c r="F82" s="142"/>
      <c r="G82" s="131"/>
      <c r="H82" s="131"/>
      <c r="I82" s="131"/>
      <c r="J82" s="131"/>
      <c r="K82" s="131"/>
      <c r="L82" s="131"/>
      <c r="M82" s="131">
        <f t="shared" si="2"/>
        <v>0</v>
      </c>
      <c r="N82" s="135"/>
      <c r="O82" s="136"/>
      <c r="P82" s="137"/>
      <c r="Q82" s="138"/>
      <c r="R82" s="139"/>
    </row>
    <row r="83" spans="1:18" x14ac:dyDescent="0.3">
      <c r="A83" s="38" t="s">
        <v>83</v>
      </c>
      <c r="B83" s="127"/>
      <c r="C83" s="140"/>
      <c r="D83" s="128"/>
      <c r="E83" s="141"/>
      <c r="F83" s="142"/>
      <c r="G83" s="131"/>
      <c r="H83" s="131"/>
      <c r="I83" s="131"/>
      <c r="J83" s="131"/>
      <c r="K83" s="131"/>
      <c r="L83" s="131"/>
      <c r="M83" s="131">
        <f t="shared" si="2"/>
        <v>0</v>
      </c>
      <c r="N83" s="135"/>
      <c r="O83" s="136"/>
      <c r="P83" s="137"/>
      <c r="Q83" s="138"/>
      <c r="R83" s="139"/>
    </row>
    <row r="84" spans="1:18" x14ac:dyDescent="0.3">
      <c r="A84" s="38" t="s">
        <v>83</v>
      </c>
      <c r="B84" s="127"/>
      <c r="C84" s="140"/>
      <c r="D84" s="128"/>
      <c r="E84" s="141"/>
      <c r="F84" s="142"/>
      <c r="G84" s="131"/>
      <c r="H84" s="131"/>
      <c r="I84" s="131"/>
      <c r="J84" s="131"/>
      <c r="K84" s="131"/>
      <c r="L84" s="131"/>
      <c r="M84" s="131">
        <f t="shared" si="2"/>
        <v>0</v>
      </c>
      <c r="N84" s="135"/>
      <c r="O84" s="136"/>
      <c r="P84" s="137"/>
      <c r="Q84" s="138"/>
      <c r="R84" s="139"/>
    </row>
    <row r="85" spans="1:18" x14ac:dyDescent="0.3">
      <c r="A85" s="38" t="s">
        <v>83</v>
      </c>
      <c r="B85" s="127"/>
      <c r="C85" s="140"/>
      <c r="D85" s="128"/>
      <c r="E85" s="141"/>
      <c r="F85" s="142"/>
      <c r="G85" s="131"/>
      <c r="H85" s="131"/>
      <c r="I85" s="131"/>
      <c r="J85" s="131"/>
      <c r="K85" s="131"/>
      <c r="L85" s="131"/>
      <c r="M85" s="131">
        <f t="shared" si="2"/>
        <v>0</v>
      </c>
      <c r="N85" s="135"/>
      <c r="O85" s="136"/>
      <c r="P85" s="137"/>
      <c r="Q85" s="138"/>
      <c r="R85" s="139"/>
    </row>
    <row r="86" spans="1:18" x14ac:dyDescent="0.3">
      <c r="A86" s="38" t="s">
        <v>83</v>
      </c>
      <c r="B86" s="127"/>
      <c r="C86" s="140"/>
      <c r="D86" s="128"/>
      <c r="E86" s="141"/>
      <c r="F86" s="142"/>
      <c r="G86" s="131"/>
      <c r="H86" s="131"/>
      <c r="I86" s="131"/>
      <c r="J86" s="131"/>
      <c r="K86" s="131"/>
      <c r="L86" s="131"/>
      <c r="M86" s="131">
        <f t="shared" si="2"/>
        <v>0</v>
      </c>
      <c r="N86" s="135"/>
      <c r="O86" s="136"/>
      <c r="P86" s="137"/>
      <c r="Q86" s="138"/>
      <c r="R86" s="139"/>
    </row>
    <row r="87" spans="1:18" x14ac:dyDescent="0.3">
      <c r="A87" s="38" t="s">
        <v>83</v>
      </c>
      <c r="B87" s="127"/>
      <c r="C87" s="140"/>
      <c r="D87" s="128"/>
      <c r="E87" s="141"/>
      <c r="F87" s="142"/>
      <c r="G87" s="131"/>
      <c r="H87" s="131"/>
      <c r="I87" s="131"/>
      <c r="J87" s="131"/>
      <c r="K87" s="131"/>
      <c r="L87" s="131"/>
      <c r="M87" s="131">
        <f t="shared" si="2"/>
        <v>0</v>
      </c>
      <c r="N87" s="135"/>
      <c r="O87" s="136"/>
      <c r="P87" s="137"/>
      <c r="Q87" s="138"/>
      <c r="R87" s="139"/>
    </row>
    <row r="88" spans="1:18" x14ac:dyDescent="0.3">
      <c r="A88" s="38" t="s">
        <v>83</v>
      </c>
      <c r="B88" s="127"/>
      <c r="C88" s="140"/>
      <c r="D88" s="128"/>
      <c r="E88" s="141"/>
      <c r="F88" s="142"/>
      <c r="G88" s="131"/>
      <c r="H88" s="131"/>
      <c r="I88" s="131"/>
      <c r="J88" s="131"/>
      <c r="K88" s="131"/>
      <c r="L88" s="131"/>
      <c r="M88" s="131">
        <f t="shared" si="2"/>
        <v>0</v>
      </c>
      <c r="N88" s="135"/>
      <c r="O88" s="136"/>
      <c r="P88" s="137"/>
      <c r="Q88" s="138"/>
      <c r="R88" s="139"/>
    </row>
    <row r="89" spans="1:18" x14ac:dyDescent="0.3">
      <c r="A89" s="38" t="s">
        <v>83</v>
      </c>
      <c r="B89" s="127"/>
      <c r="C89" s="140"/>
      <c r="D89" s="128"/>
      <c r="E89" s="141"/>
      <c r="F89" s="142"/>
      <c r="G89" s="131"/>
      <c r="H89" s="131"/>
      <c r="I89" s="131"/>
      <c r="J89" s="131"/>
      <c r="K89" s="131"/>
      <c r="L89" s="131"/>
      <c r="M89" s="131">
        <f t="shared" si="2"/>
        <v>0</v>
      </c>
      <c r="N89" s="135"/>
      <c r="O89" s="136"/>
      <c r="P89" s="137"/>
      <c r="Q89" s="138"/>
      <c r="R89" s="139"/>
    </row>
    <row r="90" spans="1:18" x14ac:dyDescent="0.3">
      <c r="A90" s="38" t="s">
        <v>83</v>
      </c>
      <c r="B90" s="127"/>
      <c r="C90" s="140"/>
      <c r="D90" s="128"/>
      <c r="E90" s="141"/>
      <c r="F90" s="142"/>
      <c r="G90" s="131"/>
      <c r="H90" s="131"/>
      <c r="I90" s="131"/>
      <c r="J90" s="131"/>
      <c r="K90" s="131"/>
      <c r="L90" s="131"/>
      <c r="M90" s="131">
        <f t="shared" si="2"/>
        <v>0</v>
      </c>
      <c r="N90" s="135"/>
      <c r="O90" s="136"/>
      <c r="P90" s="137"/>
      <c r="Q90" s="138"/>
      <c r="R90" s="139"/>
    </row>
    <row r="91" spans="1:18" x14ac:dyDescent="0.3">
      <c r="A91" s="38" t="s">
        <v>83</v>
      </c>
      <c r="B91" s="127"/>
      <c r="C91" s="140"/>
      <c r="D91" s="128"/>
      <c r="E91" s="141"/>
      <c r="F91" s="142"/>
      <c r="G91" s="131"/>
      <c r="H91" s="131"/>
      <c r="I91" s="131"/>
      <c r="J91" s="131"/>
      <c r="K91" s="131"/>
      <c r="L91" s="131"/>
      <c r="M91" s="131">
        <f t="shared" si="2"/>
        <v>0</v>
      </c>
      <c r="N91" s="135"/>
      <c r="O91" s="136"/>
      <c r="P91" s="137"/>
      <c r="Q91" s="138"/>
      <c r="R91" s="139"/>
    </row>
    <row r="92" spans="1:18" x14ac:dyDescent="0.3">
      <c r="A92" s="38" t="s">
        <v>83</v>
      </c>
      <c r="B92" s="127"/>
      <c r="C92" s="140"/>
      <c r="D92" s="128"/>
      <c r="E92" s="141"/>
      <c r="F92" s="142"/>
      <c r="G92" s="131"/>
      <c r="H92" s="131"/>
      <c r="I92" s="131"/>
      <c r="J92" s="131"/>
      <c r="K92" s="131"/>
      <c r="L92" s="131"/>
      <c r="M92" s="131">
        <f t="shared" si="2"/>
        <v>0</v>
      </c>
      <c r="N92" s="135"/>
      <c r="O92" s="136"/>
      <c r="P92" s="137"/>
      <c r="Q92" s="138"/>
      <c r="R92" s="139"/>
    </row>
    <row r="93" spans="1:18" x14ac:dyDescent="0.3">
      <c r="A93" s="38" t="s">
        <v>83</v>
      </c>
      <c r="B93" s="127"/>
      <c r="C93" s="140"/>
      <c r="D93" s="128"/>
      <c r="E93" s="141"/>
      <c r="F93" s="142"/>
      <c r="G93" s="131"/>
      <c r="H93" s="131"/>
      <c r="I93" s="131"/>
      <c r="J93" s="131"/>
      <c r="K93" s="131"/>
      <c r="L93" s="131"/>
      <c r="M93" s="131">
        <f t="shared" si="2"/>
        <v>0</v>
      </c>
      <c r="N93" s="135"/>
      <c r="O93" s="136"/>
      <c r="P93" s="137"/>
      <c r="Q93" s="138"/>
      <c r="R93" s="139"/>
    </row>
    <row r="94" spans="1:18" x14ac:dyDescent="0.3">
      <c r="A94" s="38" t="s">
        <v>83</v>
      </c>
      <c r="B94" s="127"/>
      <c r="C94" s="140"/>
      <c r="D94" s="128"/>
      <c r="E94" s="141"/>
      <c r="F94" s="142"/>
      <c r="G94" s="131"/>
      <c r="H94" s="131"/>
      <c r="I94" s="131"/>
      <c r="J94" s="131"/>
      <c r="K94" s="131"/>
      <c r="L94" s="131"/>
      <c r="M94" s="131">
        <f t="shared" si="2"/>
        <v>0</v>
      </c>
      <c r="N94" s="135"/>
      <c r="O94" s="136"/>
      <c r="P94" s="137"/>
      <c r="Q94" s="138"/>
      <c r="R94" s="139"/>
    </row>
    <row r="95" spans="1:18" x14ac:dyDescent="0.3">
      <c r="A95" s="38" t="s">
        <v>83</v>
      </c>
      <c r="B95" s="127"/>
      <c r="C95" s="140"/>
      <c r="D95" s="128"/>
      <c r="E95" s="141"/>
      <c r="F95" s="142"/>
      <c r="G95" s="131"/>
      <c r="H95" s="131"/>
      <c r="I95" s="131"/>
      <c r="J95" s="131"/>
      <c r="K95" s="131"/>
      <c r="L95" s="131"/>
      <c r="M95" s="131">
        <f t="shared" si="2"/>
        <v>0</v>
      </c>
      <c r="N95" s="135"/>
      <c r="O95" s="136"/>
      <c r="P95" s="137"/>
      <c r="Q95" s="138"/>
      <c r="R95" s="139"/>
    </row>
    <row r="96" spans="1:18" x14ac:dyDescent="0.3">
      <c r="A96" s="38" t="s">
        <v>83</v>
      </c>
      <c r="B96" s="127"/>
      <c r="C96" s="140"/>
      <c r="D96" s="128"/>
      <c r="E96" s="141"/>
      <c r="F96" s="142"/>
      <c r="G96" s="131"/>
      <c r="H96" s="131"/>
      <c r="I96" s="131"/>
      <c r="J96" s="131"/>
      <c r="K96" s="131"/>
      <c r="L96" s="131"/>
      <c r="M96" s="131">
        <f t="shared" si="2"/>
        <v>0</v>
      </c>
      <c r="N96" s="135"/>
      <c r="O96" s="136"/>
      <c r="P96" s="137"/>
      <c r="Q96" s="138"/>
      <c r="R96" s="139"/>
    </row>
    <row r="97" spans="1:18" x14ac:dyDescent="0.3">
      <c r="A97" s="38" t="s">
        <v>83</v>
      </c>
      <c r="B97" s="127"/>
      <c r="C97" s="140"/>
      <c r="D97" s="128"/>
      <c r="E97" s="141"/>
      <c r="F97" s="142"/>
      <c r="G97" s="131"/>
      <c r="H97" s="131"/>
      <c r="I97" s="131"/>
      <c r="J97" s="131"/>
      <c r="K97" s="131"/>
      <c r="L97" s="131"/>
      <c r="M97" s="131">
        <f t="shared" si="2"/>
        <v>0</v>
      </c>
      <c r="N97" s="135"/>
      <c r="O97" s="136"/>
      <c r="P97" s="137"/>
      <c r="Q97" s="138"/>
      <c r="R97" s="139"/>
    </row>
    <row r="98" spans="1:18" x14ac:dyDescent="0.3">
      <c r="A98" s="38" t="s">
        <v>83</v>
      </c>
      <c r="B98" s="127"/>
      <c r="C98" s="140"/>
      <c r="D98" s="128"/>
      <c r="E98" s="141"/>
      <c r="F98" s="142"/>
      <c r="G98" s="131"/>
      <c r="H98" s="131"/>
      <c r="I98" s="131"/>
      <c r="J98" s="131"/>
      <c r="K98" s="131"/>
      <c r="L98" s="131"/>
      <c r="M98" s="131">
        <f t="shared" si="2"/>
        <v>0</v>
      </c>
      <c r="N98" s="135"/>
      <c r="O98" s="136"/>
      <c r="P98" s="137"/>
      <c r="Q98" s="138"/>
      <c r="R98" s="139"/>
    </row>
    <row r="99" spans="1:18" x14ac:dyDescent="0.3">
      <c r="A99" s="38" t="s">
        <v>83</v>
      </c>
      <c r="B99" s="127"/>
      <c r="C99" s="140"/>
      <c r="D99" s="128"/>
      <c r="E99" s="141"/>
      <c r="F99" s="142"/>
      <c r="G99" s="131"/>
      <c r="H99" s="131"/>
      <c r="I99" s="131"/>
      <c r="J99" s="131"/>
      <c r="K99" s="131"/>
      <c r="L99" s="131"/>
      <c r="M99" s="131">
        <f t="shared" si="2"/>
        <v>0</v>
      </c>
      <c r="N99" s="135"/>
      <c r="O99" s="136"/>
      <c r="P99" s="137"/>
      <c r="Q99" s="138"/>
      <c r="R99" s="139"/>
    </row>
    <row r="100" spans="1:18" x14ac:dyDescent="0.3">
      <c r="A100" s="38" t="s">
        <v>83</v>
      </c>
      <c r="B100" s="127"/>
      <c r="C100" s="140"/>
      <c r="D100" s="128"/>
      <c r="E100" s="141"/>
      <c r="F100" s="142"/>
      <c r="G100" s="131"/>
      <c r="H100" s="131"/>
      <c r="I100" s="131"/>
      <c r="J100" s="131"/>
      <c r="K100" s="131"/>
      <c r="L100" s="131"/>
      <c r="M100" s="131">
        <f t="shared" si="2"/>
        <v>0</v>
      </c>
      <c r="N100" s="135"/>
      <c r="O100" s="136"/>
      <c r="P100" s="137"/>
      <c r="Q100" s="138"/>
      <c r="R100" s="139"/>
    </row>
    <row r="101" spans="1:18" x14ac:dyDescent="0.3">
      <c r="A101" s="38" t="s">
        <v>83</v>
      </c>
      <c r="B101" s="127"/>
      <c r="C101" s="140"/>
      <c r="D101" s="128"/>
      <c r="E101" s="141"/>
      <c r="F101" s="142"/>
      <c r="G101" s="131"/>
      <c r="H101" s="131"/>
      <c r="I101" s="131"/>
      <c r="J101" s="131"/>
      <c r="K101" s="131"/>
      <c r="L101" s="131"/>
      <c r="M101" s="131">
        <f t="shared" si="2"/>
        <v>0</v>
      </c>
      <c r="N101" s="135"/>
      <c r="O101" s="136"/>
      <c r="P101" s="137"/>
      <c r="Q101" s="138"/>
      <c r="R101" s="139"/>
    </row>
    <row r="102" spans="1:18" x14ac:dyDescent="0.3">
      <c r="A102" s="38" t="s">
        <v>83</v>
      </c>
      <c r="B102" s="127"/>
      <c r="C102" s="140"/>
      <c r="D102" s="128"/>
      <c r="E102" s="141"/>
      <c r="F102" s="142"/>
      <c r="G102" s="131"/>
      <c r="H102" s="131"/>
      <c r="I102" s="131"/>
      <c r="J102" s="131"/>
      <c r="K102" s="131"/>
      <c r="L102" s="131"/>
      <c r="M102" s="131">
        <f t="shared" si="2"/>
        <v>0</v>
      </c>
      <c r="N102" s="135"/>
      <c r="O102" s="136"/>
      <c r="P102" s="137"/>
      <c r="Q102" s="138"/>
      <c r="R102" s="139"/>
    </row>
    <row r="103" spans="1:18" x14ac:dyDescent="0.3">
      <c r="A103" s="38" t="s">
        <v>83</v>
      </c>
      <c r="B103" s="127"/>
      <c r="C103" s="140"/>
      <c r="D103" s="128"/>
      <c r="E103" s="141"/>
      <c r="F103" s="142"/>
      <c r="G103" s="131"/>
      <c r="H103" s="131"/>
      <c r="I103" s="131"/>
      <c r="J103" s="131"/>
      <c r="K103" s="131"/>
      <c r="L103" s="131"/>
      <c r="M103" s="131">
        <f t="shared" si="2"/>
        <v>0</v>
      </c>
      <c r="N103" s="135"/>
      <c r="O103" s="136"/>
      <c r="P103" s="137"/>
      <c r="Q103" s="138"/>
      <c r="R103" s="139"/>
    </row>
    <row r="104" spans="1:18" x14ac:dyDescent="0.3">
      <c r="A104" s="38" t="s">
        <v>83</v>
      </c>
      <c r="B104" s="127"/>
      <c r="C104" s="140"/>
      <c r="D104" s="128"/>
      <c r="E104" s="141"/>
      <c r="F104" s="142"/>
      <c r="G104" s="131"/>
      <c r="H104" s="131"/>
      <c r="I104" s="131"/>
      <c r="J104" s="131"/>
      <c r="K104" s="131"/>
      <c r="L104" s="131"/>
      <c r="M104" s="131">
        <f t="shared" si="2"/>
        <v>0</v>
      </c>
      <c r="N104" s="135"/>
      <c r="O104" s="136"/>
      <c r="P104" s="137"/>
      <c r="Q104" s="138"/>
      <c r="R104" s="139"/>
    </row>
    <row r="105" spans="1:18" x14ac:dyDescent="0.3">
      <c r="A105" s="38" t="s">
        <v>83</v>
      </c>
      <c r="B105" s="127"/>
      <c r="C105" s="140"/>
      <c r="D105" s="128"/>
      <c r="E105" s="141"/>
      <c r="F105" s="142"/>
      <c r="G105" s="131"/>
      <c r="H105" s="131"/>
      <c r="I105" s="131"/>
      <c r="J105" s="131"/>
      <c r="K105" s="131"/>
      <c r="L105" s="131"/>
      <c r="M105" s="131">
        <f t="shared" si="2"/>
        <v>0</v>
      </c>
      <c r="N105" s="135"/>
      <c r="O105" s="136"/>
      <c r="P105" s="137"/>
      <c r="Q105" s="138"/>
      <c r="R105" s="139"/>
    </row>
    <row r="106" spans="1:18" x14ac:dyDescent="0.3">
      <c r="A106" s="38" t="s">
        <v>83</v>
      </c>
      <c r="B106" s="127"/>
      <c r="C106" s="140"/>
      <c r="D106" s="128"/>
      <c r="E106" s="141"/>
      <c r="F106" s="142"/>
      <c r="G106" s="131"/>
      <c r="H106" s="131"/>
      <c r="I106" s="131"/>
      <c r="J106" s="131"/>
      <c r="K106" s="131"/>
      <c r="L106" s="131"/>
      <c r="M106" s="131">
        <f t="shared" si="2"/>
        <v>0</v>
      </c>
      <c r="N106" s="135"/>
      <c r="O106" s="136"/>
      <c r="P106" s="137"/>
      <c r="Q106" s="138"/>
      <c r="R106" s="139"/>
    </row>
    <row r="107" spans="1:18" x14ac:dyDescent="0.3">
      <c r="A107" s="38" t="s">
        <v>83</v>
      </c>
      <c r="B107" s="127"/>
      <c r="C107" s="140"/>
      <c r="D107" s="128"/>
      <c r="E107" s="141"/>
      <c r="F107" s="142"/>
      <c r="G107" s="131"/>
      <c r="H107" s="131"/>
      <c r="I107" s="131"/>
      <c r="J107" s="131"/>
      <c r="K107" s="131"/>
      <c r="L107" s="131"/>
      <c r="M107" s="131">
        <f t="shared" si="2"/>
        <v>0</v>
      </c>
      <c r="N107" s="135"/>
      <c r="O107" s="136"/>
      <c r="P107" s="137"/>
      <c r="Q107" s="138"/>
      <c r="R107" s="139"/>
    </row>
    <row r="108" spans="1:18" x14ac:dyDescent="0.3">
      <c r="A108" s="38" t="s">
        <v>83</v>
      </c>
      <c r="B108" s="127"/>
      <c r="C108" s="140"/>
      <c r="D108" s="128"/>
      <c r="E108" s="141"/>
      <c r="F108" s="142"/>
      <c r="G108" s="131"/>
      <c r="H108" s="131"/>
      <c r="I108" s="131"/>
      <c r="J108" s="131"/>
      <c r="K108" s="131"/>
      <c r="L108" s="131"/>
      <c r="M108" s="131">
        <f t="shared" si="2"/>
        <v>0</v>
      </c>
      <c r="N108" s="135"/>
      <c r="O108" s="136"/>
      <c r="P108" s="137"/>
      <c r="Q108" s="138"/>
      <c r="R108" s="139"/>
    </row>
    <row r="109" spans="1:18" x14ac:dyDescent="0.3">
      <c r="A109" s="38" t="s">
        <v>83</v>
      </c>
      <c r="B109" s="127"/>
      <c r="C109" s="140"/>
      <c r="D109" s="128"/>
      <c r="E109" s="141"/>
      <c r="F109" s="142"/>
      <c r="G109" s="131"/>
      <c r="H109" s="131"/>
      <c r="I109" s="131"/>
      <c r="J109" s="131"/>
      <c r="K109" s="131"/>
      <c r="L109" s="131"/>
      <c r="M109" s="131">
        <f t="shared" si="2"/>
        <v>0</v>
      </c>
      <c r="N109" s="135"/>
      <c r="O109" s="136"/>
      <c r="P109" s="137"/>
      <c r="Q109" s="138"/>
      <c r="R109" s="139"/>
    </row>
    <row r="110" spans="1:18" x14ac:dyDescent="0.3">
      <c r="A110" s="38" t="s">
        <v>83</v>
      </c>
      <c r="B110" s="127"/>
      <c r="C110" s="140"/>
      <c r="D110" s="128"/>
      <c r="E110" s="141"/>
      <c r="F110" s="142"/>
      <c r="G110" s="131"/>
      <c r="H110" s="131"/>
      <c r="I110" s="131"/>
      <c r="J110" s="131"/>
      <c r="K110" s="131"/>
      <c r="L110" s="131"/>
      <c r="M110" s="131">
        <f t="shared" si="2"/>
        <v>0</v>
      </c>
      <c r="N110" s="135"/>
      <c r="O110" s="136"/>
      <c r="P110" s="137"/>
      <c r="Q110" s="138"/>
      <c r="R110" s="139"/>
    </row>
    <row r="111" spans="1:18" x14ac:dyDescent="0.3">
      <c r="A111" s="38" t="s">
        <v>83</v>
      </c>
      <c r="B111" s="127"/>
      <c r="C111" s="140"/>
      <c r="D111" s="128"/>
      <c r="E111" s="141"/>
      <c r="F111" s="142"/>
      <c r="G111" s="131"/>
      <c r="H111" s="131"/>
      <c r="I111" s="131"/>
      <c r="J111" s="131"/>
      <c r="K111" s="131"/>
      <c r="L111" s="131"/>
      <c r="M111" s="131">
        <f t="shared" si="2"/>
        <v>0</v>
      </c>
      <c r="N111" s="135"/>
      <c r="O111" s="136"/>
      <c r="P111" s="137"/>
      <c r="Q111" s="138"/>
      <c r="R111" s="139"/>
    </row>
    <row r="112" spans="1:18" x14ac:dyDescent="0.3">
      <c r="A112" s="38" t="s">
        <v>83</v>
      </c>
      <c r="B112" s="127"/>
      <c r="C112" s="140"/>
      <c r="D112" s="128"/>
      <c r="E112" s="141"/>
      <c r="F112" s="142"/>
      <c r="G112" s="131"/>
      <c r="H112" s="131"/>
      <c r="I112" s="131"/>
      <c r="J112" s="131"/>
      <c r="K112" s="131"/>
      <c r="L112" s="131"/>
      <c r="M112" s="131">
        <f t="shared" si="2"/>
        <v>0</v>
      </c>
      <c r="N112" s="135"/>
      <c r="O112" s="136"/>
      <c r="P112" s="137"/>
      <c r="Q112" s="138"/>
      <c r="R112" s="139"/>
    </row>
    <row r="113" spans="1:18" x14ac:dyDescent="0.3">
      <c r="A113" s="38" t="s">
        <v>83</v>
      </c>
      <c r="B113" s="127"/>
      <c r="C113" s="140"/>
      <c r="D113" s="128"/>
      <c r="E113" s="141"/>
      <c r="F113" s="142"/>
      <c r="G113" s="131"/>
      <c r="H113" s="131"/>
      <c r="I113" s="131"/>
      <c r="J113" s="131"/>
      <c r="K113" s="131"/>
      <c r="L113" s="131"/>
      <c r="M113" s="131">
        <f t="shared" si="2"/>
        <v>0</v>
      </c>
      <c r="N113" s="135"/>
      <c r="O113" s="136"/>
      <c r="P113" s="137"/>
      <c r="Q113" s="138"/>
      <c r="R113" s="139"/>
    </row>
    <row r="114" spans="1:18" x14ac:dyDescent="0.3">
      <c r="A114" s="38" t="s">
        <v>83</v>
      </c>
      <c r="B114" s="127"/>
      <c r="C114" s="140"/>
      <c r="D114" s="128"/>
      <c r="E114" s="141"/>
      <c r="F114" s="142"/>
      <c r="G114" s="131"/>
      <c r="H114" s="131"/>
      <c r="I114" s="131"/>
      <c r="J114" s="131"/>
      <c r="K114" s="131"/>
      <c r="L114" s="131"/>
      <c r="M114" s="131">
        <f t="shared" si="2"/>
        <v>0</v>
      </c>
      <c r="N114" s="135"/>
      <c r="O114" s="136"/>
      <c r="P114" s="137"/>
      <c r="Q114" s="138"/>
      <c r="R114" s="139"/>
    </row>
    <row r="115" spans="1:18" x14ac:dyDescent="0.3">
      <c r="A115" s="38" t="s">
        <v>83</v>
      </c>
      <c r="B115" s="127"/>
      <c r="C115" s="140"/>
      <c r="D115" s="128"/>
      <c r="E115" s="141"/>
      <c r="F115" s="142"/>
      <c r="G115" s="131"/>
      <c r="H115" s="131"/>
      <c r="I115" s="131"/>
      <c r="J115" s="131"/>
      <c r="K115" s="131"/>
      <c r="L115" s="131"/>
      <c r="M115" s="131">
        <f t="shared" si="2"/>
        <v>0</v>
      </c>
      <c r="N115" s="135"/>
      <c r="O115" s="136"/>
      <c r="P115" s="137"/>
      <c r="Q115" s="138"/>
      <c r="R115" s="139"/>
    </row>
    <row r="116" spans="1:18" x14ac:dyDescent="0.3">
      <c r="A116" s="38" t="s">
        <v>83</v>
      </c>
      <c r="B116" s="127"/>
      <c r="C116" s="140"/>
      <c r="D116" s="128"/>
      <c r="E116" s="141"/>
      <c r="F116" s="142"/>
      <c r="G116" s="131"/>
      <c r="H116" s="131"/>
      <c r="I116" s="131"/>
      <c r="J116" s="131"/>
      <c r="K116" s="131"/>
      <c r="L116" s="131"/>
      <c r="M116" s="131">
        <f t="shared" si="2"/>
        <v>0</v>
      </c>
      <c r="N116" s="135"/>
      <c r="O116" s="136"/>
      <c r="P116" s="137"/>
      <c r="Q116" s="138"/>
      <c r="R116" s="139"/>
    </row>
    <row r="117" spans="1:18" x14ac:dyDescent="0.3">
      <c r="A117" s="38" t="s">
        <v>83</v>
      </c>
      <c r="B117" s="127"/>
      <c r="C117" s="140"/>
      <c r="D117" s="128"/>
      <c r="E117" s="141"/>
      <c r="F117" s="142"/>
      <c r="G117" s="131"/>
      <c r="H117" s="131"/>
      <c r="I117" s="131"/>
      <c r="J117" s="131"/>
      <c r="K117" s="131"/>
      <c r="L117" s="131"/>
      <c r="M117" s="131">
        <f t="shared" si="2"/>
        <v>0</v>
      </c>
      <c r="N117" s="135"/>
      <c r="O117" s="136"/>
      <c r="P117" s="137"/>
      <c r="Q117" s="138"/>
      <c r="R117" s="139"/>
    </row>
    <row r="118" spans="1:18" x14ac:dyDescent="0.3">
      <c r="A118" s="38" t="s">
        <v>83</v>
      </c>
      <c r="B118" s="127"/>
      <c r="C118" s="140"/>
      <c r="D118" s="128"/>
      <c r="E118" s="141"/>
      <c r="F118" s="142"/>
      <c r="G118" s="131"/>
      <c r="H118" s="131"/>
      <c r="I118" s="131"/>
      <c r="J118" s="131"/>
      <c r="K118" s="131"/>
      <c r="L118" s="131"/>
      <c r="M118" s="131">
        <f t="shared" si="2"/>
        <v>0</v>
      </c>
      <c r="N118" s="135"/>
      <c r="O118" s="136"/>
      <c r="P118" s="137"/>
      <c r="Q118" s="138"/>
      <c r="R118" s="139"/>
    </row>
    <row r="119" spans="1:18" x14ac:dyDescent="0.3">
      <c r="A119" s="38" t="s">
        <v>83</v>
      </c>
      <c r="B119" s="127"/>
      <c r="C119" s="140"/>
      <c r="D119" s="128"/>
      <c r="E119" s="141"/>
      <c r="F119" s="142"/>
      <c r="G119" s="131"/>
      <c r="H119" s="131"/>
      <c r="I119" s="131"/>
      <c r="J119" s="131"/>
      <c r="K119" s="131"/>
      <c r="L119" s="131"/>
      <c r="M119" s="131">
        <f t="shared" si="2"/>
        <v>0</v>
      </c>
      <c r="N119" s="135"/>
      <c r="O119" s="136"/>
      <c r="P119" s="137"/>
      <c r="Q119" s="138"/>
      <c r="R119" s="139"/>
    </row>
    <row r="120" spans="1:18" x14ac:dyDescent="0.3">
      <c r="A120" s="38" t="s">
        <v>83</v>
      </c>
      <c r="B120" s="127"/>
      <c r="C120" s="140"/>
      <c r="D120" s="128"/>
      <c r="E120" s="141"/>
      <c r="F120" s="142"/>
      <c r="G120" s="131"/>
      <c r="H120" s="131"/>
      <c r="I120" s="131"/>
      <c r="J120" s="131"/>
      <c r="K120" s="131"/>
      <c r="L120" s="131"/>
      <c r="M120" s="131">
        <f t="shared" si="2"/>
        <v>0</v>
      </c>
      <c r="N120" s="135"/>
      <c r="O120" s="136"/>
      <c r="P120" s="137"/>
      <c r="Q120" s="138"/>
      <c r="R120" s="139"/>
    </row>
    <row r="121" spans="1:18" x14ac:dyDescent="0.3">
      <c r="A121" s="38" t="s">
        <v>83</v>
      </c>
      <c r="B121" s="127"/>
      <c r="C121" s="140"/>
      <c r="D121" s="128"/>
      <c r="E121" s="141"/>
      <c r="F121" s="142"/>
      <c r="G121" s="131"/>
      <c r="H121" s="131"/>
      <c r="I121" s="131"/>
      <c r="J121" s="131"/>
      <c r="K121" s="131"/>
      <c r="L121" s="131"/>
      <c r="M121" s="131">
        <f t="shared" si="2"/>
        <v>0</v>
      </c>
      <c r="N121" s="135"/>
      <c r="O121" s="136"/>
      <c r="P121" s="137"/>
      <c r="Q121" s="138"/>
      <c r="R121" s="139"/>
    </row>
    <row r="122" spans="1:18" x14ac:dyDescent="0.3">
      <c r="A122" s="38" t="s">
        <v>83</v>
      </c>
      <c r="B122" s="127"/>
      <c r="C122" s="140"/>
      <c r="D122" s="128"/>
      <c r="E122" s="141"/>
      <c r="F122" s="142"/>
      <c r="G122" s="131"/>
      <c r="H122" s="131"/>
      <c r="I122" s="131"/>
      <c r="J122" s="131"/>
      <c r="K122" s="131"/>
      <c r="L122" s="131"/>
      <c r="M122" s="131">
        <f t="shared" si="2"/>
        <v>0</v>
      </c>
      <c r="N122" s="135"/>
      <c r="O122" s="136"/>
      <c r="P122" s="137"/>
      <c r="Q122" s="138"/>
      <c r="R122" s="139"/>
    </row>
    <row r="123" spans="1:18" x14ac:dyDescent="0.3">
      <c r="A123" s="38" t="s">
        <v>83</v>
      </c>
      <c r="B123" s="127"/>
      <c r="C123" s="140"/>
      <c r="D123" s="128"/>
      <c r="E123" s="141"/>
      <c r="F123" s="142"/>
      <c r="G123" s="131"/>
      <c r="H123" s="131"/>
      <c r="I123" s="131"/>
      <c r="J123" s="131"/>
      <c r="K123" s="131"/>
      <c r="L123" s="131"/>
      <c r="M123" s="131">
        <f t="shared" si="2"/>
        <v>0</v>
      </c>
      <c r="N123" s="135"/>
      <c r="O123" s="136"/>
      <c r="P123" s="137"/>
      <c r="Q123" s="138"/>
      <c r="R123" s="139"/>
    </row>
    <row r="124" spans="1:18" x14ac:dyDescent="0.3">
      <c r="A124" s="38" t="s">
        <v>83</v>
      </c>
      <c r="B124" s="127"/>
      <c r="C124" s="140"/>
      <c r="D124" s="128"/>
      <c r="E124" s="141"/>
      <c r="F124" s="142"/>
      <c r="G124" s="131"/>
      <c r="H124" s="131"/>
      <c r="I124" s="131"/>
      <c r="J124" s="131"/>
      <c r="K124" s="131"/>
      <c r="L124" s="131"/>
      <c r="M124" s="131">
        <f t="shared" si="2"/>
        <v>0</v>
      </c>
      <c r="N124" s="135"/>
      <c r="O124" s="136"/>
      <c r="P124" s="137"/>
      <c r="Q124" s="138"/>
      <c r="R124" s="139"/>
    </row>
    <row r="125" spans="1:18" x14ac:dyDescent="0.3">
      <c r="A125" s="38" t="s">
        <v>83</v>
      </c>
      <c r="B125" s="127"/>
      <c r="C125" s="140"/>
      <c r="D125" s="128"/>
      <c r="E125" s="141"/>
      <c r="F125" s="142"/>
      <c r="G125" s="131"/>
      <c r="H125" s="131"/>
      <c r="I125" s="131"/>
      <c r="J125" s="131"/>
      <c r="K125" s="131"/>
      <c r="L125" s="131"/>
      <c r="M125" s="131">
        <f t="shared" si="2"/>
        <v>0</v>
      </c>
      <c r="N125" s="135"/>
      <c r="O125" s="136"/>
      <c r="P125" s="137"/>
      <c r="Q125" s="138"/>
      <c r="R125" s="139"/>
    </row>
    <row r="126" spans="1:18" x14ac:dyDescent="0.3">
      <c r="A126" s="38" t="s">
        <v>83</v>
      </c>
      <c r="B126" s="127"/>
      <c r="C126" s="140"/>
      <c r="D126" s="128"/>
      <c r="E126" s="141"/>
      <c r="F126" s="142"/>
      <c r="G126" s="131"/>
      <c r="H126" s="131"/>
      <c r="I126" s="131"/>
      <c r="J126" s="131"/>
      <c r="K126" s="131"/>
      <c r="L126" s="131"/>
      <c r="M126" s="131">
        <f t="shared" si="2"/>
        <v>0</v>
      </c>
      <c r="N126" s="135"/>
      <c r="O126" s="136"/>
      <c r="P126" s="137"/>
      <c r="Q126" s="138"/>
      <c r="R126" s="139"/>
    </row>
    <row r="127" spans="1:18" x14ac:dyDescent="0.3">
      <c r="A127" s="38" t="s">
        <v>83</v>
      </c>
      <c r="B127" s="127"/>
      <c r="C127" s="140"/>
      <c r="D127" s="128"/>
      <c r="E127" s="141"/>
      <c r="F127" s="142"/>
      <c r="G127" s="131"/>
      <c r="H127" s="131"/>
      <c r="I127" s="131"/>
      <c r="J127" s="131"/>
      <c r="K127" s="131"/>
      <c r="L127" s="131"/>
      <c r="M127" s="131">
        <f t="shared" si="2"/>
        <v>0</v>
      </c>
      <c r="N127" s="135"/>
      <c r="O127" s="136"/>
      <c r="P127" s="137"/>
      <c r="Q127" s="138"/>
      <c r="R127" s="139"/>
    </row>
    <row r="128" spans="1:18" x14ac:dyDescent="0.3">
      <c r="A128" s="38" t="s">
        <v>83</v>
      </c>
      <c r="B128" s="127"/>
      <c r="C128" s="140"/>
      <c r="D128" s="128"/>
      <c r="E128" s="141"/>
      <c r="F128" s="142"/>
      <c r="G128" s="131"/>
      <c r="H128" s="131"/>
      <c r="I128" s="131"/>
      <c r="J128" s="131"/>
      <c r="K128" s="131"/>
      <c r="L128" s="131"/>
      <c r="M128" s="131">
        <f t="shared" si="2"/>
        <v>0</v>
      </c>
      <c r="N128" s="135"/>
      <c r="O128" s="136"/>
      <c r="P128" s="137"/>
      <c r="Q128" s="138"/>
      <c r="R128" s="139"/>
    </row>
    <row r="129" spans="1:18" x14ac:dyDescent="0.3">
      <c r="A129" s="38" t="s">
        <v>83</v>
      </c>
      <c r="B129" s="127"/>
      <c r="C129" s="140"/>
      <c r="D129" s="128"/>
      <c r="E129" s="141"/>
      <c r="F129" s="142"/>
      <c r="G129" s="131"/>
      <c r="H129" s="131"/>
      <c r="I129" s="131"/>
      <c r="J129" s="131"/>
      <c r="K129" s="131"/>
      <c r="L129" s="131"/>
      <c r="M129" s="131">
        <f t="shared" si="2"/>
        <v>0</v>
      </c>
      <c r="N129" s="135"/>
      <c r="O129" s="136"/>
      <c r="P129" s="137"/>
      <c r="Q129" s="138"/>
      <c r="R129" s="139"/>
    </row>
    <row r="130" spans="1:18" x14ac:dyDescent="0.3">
      <c r="A130" s="38" t="s">
        <v>83</v>
      </c>
      <c r="B130" s="127"/>
      <c r="C130" s="140"/>
      <c r="D130" s="128"/>
      <c r="E130" s="141"/>
      <c r="F130" s="142"/>
      <c r="G130" s="131"/>
      <c r="H130" s="131"/>
      <c r="I130" s="131"/>
      <c r="J130" s="131"/>
      <c r="K130" s="131"/>
      <c r="L130" s="131"/>
      <c r="M130" s="131">
        <f t="shared" si="2"/>
        <v>0</v>
      </c>
      <c r="N130" s="135"/>
      <c r="O130" s="136"/>
      <c r="P130" s="137"/>
      <c r="Q130" s="138"/>
      <c r="R130" s="139"/>
    </row>
    <row r="131" spans="1:18" x14ac:dyDescent="0.3">
      <c r="A131" s="38" t="s">
        <v>83</v>
      </c>
      <c r="B131" s="127"/>
      <c r="C131" s="140"/>
      <c r="D131" s="128"/>
      <c r="E131" s="141"/>
      <c r="F131" s="142"/>
      <c r="G131" s="131"/>
      <c r="H131" s="131"/>
      <c r="I131" s="131"/>
      <c r="J131" s="131"/>
      <c r="K131" s="131"/>
      <c r="L131" s="131"/>
      <c r="M131" s="131">
        <f t="shared" si="2"/>
        <v>0</v>
      </c>
      <c r="N131" s="135"/>
      <c r="O131" s="136"/>
      <c r="P131" s="137"/>
      <c r="Q131" s="138"/>
      <c r="R131" s="139"/>
    </row>
    <row r="132" spans="1:18" x14ac:dyDescent="0.3">
      <c r="A132" s="38" t="s">
        <v>83</v>
      </c>
      <c r="B132" s="127"/>
      <c r="C132" s="140"/>
      <c r="D132" s="128"/>
      <c r="E132" s="141"/>
      <c r="F132" s="142"/>
      <c r="G132" s="131"/>
      <c r="H132" s="131"/>
      <c r="I132" s="131"/>
      <c r="J132" s="131"/>
      <c r="K132" s="131"/>
      <c r="L132" s="131"/>
      <c r="M132" s="131">
        <f t="shared" si="2"/>
        <v>0</v>
      </c>
      <c r="N132" s="135"/>
      <c r="O132" s="136"/>
      <c r="P132" s="137"/>
      <c r="Q132" s="138"/>
      <c r="R132" s="139"/>
    </row>
    <row r="133" spans="1:18" x14ac:dyDescent="0.3">
      <c r="A133" s="38" t="s">
        <v>83</v>
      </c>
      <c r="B133" s="127"/>
      <c r="C133" s="140"/>
      <c r="D133" s="128"/>
      <c r="E133" s="141"/>
      <c r="F133" s="142"/>
      <c r="G133" s="131"/>
      <c r="H133" s="131"/>
      <c r="I133" s="131"/>
      <c r="J133" s="131"/>
      <c r="K133" s="131"/>
      <c r="L133" s="131"/>
      <c r="M133" s="131">
        <f t="shared" si="2"/>
        <v>0</v>
      </c>
      <c r="N133" s="135"/>
      <c r="O133" s="136"/>
      <c r="P133" s="137"/>
      <c r="Q133" s="138"/>
      <c r="R133" s="139"/>
    </row>
    <row r="134" spans="1:18" x14ac:dyDescent="0.3">
      <c r="A134" s="38" t="s">
        <v>83</v>
      </c>
      <c r="B134" s="127"/>
      <c r="C134" s="140"/>
      <c r="D134" s="128"/>
      <c r="E134" s="141"/>
      <c r="F134" s="142"/>
      <c r="G134" s="131"/>
      <c r="H134" s="131"/>
      <c r="I134" s="131"/>
      <c r="J134" s="131"/>
      <c r="K134" s="131"/>
      <c r="L134" s="131"/>
      <c r="M134" s="131">
        <f t="shared" si="2"/>
        <v>0</v>
      </c>
      <c r="N134" s="135"/>
      <c r="O134" s="136"/>
      <c r="P134" s="137"/>
      <c r="Q134" s="138"/>
      <c r="R134" s="139"/>
    </row>
    <row r="135" spans="1:18" x14ac:dyDescent="0.3">
      <c r="A135" s="38" t="s">
        <v>83</v>
      </c>
      <c r="B135" s="127"/>
      <c r="C135" s="140"/>
      <c r="D135" s="128"/>
      <c r="E135" s="141"/>
      <c r="F135" s="142"/>
      <c r="G135" s="131"/>
      <c r="H135" s="131"/>
      <c r="I135" s="131"/>
      <c r="J135" s="131"/>
      <c r="K135" s="131"/>
      <c r="L135" s="131"/>
      <c r="M135" s="131">
        <f t="shared" ref="M135:M198" si="3">IF(ISBLANK(L135),IF(ISBLANK(K135),IF(ISBLANK(J135),IF(ISBLANK(I135),IF(ISBLANK(H135),G135,H135),I135),J135),K135),L135)</f>
        <v>0</v>
      </c>
      <c r="N135" s="135"/>
      <c r="O135" s="136"/>
      <c r="P135" s="137"/>
      <c r="Q135" s="138"/>
      <c r="R135" s="139"/>
    </row>
    <row r="136" spans="1:18" x14ac:dyDescent="0.3">
      <c r="A136" s="38" t="s">
        <v>83</v>
      </c>
      <c r="B136" s="127"/>
      <c r="C136" s="140"/>
      <c r="D136" s="128"/>
      <c r="E136" s="141"/>
      <c r="F136" s="142"/>
      <c r="G136" s="131"/>
      <c r="H136" s="131"/>
      <c r="I136" s="131"/>
      <c r="J136" s="131"/>
      <c r="K136" s="131"/>
      <c r="L136" s="131"/>
      <c r="M136" s="131">
        <f t="shared" si="3"/>
        <v>0</v>
      </c>
      <c r="N136" s="135"/>
      <c r="O136" s="136"/>
      <c r="P136" s="137"/>
      <c r="Q136" s="138"/>
      <c r="R136" s="139"/>
    </row>
    <row r="137" spans="1:18" x14ac:dyDescent="0.3">
      <c r="A137" s="38" t="s">
        <v>83</v>
      </c>
      <c r="B137" s="127"/>
      <c r="C137" s="140"/>
      <c r="D137" s="128"/>
      <c r="E137" s="141"/>
      <c r="F137" s="142"/>
      <c r="G137" s="131"/>
      <c r="H137" s="131"/>
      <c r="I137" s="131"/>
      <c r="J137" s="131"/>
      <c r="K137" s="131"/>
      <c r="L137" s="131"/>
      <c r="M137" s="131">
        <f t="shared" si="3"/>
        <v>0</v>
      </c>
      <c r="N137" s="135"/>
      <c r="O137" s="136"/>
      <c r="P137" s="137"/>
      <c r="Q137" s="138"/>
      <c r="R137" s="139"/>
    </row>
    <row r="138" spans="1:18" x14ac:dyDescent="0.3">
      <c r="A138" s="38" t="s">
        <v>83</v>
      </c>
      <c r="B138" s="127"/>
      <c r="C138" s="140"/>
      <c r="D138" s="128"/>
      <c r="E138" s="141"/>
      <c r="F138" s="142"/>
      <c r="G138" s="131"/>
      <c r="H138" s="131"/>
      <c r="I138" s="131"/>
      <c r="J138" s="131"/>
      <c r="K138" s="131"/>
      <c r="L138" s="131"/>
      <c r="M138" s="131">
        <f t="shared" si="3"/>
        <v>0</v>
      </c>
      <c r="N138" s="135"/>
      <c r="O138" s="136"/>
      <c r="P138" s="137"/>
      <c r="Q138" s="138"/>
      <c r="R138" s="139"/>
    </row>
    <row r="139" spans="1:18" x14ac:dyDescent="0.3">
      <c r="A139" s="38" t="s">
        <v>83</v>
      </c>
      <c r="B139" s="127"/>
      <c r="C139" s="140"/>
      <c r="D139" s="128"/>
      <c r="E139" s="141"/>
      <c r="F139" s="142"/>
      <c r="G139" s="131"/>
      <c r="H139" s="131"/>
      <c r="I139" s="131"/>
      <c r="J139" s="131"/>
      <c r="K139" s="131"/>
      <c r="L139" s="131"/>
      <c r="M139" s="131">
        <f t="shared" si="3"/>
        <v>0</v>
      </c>
      <c r="N139" s="135"/>
      <c r="O139" s="136"/>
      <c r="P139" s="137"/>
      <c r="Q139" s="138"/>
      <c r="R139" s="139"/>
    </row>
    <row r="140" spans="1:18" x14ac:dyDescent="0.3">
      <c r="A140" s="38" t="s">
        <v>83</v>
      </c>
      <c r="B140" s="127"/>
      <c r="C140" s="140"/>
      <c r="D140" s="128"/>
      <c r="E140" s="141"/>
      <c r="F140" s="142"/>
      <c r="G140" s="131"/>
      <c r="H140" s="131"/>
      <c r="I140" s="131"/>
      <c r="J140" s="131"/>
      <c r="K140" s="131"/>
      <c r="L140" s="131"/>
      <c r="M140" s="131">
        <f t="shared" si="3"/>
        <v>0</v>
      </c>
      <c r="N140" s="135"/>
      <c r="O140" s="136"/>
      <c r="P140" s="137"/>
      <c r="Q140" s="138"/>
      <c r="R140" s="139"/>
    </row>
    <row r="141" spans="1:18" x14ac:dyDescent="0.3">
      <c r="A141" s="38" t="s">
        <v>83</v>
      </c>
      <c r="B141" s="127"/>
      <c r="C141" s="140"/>
      <c r="D141" s="128"/>
      <c r="E141" s="141"/>
      <c r="F141" s="142"/>
      <c r="G141" s="131"/>
      <c r="H141" s="131"/>
      <c r="I141" s="131"/>
      <c r="J141" s="131"/>
      <c r="K141" s="131"/>
      <c r="L141" s="131"/>
      <c r="M141" s="131">
        <f t="shared" si="3"/>
        <v>0</v>
      </c>
      <c r="N141" s="135"/>
      <c r="O141" s="136"/>
      <c r="P141" s="137"/>
      <c r="Q141" s="138"/>
      <c r="R141" s="139"/>
    </row>
    <row r="142" spans="1:18" x14ac:dyDescent="0.3">
      <c r="A142" s="38" t="s">
        <v>83</v>
      </c>
      <c r="B142" s="127"/>
      <c r="C142" s="140"/>
      <c r="D142" s="128"/>
      <c r="E142" s="141"/>
      <c r="F142" s="142"/>
      <c r="G142" s="131"/>
      <c r="H142" s="131"/>
      <c r="I142" s="131"/>
      <c r="J142" s="131"/>
      <c r="K142" s="131"/>
      <c r="L142" s="131"/>
      <c r="M142" s="131">
        <f t="shared" si="3"/>
        <v>0</v>
      </c>
      <c r="N142" s="135"/>
      <c r="O142" s="136"/>
      <c r="P142" s="137"/>
      <c r="Q142" s="138"/>
      <c r="R142" s="139"/>
    </row>
    <row r="143" spans="1:18" x14ac:dyDescent="0.3">
      <c r="A143" s="38" t="s">
        <v>83</v>
      </c>
      <c r="B143" s="127"/>
      <c r="C143" s="140"/>
      <c r="D143" s="128"/>
      <c r="E143" s="141"/>
      <c r="F143" s="142"/>
      <c r="G143" s="131"/>
      <c r="H143" s="131"/>
      <c r="I143" s="131"/>
      <c r="J143" s="131"/>
      <c r="K143" s="131"/>
      <c r="L143" s="131"/>
      <c r="M143" s="131">
        <f t="shared" si="3"/>
        <v>0</v>
      </c>
      <c r="N143" s="135"/>
      <c r="O143" s="136"/>
      <c r="P143" s="137"/>
      <c r="Q143" s="138"/>
      <c r="R143" s="139"/>
    </row>
    <row r="144" spans="1:18" x14ac:dyDescent="0.3">
      <c r="A144" s="38" t="s">
        <v>83</v>
      </c>
      <c r="B144" s="127"/>
      <c r="C144" s="140"/>
      <c r="D144" s="128"/>
      <c r="E144" s="141"/>
      <c r="F144" s="142"/>
      <c r="G144" s="131"/>
      <c r="H144" s="131"/>
      <c r="I144" s="131"/>
      <c r="J144" s="131"/>
      <c r="K144" s="131"/>
      <c r="L144" s="131"/>
      <c r="M144" s="131">
        <f t="shared" si="3"/>
        <v>0</v>
      </c>
      <c r="N144" s="135"/>
      <c r="O144" s="136"/>
      <c r="P144" s="137"/>
      <c r="Q144" s="138"/>
      <c r="R144" s="139"/>
    </row>
    <row r="145" spans="1:18" x14ac:dyDescent="0.3">
      <c r="A145" s="38" t="s">
        <v>83</v>
      </c>
      <c r="B145" s="127"/>
      <c r="C145" s="140"/>
      <c r="D145" s="128"/>
      <c r="E145" s="141"/>
      <c r="F145" s="142"/>
      <c r="G145" s="131"/>
      <c r="H145" s="131"/>
      <c r="I145" s="131"/>
      <c r="J145" s="131"/>
      <c r="K145" s="131"/>
      <c r="L145" s="131"/>
      <c r="M145" s="131">
        <f t="shared" si="3"/>
        <v>0</v>
      </c>
      <c r="N145" s="135"/>
      <c r="O145" s="136"/>
      <c r="P145" s="137"/>
      <c r="Q145" s="138"/>
      <c r="R145" s="139"/>
    </row>
    <row r="146" spans="1:18" x14ac:dyDescent="0.3">
      <c r="A146" s="38" t="s">
        <v>83</v>
      </c>
      <c r="B146" s="127"/>
      <c r="C146" s="140"/>
      <c r="D146" s="128"/>
      <c r="E146" s="141"/>
      <c r="F146" s="142"/>
      <c r="G146" s="131"/>
      <c r="H146" s="131"/>
      <c r="I146" s="131"/>
      <c r="J146" s="131"/>
      <c r="K146" s="131"/>
      <c r="L146" s="131"/>
      <c r="M146" s="131">
        <f t="shared" si="3"/>
        <v>0</v>
      </c>
      <c r="N146" s="135"/>
      <c r="O146" s="136"/>
      <c r="P146" s="137"/>
      <c r="Q146" s="138"/>
      <c r="R146" s="139"/>
    </row>
    <row r="147" spans="1:18" x14ac:dyDescent="0.3">
      <c r="A147" s="38" t="s">
        <v>83</v>
      </c>
      <c r="B147" s="127"/>
      <c r="C147" s="140"/>
      <c r="D147" s="128"/>
      <c r="E147" s="141"/>
      <c r="F147" s="142"/>
      <c r="G147" s="131"/>
      <c r="H147" s="131"/>
      <c r="I147" s="131"/>
      <c r="J147" s="131"/>
      <c r="K147" s="131"/>
      <c r="L147" s="131"/>
      <c r="M147" s="131">
        <f t="shared" si="3"/>
        <v>0</v>
      </c>
      <c r="N147" s="135"/>
      <c r="O147" s="136"/>
      <c r="P147" s="137"/>
      <c r="Q147" s="138"/>
      <c r="R147" s="139"/>
    </row>
    <row r="148" spans="1:18" x14ac:dyDescent="0.3">
      <c r="A148" s="38" t="s">
        <v>83</v>
      </c>
      <c r="B148" s="127"/>
      <c r="C148" s="140"/>
      <c r="D148" s="128"/>
      <c r="E148" s="141"/>
      <c r="F148" s="142"/>
      <c r="G148" s="131"/>
      <c r="H148" s="131"/>
      <c r="I148" s="131"/>
      <c r="J148" s="131"/>
      <c r="K148" s="131"/>
      <c r="L148" s="131"/>
      <c r="M148" s="131">
        <f t="shared" si="3"/>
        <v>0</v>
      </c>
      <c r="N148" s="135"/>
      <c r="O148" s="136"/>
      <c r="P148" s="137"/>
      <c r="Q148" s="138"/>
      <c r="R148" s="139"/>
    </row>
    <row r="149" spans="1:18" x14ac:dyDescent="0.3">
      <c r="A149" s="38" t="s">
        <v>83</v>
      </c>
      <c r="B149" s="127"/>
      <c r="C149" s="140"/>
      <c r="D149" s="128"/>
      <c r="E149" s="141"/>
      <c r="F149" s="142"/>
      <c r="G149" s="131"/>
      <c r="H149" s="131"/>
      <c r="I149" s="131"/>
      <c r="J149" s="131"/>
      <c r="K149" s="131"/>
      <c r="L149" s="131"/>
      <c r="M149" s="131">
        <f t="shared" si="3"/>
        <v>0</v>
      </c>
      <c r="N149" s="135"/>
      <c r="O149" s="136"/>
      <c r="P149" s="137"/>
      <c r="Q149" s="138"/>
      <c r="R149" s="139"/>
    </row>
    <row r="150" spans="1:18" x14ac:dyDescent="0.3">
      <c r="A150" s="38" t="s">
        <v>83</v>
      </c>
      <c r="B150" s="127"/>
      <c r="C150" s="140"/>
      <c r="D150" s="128"/>
      <c r="E150" s="141"/>
      <c r="F150" s="142"/>
      <c r="G150" s="131"/>
      <c r="H150" s="131"/>
      <c r="I150" s="131"/>
      <c r="J150" s="131"/>
      <c r="K150" s="131"/>
      <c r="L150" s="131"/>
      <c r="M150" s="131">
        <f t="shared" si="3"/>
        <v>0</v>
      </c>
      <c r="N150" s="135"/>
      <c r="O150" s="136"/>
      <c r="P150" s="137"/>
      <c r="Q150" s="138"/>
      <c r="R150" s="139"/>
    </row>
    <row r="151" spans="1:18" x14ac:dyDescent="0.3">
      <c r="A151" s="38" t="s">
        <v>83</v>
      </c>
      <c r="B151" s="127"/>
      <c r="C151" s="140"/>
      <c r="D151" s="128"/>
      <c r="E151" s="141"/>
      <c r="F151" s="142"/>
      <c r="G151" s="131"/>
      <c r="H151" s="131"/>
      <c r="I151" s="131"/>
      <c r="J151" s="131"/>
      <c r="K151" s="131"/>
      <c r="L151" s="131"/>
      <c r="M151" s="131">
        <f t="shared" si="3"/>
        <v>0</v>
      </c>
      <c r="N151" s="135"/>
      <c r="O151" s="136"/>
      <c r="P151" s="137"/>
      <c r="Q151" s="138"/>
      <c r="R151" s="139"/>
    </row>
    <row r="152" spans="1:18" x14ac:dyDescent="0.3">
      <c r="A152" s="38" t="s">
        <v>83</v>
      </c>
      <c r="B152" s="127"/>
      <c r="C152" s="140"/>
      <c r="D152" s="128"/>
      <c r="E152" s="141"/>
      <c r="F152" s="142"/>
      <c r="G152" s="131"/>
      <c r="H152" s="131"/>
      <c r="I152" s="131"/>
      <c r="J152" s="131"/>
      <c r="K152" s="131"/>
      <c r="L152" s="131"/>
      <c r="M152" s="131">
        <f t="shared" si="3"/>
        <v>0</v>
      </c>
      <c r="N152" s="135"/>
      <c r="O152" s="136"/>
      <c r="P152" s="137"/>
      <c r="Q152" s="138"/>
      <c r="R152" s="139"/>
    </row>
    <row r="153" spans="1:18" x14ac:dyDescent="0.3">
      <c r="A153" s="38" t="s">
        <v>83</v>
      </c>
      <c r="B153" s="127"/>
      <c r="C153" s="140"/>
      <c r="D153" s="128"/>
      <c r="E153" s="141"/>
      <c r="F153" s="142"/>
      <c r="G153" s="131"/>
      <c r="H153" s="131"/>
      <c r="I153" s="131"/>
      <c r="J153" s="131"/>
      <c r="K153" s="131"/>
      <c r="L153" s="131"/>
      <c r="M153" s="131">
        <f t="shared" si="3"/>
        <v>0</v>
      </c>
      <c r="N153" s="135"/>
      <c r="O153" s="136"/>
      <c r="P153" s="137"/>
      <c r="Q153" s="138"/>
      <c r="R153" s="139"/>
    </row>
    <row r="154" spans="1:18" x14ac:dyDescent="0.3">
      <c r="A154" s="38" t="s">
        <v>83</v>
      </c>
      <c r="B154" s="127"/>
      <c r="C154" s="140"/>
      <c r="D154" s="128"/>
      <c r="E154" s="141"/>
      <c r="F154" s="142"/>
      <c r="G154" s="131"/>
      <c r="H154" s="131"/>
      <c r="I154" s="131"/>
      <c r="J154" s="131"/>
      <c r="K154" s="131"/>
      <c r="L154" s="131"/>
      <c r="M154" s="131">
        <f t="shared" si="3"/>
        <v>0</v>
      </c>
      <c r="N154" s="135"/>
      <c r="O154" s="136"/>
      <c r="P154" s="137"/>
      <c r="Q154" s="138"/>
      <c r="R154" s="139"/>
    </row>
    <row r="155" spans="1:18" x14ac:dyDescent="0.3">
      <c r="A155" s="38" t="s">
        <v>83</v>
      </c>
      <c r="B155" s="127"/>
      <c r="C155" s="140"/>
      <c r="D155" s="128"/>
      <c r="E155" s="141"/>
      <c r="F155" s="142"/>
      <c r="G155" s="131"/>
      <c r="H155" s="131"/>
      <c r="I155" s="131"/>
      <c r="J155" s="131"/>
      <c r="K155" s="131"/>
      <c r="L155" s="131"/>
      <c r="M155" s="131">
        <f t="shared" si="3"/>
        <v>0</v>
      </c>
      <c r="N155" s="135"/>
      <c r="O155" s="136"/>
      <c r="P155" s="137"/>
      <c r="Q155" s="138"/>
      <c r="R155" s="139"/>
    </row>
    <row r="156" spans="1:18" x14ac:dyDescent="0.3">
      <c r="A156" s="38" t="s">
        <v>83</v>
      </c>
      <c r="B156" s="127"/>
      <c r="C156" s="140"/>
      <c r="D156" s="128"/>
      <c r="E156" s="141"/>
      <c r="F156" s="142"/>
      <c r="G156" s="131"/>
      <c r="H156" s="131"/>
      <c r="I156" s="131"/>
      <c r="J156" s="131"/>
      <c r="K156" s="131"/>
      <c r="L156" s="131"/>
      <c r="M156" s="131">
        <f t="shared" si="3"/>
        <v>0</v>
      </c>
      <c r="N156" s="135"/>
      <c r="O156" s="136"/>
      <c r="P156" s="137"/>
      <c r="Q156" s="138"/>
      <c r="R156" s="139"/>
    </row>
    <row r="157" spans="1:18" x14ac:dyDescent="0.3">
      <c r="A157" s="38" t="s">
        <v>83</v>
      </c>
      <c r="B157" s="127"/>
      <c r="C157" s="140"/>
      <c r="D157" s="128"/>
      <c r="E157" s="141"/>
      <c r="F157" s="142"/>
      <c r="G157" s="131"/>
      <c r="H157" s="131"/>
      <c r="I157" s="131"/>
      <c r="J157" s="131"/>
      <c r="K157" s="131"/>
      <c r="L157" s="131"/>
      <c r="M157" s="131">
        <f t="shared" si="3"/>
        <v>0</v>
      </c>
      <c r="N157" s="135"/>
      <c r="O157" s="136"/>
      <c r="P157" s="137"/>
      <c r="Q157" s="138"/>
      <c r="R157" s="139"/>
    </row>
    <row r="158" spans="1:18" x14ac:dyDescent="0.3">
      <c r="A158" s="38" t="s">
        <v>83</v>
      </c>
      <c r="B158" s="127"/>
      <c r="C158" s="140"/>
      <c r="D158" s="128"/>
      <c r="E158" s="141"/>
      <c r="F158" s="142"/>
      <c r="G158" s="131"/>
      <c r="H158" s="131"/>
      <c r="I158" s="131"/>
      <c r="J158" s="131"/>
      <c r="K158" s="131"/>
      <c r="L158" s="131"/>
      <c r="M158" s="131">
        <f t="shared" si="3"/>
        <v>0</v>
      </c>
      <c r="N158" s="135"/>
      <c r="O158" s="136"/>
      <c r="P158" s="137"/>
      <c r="Q158" s="138"/>
      <c r="R158" s="139"/>
    </row>
    <row r="159" spans="1:18" x14ac:dyDescent="0.3">
      <c r="A159" s="38" t="s">
        <v>83</v>
      </c>
      <c r="B159" s="127"/>
      <c r="C159" s="140"/>
      <c r="D159" s="128"/>
      <c r="E159" s="141"/>
      <c r="F159" s="142"/>
      <c r="G159" s="131"/>
      <c r="H159" s="131"/>
      <c r="I159" s="131"/>
      <c r="J159" s="131"/>
      <c r="K159" s="131"/>
      <c r="L159" s="131"/>
      <c r="M159" s="131">
        <f t="shared" si="3"/>
        <v>0</v>
      </c>
      <c r="N159" s="135"/>
      <c r="O159" s="136"/>
      <c r="P159" s="137"/>
      <c r="Q159" s="138"/>
      <c r="R159" s="139"/>
    </row>
    <row r="160" spans="1:18" x14ac:dyDescent="0.3">
      <c r="A160" s="38" t="s">
        <v>83</v>
      </c>
      <c r="B160" s="127"/>
      <c r="C160" s="140"/>
      <c r="D160" s="128"/>
      <c r="E160" s="141"/>
      <c r="F160" s="142"/>
      <c r="G160" s="131"/>
      <c r="H160" s="131"/>
      <c r="I160" s="131"/>
      <c r="J160" s="131"/>
      <c r="K160" s="131"/>
      <c r="L160" s="131"/>
      <c r="M160" s="131">
        <f t="shared" si="3"/>
        <v>0</v>
      </c>
      <c r="N160" s="135"/>
      <c r="O160" s="136"/>
      <c r="P160" s="137"/>
      <c r="Q160" s="138"/>
      <c r="R160" s="139"/>
    </row>
    <row r="161" spans="1:18" x14ac:dyDescent="0.3">
      <c r="A161" s="38" t="s">
        <v>83</v>
      </c>
      <c r="B161" s="127"/>
      <c r="C161" s="140"/>
      <c r="D161" s="128"/>
      <c r="E161" s="141"/>
      <c r="F161" s="142"/>
      <c r="G161" s="131"/>
      <c r="H161" s="131"/>
      <c r="I161" s="131"/>
      <c r="J161" s="131"/>
      <c r="K161" s="131"/>
      <c r="L161" s="131"/>
      <c r="M161" s="131">
        <f t="shared" si="3"/>
        <v>0</v>
      </c>
      <c r="N161" s="135"/>
      <c r="O161" s="136"/>
      <c r="P161" s="137"/>
      <c r="Q161" s="138"/>
      <c r="R161" s="139"/>
    </row>
    <row r="162" spans="1:18" x14ac:dyDescent="0.3">
      <c r="A162" s="38" t="s">
        <v>83</v>
      </c>
      <c r="B162" s="127"/>
      <c r="C162" s="140"/>
      <c r="D162" s="128"/>
      <c r="E162" s="141"/>
      <c r="F162" s="142"/>
      <c r="G162" s="131"/>
      <c r="H162" s="131"/>
      <c r="I162" s="131"/>
      <c r="J162" s="131"/>
      <c r="K162" s="131"/>
      <c r="L162" s="131"/>
      <c r="M162" s="131">
        <f t="shared" si="3"/>
        <v>0</v>
      </c>
      <c r="N162" s="135"/>
      <c r="O162" s="136"/>
      <c r="P162" s="137"/>
      <c r="Q162" s="138"/>
      <c r="R162" s="139"/>
    </row>
    <row r="163" spans="1:18" x14ac:dyDescent="0.3">
      <c r="A163" s="38" t="s">
        <v>83</v>
      </c>
      <c r="B163" s="127"/>
      <c r="C163" s="140"/>
      <c r="D163" s="128"/>
      <c r="E163" s="141"/>
      <c r="F163" s="142"/>
      <c r="G163" s="131"/>
      <c r="H163" s="131"/>
      <c r="I163" s="131"/>
      <c r="J163" s="131"/>
      <c r="K163" s="131"/>
      <c r="L163" s="131"/>
      <c r="M163" s="131">
        <f t="shared" si="3"/>
        <v>0</v>
      </c>
      <c r="N163" s="135"/>
      <c r="O163" s="136"/>
      <c r="P163" s="137"/>
      <c r="Q163" s="138"/>
      <c r="R163" s="139"/>
    </row>
    <row r="164" spans="1:18" x14ac:dyDescent="0.3">
      <c r="A164" s="38" t="s">
        <v>83</v>
      </c>
      <c r="B164" s="127"/>
      <c r="C164" s="140"/>
      <c r="D164" s="128"/>
      <c r="E164" s="141"/>
      <c r="F164" s="142"/>
      <c r="G164" s="131"/>
      <c r="H164" s="131"/>
      <c r="I164" s="131"/>
      <c r="J164" s="131"/>
      <c r="K164" s="131"/>
      <c r="L164" s="131"/>
      <c r="M164" s="131">
        <f t="shared" si="3"/>
        <v>0</v>
      </c>
      <c r="N164" s="135"/>
      <c r="O164" s="136"/>
      <c r="P164" s="137"/>
      <c r="Q164" s="138"/>
      <c r="R164" s="139"/>
    </row>
    <row r="165" spans="1:18" x14ac:dyDescent="0.3">
      <c r="A165" s="38" t="s">
        <v>83</v>
      </c>
      <c r="B165" s="127"/>
      <c r="C165" s="140"/>
      <c r="D165" s="128"/>
      <c r="E165" s="141"/>
      <c r="F165" s="142"/>
      <c r="G165" s="131"/>
      <c r="H165" s="131"/>
      <c r="I165" s="131"/>
      <c r="J165" s="131"/>
      <c r="K165" s="131"/>
      <c r="L165" s="131"/>
      <c r="M165" s="131">
        <f t="shared" si="3"/>
        <v>0</v>
      </c>
      <c r="N165" s="135"/>
      <c r="O165" s="136"/>
      <c r="P165" s="137"/>
      <c r="Q165" s="138"/>
      <c r="R165" s="139"/>
    </row>
    <row r="166" spans="1:18" x14ac:dyDescent="0.3">
      <c r="A166" s="38" t="s">
        <v>83</v>
      </c>
      <c r="B166" s="127"/>
      <c r="C166" s="140"/>
      <c r="D166" s="128"/>
      <c r="E166" s="141"/>
      <c r="F166" s="142"/>
      <c r="G166" s="131"/>
      <c r="H166" s="131"/>
      <c r="I166" s="131"/>
      <c r="J166" s="131"/>
      <c r="K166" s="131"/>
      <c r="L166" s="131"/>
      <c r="M166" s="131">
        <f t="shared" si="3"/>
        <v>0</v>
      </c>
      <c r="N166" s="135"/>
      <c r="O166" s="136"/>
      <c r="P166" s="137"/>
      <c r="Q166" s="138"/>
      <c r="R166" s="139"/>
    </row>
    <row r="167" spans="1:18" x14ac:dyDescent="0.3">
      <c r="A167" s="38" t="s">
        <v>83</v>
      </c>
      <c r="B167" s="127"/>
      <c r="C167" s="140"/>
      <c r="D167" s="128"/>
      <c r="E167" s="141"/>
      <c r="F167" s="142"/>
      <c r="G167" s="131"/>
      <c r="H167" s="131"/>
      <c r="I167" s="131"/>
      <c r="J167" s="131"/>
      <c r="K167" s="131"/>
      <c r="L167" s="131"/>
      <c r="M167" s="131">
        <f t="shared" si="3"/>
        <v>0</v>
      </c>
      <c r="N167" s="135"/>
      <c r="O167" s="136"/>
      <c r="P167" s="137"/>
      <c r="Q167" s="138"/>
      <c r="R167" s="139"/>
    </row>
    <row r="168" spans="1:18" x14ac:dyDescent="0.3">
      <c r="A168" s="38" t="s">
        <v>83</v>
      </c>
      <c r="B168" s="127"/>
      <c r="C168" s="140"/>
      <c r="D168" s="128"/>
      <c r="E168" s="141"/>
      <c r="F168" s="142"/>
      <c r="G168" s="131"/>
      <c r="H168" s="131"/>
      <c r="I168" s="131"/>
      <c r="J168" s="131"/>
      <c r="K168" s="131"/>
      <c r="L168" s="131"/>
      <c r="M168" s="131">
        <f t="shared" si="3"/>
        <v>0</v>
      </c>
      <c r="N168" s="135"/>
      <c r="O168" s="136"/>
      <c r="P168" s="137"/>
      <c r="Q168" s="138"/>
      <c r="R168" s="139"/>
    </row>
    <row r="169" spans="1:18" x14ac:dyDescent="0.3">
      <c r="A169" s="38" t="s">
        <v>83</v>
      </c>
      <c r="B169" s="127"/>
      <c r="C169" s="140"/>
      <c r="D169" s="128"/>
      <c r="E169" s="141"/>
      <c r="F169" s="142"/>
      <c r="G169" s="131"/>
      <c r="H169" s="131"/>
      <c r="I169" s="131"/>
      <c r="J169" s="131"/>
      <c r="K169" s="131"/>
      <c r="L169" s="131"/>
      <c r="M169" s="131">
        <f t="shared" si="3"/>
        <v>0</v>
      </c>
      <c r="N169" s="135"/>
      <c r="O169" s="136"/>
      <c r="P169" s="137"/>
      <c r="Q169" s="138"/>
      <c r="R169" s="139"/>
    </row>
    <row r="170" spans="1:18" x14ac:dyDescent="0.3">
      <c r="A170" s="38" t="s">
        <v>83</v>
      </c>
      <c r="B170" s="127"/>
      <c r="C170" s="140"/>
      <c r="D170" s="128"/>
      <c r="E170" s="141"/>
      <c r="F170" s="142"/>
      <c r="G170" s="131"/>
      <c r="H170" s="131"/>
      <c r="I170" s="131"/>
      <c r="J170" s="131"/>
      <c r="K170" s="131"/>
      <c r="L170" s="131"/>
      <c r="M170" s="131">
        <f t="shared" si="3"/>
        <v>0</v>
      </c>
      <c r="N170" s="135"/>
      <c r="O170" s="136"/>
      <c r="P170" s="137"/>
      <c r="Q170" s="138"/>
      <c r="R170" s="139"/>
    </row>
    <row r="171" spans="1:18" x14ac:dyDescent="0.3">
      <c r="A171" s="38" t="s">
        <v>83</v>
      </c>
      <c r="B171" s="127"/>
      <c r="C171" s="140"/>
      <c r="D171" s="128"/>
      <c r="E171" s="141"/>
      <c r="F171" s="142"/>
      <c r="G171" s="131"/>
      <c r="H171" s="131"/>
      <c r="I171" s="131"/>
      <c r="J171" s="131"/>
      <c r="K171" s="131"/>
      <c r="L171" s="131"/>
      <c r="M171" s="131">
        <f t="shared" si="3"/>
        <v>0</v>
      </c>
      <c r="N171" s="135"/>
      <c r="O171" s="136"/>
      <c r="P171" s="137"/>
      <c r="Q171" s="138"/>
      <c r="R171" s="139"/>
    </row>
    <row r="172" spans="1:18" x14ac:dyDescent="0.3">
      <c r="A172" s="38" t="s">
        <v>83</v>
      </c>
      <c r="B172" s="127"/>
      <c r="C172" s="140"/>
      <c r="D172" s="128"/>
      <c r="E172" s="141"/>
      <c r="F172" s="142"/>
      <c r="G172" s="131"/>
      <c r="H172" s="131"/>
      <c r="I172" s="131"/>
      <c r="J172" s="131"/>
      <c r="K172" s="131"/>
      <c r="L172" s="131"/>
      <c r="M172" s="131">
        <f t="shared" si="3"/>
        <v>0</v>
      </c>
      <c r="N172" s="135"/>
      <c r="O172" s="136"/>
      <c r="P172" s="137"/>
      <c r="Q172" s="138"/>
      <c r="R172" s="139"/>
    </row>
    <row r="173" spans="1:18" x14ac:dyDescent="0.3">
      <c r="A173" s="38" t="s">
        <v>83</v>
      </c>
      <c r="B173" s="127"/>
      <c r="C173" s="140"/>
      <c r="D173" s="128"/>
      <c r="E173" s="141"/>
      <c r="F173" s="142"/>
      <c r="G173" s="131"/>
      <c r="H173" s="131"/>
      <c r="I173" s="131"/>
      <c r="J173" s="131"/>
      <c r="K173" s="131"/>
      <c r="L173" s="131"/>
      <c r="M173" s="131">
        <f t="shared" si="3"/>
        <v>0</v>
      </c>
      <c r="N173" s="135"/>
      <c r="O173" s="136"/>
      <c r="P173" s="137"/>
      <c r="Q173" s="138"/>
      <c r="R173" s="139"/>
    </row>
    <row r="174" spans="1:18" x14ac:dyDescent="0.3">
      <c r="A174" s="38" t="s">
        <v>83</v>
      </c>
      <c r="B174" s="127"/>
      <c r="C174" s="140"/>
      <c r="D174" s="128"/>
      <c r="E174" s="141"/>
      <c r="F174" s="142"/>
      <c r="G174" s="131"/>
      <c r="H174" s="131"/>
      <c r="I174" s="131"/>
      <c r="J174" s="131"/>
      <c r="K174" s="131"/>
      <c r="L174" s="131"/>
      <c r="M174" s="131">
        <f t="shared" si="3"/>
        <v>0</v>
      </c>
      <c r="N174" s="135"/>
      <c r="O174" s="136"/>
      <c r="P174" s="137"/>
      <c r="Q174" s="138"/>
      <c r="R174" s="139"/>
    </row>
    <row r="175" spans="1:18" x14ac:dyDescent="0.3">
      <c r="A175" s="38" t="s">
        <v>83</v>
      </c>
      <c r="B175" s="127"/>
      <c r="C175" s="140"/>
      <c r="D175" s="128"/>
      <c r="E175" s="141"/>
      <c r="F175" s="142"/>
      <c r="G175" s="131"/>
      <c r="H175" s="131"/>
      <c r="I175" s="131"/>
      <c r="J175" s="131"/>
      <c r="K175" s="131"/>
      <c r="L175" s="131"/>
      <c r="M175" s="131">
        <f t="shared" si="3"/>
        <v>0</v>
      </c>
      <c r="N175" s="135"/>
      <c r="O175" s="136"/>
      <c r="P175" s="137"/>
      <c r="Q175" s="138"/>
      <c r="R175" s="139"/>
    </row>
    <row r="176" spans="1:18" x14ac:dyDescent="0.3">
      <c r="A176" s="38" t="s">
        <v>83</v>
      </c>
      <c r="B176" s="127"/>
      <c r="C176" s="140"/>
      <c r="D176" s="128"/>
      <c r="E176" s="141"/>
      <c r="F176" s="142"/>
      <c r="G176" s="131"/>
      <c r="H176" s="131"/>
      <c r="I176" s="131"/>
      <c r="J176" s="131"/>
      <c r="K176" s="131"/>
      <c r="L176" s="131"/>
      <c r="M176" s="131">
        <f t="shared" si="3"/>
        <v>0</v>
      </c>
      <c r="N176" s="135"/>
      <c r="O176" s="136"/>
      <c r="P176" s="137"/>
      <c r="Q176" s="138"/>
      <c r="R176" s="139"/>
    </row>
    <row r="177" spans="1:18" x14ac:dyDescent="0.3">
      <c r="A177" s="38" t="s">
        <v>83</v>
      </c>
      <c r="B177" s="127"/>
      <c r="C177" s="140"/>
      <c r="D177" s="128"/>
      <c r="E177" s="141"/>
      <c r="F177" s="142"/>
      <c r="G177" s="131"/>
      <c r="H177" s="131"/>
      <c r="I177" s="131"/>
      <c r="J177" s="131"/>
      <c r="K177" s="131"/>
      <c r="L177" s="131"/>
      <c r="M177" s="131">
        <f t="shared" si="3"/>
        <v>0</v>
      </c>
      <c r="N177" s="135"/>
      <c r="O177" s="136"/>
      <c r="P177" s="137"/>
      <c r="Q177" s="138"/>
      <c r="R177" s="139"/>
    </row>
    <row r="178" spans="1:18" x14ac:dyDescent="0.3">
      <c r="A178" s="38" t="s">
        <v>83</v>
      </c>
      <c r="B178" s="127"/>
      <c r="C178" s="140"/>
      <c r="D178" s="128"/>
      <c r="E178" s="141"/>
      <c r="F178" s="142"/>
      <c r="G178" s="131"/>
      <c r="H178" s="131"/>
      <c r="I178" s="131"/>
      <c r="J178" s="131"/>
      <c r="K178" s="131"/>
      <c r="L178" s="131"/>
      <c r="M178" s="131">
        <f t="shared" si="3"/>
        <v>0</v>
      </c>
      <c r="N178" s="135"/>
      <c r="O178" s="136"/>
      <c r="P178" s="137"/>
      <c r="Q178" s="138"/>
      <c r="R178" s="139"/>
    </row>
    <row r="179" spans="1:18" x14ac:dyDescent="0.3">
      <c r="A179" s="38" t="s">
        <v>83</v>
      </c>
      <c r="B179" s="127"/>
      <c r="C179" s="140"/>
      <c r="D179" s="128"/>
      <c r="E179" s="141"/>
      <c r="F179" s="142"/>
      <c r="G179" s="131"/>
      <c r="H179" s="131"/>
      <c r="I179" s="131"/>
      <c r="J179" s="131"/>
      <c r="K179" s="131"/>
      <c r="L179" s="131"/>
      <c r="M179" s="131">
        <f t="shared" si="3"/>
        <v>0</v>
      </c>
      <c r="N179" s="135"/>
      <c r="O179" s="136"/>
      <c r="P179" s="137"/>
      <c r="Q179" s="138"/>
      <c r="R179" s="139"/>
    </row>
    <row r="180" spans="1:18" x14ac:dyDescent="0.3">
      <c r="A180" s="38" t="s">
        <v>83</v>
      </c>
      <c r="B180" s="127"/>
      <c r="C180" s="140"/>
      <c r="D180" s="128"/>
      <c r="E180" s="141"/>
      <c r="F180" s="142"/>
      <c r="G180" s="131"/>
      <c r="H180" s="131"/>
      <c r="I180" s="131"/>
      <c r="J180" s="131"/>
      <c r="K180" s="131"/>
      <c r="L180" s="131"/>
      <c r="M180" s="131">
        <f t="shared" si="3"/>
        <v>0</v>
      </c>
      <c r="N180" s="135"/>
      <c r="O180" s="136"/>
      <c r="P180" s="137"/>
      <c r="Q180" s="138"/>
      <c r="R180" s="139"/>
    </row>
    <row r="181" spans="1:18" x14ac:dyDescent="0.3">
      <c r="A181" s="38" t="s">
        <v>83</v>
      </c>
      <c r="B181" s="127"/>
      <c r="C181" s="140"/>
      <c r="D181" s="128"/>
      <c r="E181" s="141"/>
      <c r="F181" s="142"/>
      <c r="G181" s="131"/>
      <c r="H181" s="131"/>
      <c r="I181" s="131"/>
      <c r="J181" s="131"/>
      <c r="K181" s="131"/>
      <c r="L181" s="131"/>
      <c r="M181" s="131">
        <f t="shared" si="3"/>
        <v>0</v>
      </c>
      <c r="N181" s="135"/>
      <c r="O181" s="136"/>
      <c r="P181" s="137"/>
      <c r="Q181" s="138"/>
      <c r="R181" s="139"/>
    </row>
    <row r="182" spans="1:18" x14ac:dyDescent="0.3">
      <c r="A182" s="38" t="s">
        <v>83</v>
      </c>
      <c r="B182" s="127"/>
      <c r="C182" s="140"/>
      <c r="D182" s="128"/>
      <c r="E182" s="141"/>
      <c r="F182" s="142"/>
      <c r="G182" s="131"/>
      <c r="H182" s="131"/>
      <c r="I182" s="131"/>
      <c r="J182" s="131"/>
      <c r="K182" s="131"/>
      <c r="L182" s="131"/>
      <c r="M182" s="131">
        <f t="shared" si="3"/>
        <v>0</v>
      </c>
      <c r="N182" s="135"/>
      <c r="O182" s="136"/>
      <c r="P182" s="137"/>
      <c r="Q182" s="138"/>
      <c r="R182" s="139"/>
    </row>
    <row r="183" spans="1:18" x14ac:dyDescent="0.3">
      <c r="A183" s="38" t="s">
        <v>83</v>
      </c>
      <c r="B183" s="127"/>
      <c r="C183" s="140"/>
      <c r="D183" s="128"/>
      <c r="E183" s="141"/>
      <c r="F183" s="142"/>
      <c r="G183" s="131"/>
      <c r="H183" s="131"/>
      <c r="I183" s="131"/>
      <c r="J183" s="131"/>
      <c r="K183" s="131"/>
      <c r="L183" s="131"/>
      <c r="M183" s="131">
        <f t="shared" si="3"/>
        <v>0</v>
      </c>
      <c r="N183" s="135"/>
      <c r="O183" s="136"/>
      <c r="P183" s="137"/>
      <c r="Q183" s="138"/>
      <c r="R183" s="139"/>
    </row>
    <row r="184" spans="1:18" x14ac:dyDescent="0.3">
      <c r="A184" s="38" t="s">
        <v>83</v>
      </c>
      <c r="B184" s="127"/>
      <c r="C184" s="140"/>
      <c r="D184" s="128"/>
      <c r="E184" s="141"/>
      <c r="F184" s="142"/>
      <c r="G184" s="131"/>
      <c r="H184" s="131"/>
      <c r="I184" s="131"/>
      <c r="J184" s="131"/>
      <c r="K184" s="131"/>
      <c r="L184" s="131"/>
      <c r="M184" s="131">
        <f t="shared" si="3"/>
        <v>0</v>
      </c>
      <c r="N184" s="135"/>
      <c r="O184" s="136"/>
      <c r="P184" s="137"/>
      <c r="Q184" s="138"/>
      <c r="R184" s="139"/>
    </row>
    <row r="185" spans="1:18" x14ac:dyDescent="0.3">
      <c r="A185" s="38" t="s">
        <v>83</v>
      </c>
      <c r="B185" s="127"/>
      <c r="C185" s="140"/>
      <c r="D185" s="128"/>
      <c r="E185" s="141"/>
      <c r="F185" s="142"/>
      <c r="G185" s="131"/>
      <c r="H185" s="131"/>
      <c r="I185" s="131"/>
      <c r="J185" s="131"/>
      <c r="K185" s="131"/>
      <c r="L185" s="131"/>
      <c r="M185" s="131">
        <f t="shared" si="3"/>
        <v>0</v>
      </c>
      <c r="N185" s="135"/>
      <c r="O185" s="136"/>
      <c r="P185" s="137"/>
      <c r="Q185" s="138"/>
      <c r="R185" s="139"/>
    </row>
    <row r="186" spans="1:18" x14ac:dyDescent="0.3">
      <c r="A186" s="38" t="s">
        <v>83</v>
      </c>
      <c r="B186" s="127"/>
      <c r="C186" s="140"/>
      <c r="D186" s="128"/>
      <c r="E186" s="141"/>
      <c r="F186" s="142"/>
      <c r="G186" s="131"/>
      <c r="H186" s="131"/>
      <c r="I186" s="131"/>
      <c r="J186" s="131"/>
      <c r="K186" s="131"/>
      <c r="L186" s="131"/>
      <c r="M186" s="131">
        <f t="shared" si="3"/>
        <v>0</v>
      </c>
      <c r="N186" s="135"/>
      <c r="O186" s="136"/>
      <c r="P186" s="137"/>
      <c r="Q186" s="138"/>
      <c r="R186" s="139"/>
    </row>
    <row r="187" spans="1:18" x14ac:dyDescent="0.3">
      <c r="A187" s="38" t="s">
        <v>83</v>
      </c>
      <c r="B187" s="127"/>
      <c r="C187" s="140"/>
      <c r="D187" s="128"/>
      <c r="E187" s="141"/>
      <c r="F187" s="142"/>
      <c r="G187" s="131"/>
      <c r="H187" s="131"/>
      <c r="I187" s="131"/>
      <c r="J187" s="131"/>
      <c r="K187" s="131"/>
      <c r="L187" s="131"/>
      <c r="M187" s="131">
        <f t="shared" si="3"/>
        <v>0</v>
      </c>
      <c r="N187" s="135"/>
      <c r="O187" s="136"/>
      <c r="P187" s="137"/>
      <c r="Q187" s="138"/>
      <c r="R187" s="139"/>
    </row>
    <row r="188" spans="1:18" x14ac:dyDescent="0.3">
      <c r="A188" s="38" t="s">
        <v>83</v>
      </c>
      <c r="B188" s="127"/>
      <c r="C188" s="140"/>
      <c r="D188" s="128"/>
      <c r="E188" s="141"/>
      <c r="F188" s="142"/>
      <c r="G188" s="131"/>
      <c r="H188" s="131"/>
      <c r="I188" s="131"/>
      <c r="J188" s="131"/>
      <c r="K188" s="131"/>
      <c r="L188" s="131"/>
      <c r="M188" s="131">
        <f t="shared" si="3"/>
        <v>0</v>
      </c>
      <c r="N188" s="135"/>
      <c r="O188" s="136"/>
      <c r="P188" s="137"/>
      <c r="Q188" s="138"/>
      <c r="R188" s="139"/>
    </row>
    <row r="189" spans="1:18" x14ac:dyDescent="0.3">
      <c r="A189" s="38" t="s">
        <v>83</v>
      </c>
      <c r="B189" s="127"/>
      <c r="C189" s="140"/>
      <c r="D189" s="128"/>
      <c r="E189" s="141"/>
      <c r="F189" s="142"/>
      <c r="G189" s="131"/>
      <c r="H189" s="131"/>
      <c r="I189" s="131"/>
      <c r="J189" s="131"/>
      <c r="K189" s="131"/>
      <c r="L189" s="131"/>
      <c r="M189" s="131">
        <f t="shared" si="3"/>
        <v>0</v>
      </c>
      <c r="N189" s="135"/>
      <c r="O189" s="136"/>
      <c r="P189" s="137"/>
      <c r="Q189" s="138"/>
      <c r="R189" s="139"/>
    </row>
    <row r="190" spans="1:18" x14ac:dyDescent="0.3">
      <c r="A190" s="38" t="s">
        <v>83</v>
      </c>
      <c r="B190" s="127"/>
      <c r="C190" s="140"/>
      <c r="D190" s="128"/>
      <c r="E190" s="141"/>
      <c r="F190" s="142"/>
      <c r="G190" s="131"/>
      <c r="H190" s="131"/>
      <c r="I190" s="131"/>
      <c r="J190" s="131"/>
      <c r="K190" s="131"/>
      <c r="L190" s="131"/>
      <c r="M190" s="131">
        <f t="shared" si="3"/>
        <v>0</v>
      </c>
      <c r="N190" s="135"/>
      <c r="O190" s="136"/>
      <c r="P190" s="137"/>
      <c r="Q190" s="138"/>
      <c r="R190" s="139"/>
    </row>
    <row r="191" spans="1:18" x14ac:dyDescent="0.3">
      <c r="A191" s="38" t="s">
        <v>83</v>
      </c>
      <c r="B191" s="127"/>
      <c r="C191" s="140"/>
      <c r="D191" s="128"/>
      <c r="E191" s="141"/>
      <c r="F191" s="142"/>
      <c r="G191" s="131"/>
      <c r="H191" s="131"/>
      <c r="I191" s="131"/>
      <c r="J191" s="131"/>
      <c r="K191" s="131"/>
      <c r="L191" s="131"/>
      <c r="M191" s="131">
        <f t="shared" si="3"/>
        <v>0</v>
      </c>
      <c r="N191" s="135"/>
      <c r="O191" s="136"/>
      <c r="P191" s="137"/>
      <c r="Q191" s="138"/>
      <c r="R191" s="139"/>
    </row>
    <row r="192" spans="1:18" x14ac:dyDescent="0.3">
      <c r="A192" s="38" t="s">
        <v>83</v>
      </c>
      <c r="B192" s="127"/>
      <c r="C192" s="140"/>
      <c r="D192" s="128"/>
      <c r="E192" s="141"/>
      <c r="F192" s="142"/>
      <c r="G192" s="131"/>
      <c r="H192" s="131"/>
      <c r="I192" s="131"/>
      <c r="J192" s="131"/>
      <c r="K192" s="131"/>
      <c r="L192" s="131"/>
      <c r="M192" s="131">
        <f t="shared" si="3"/>
        <v>0</v>
      </c>
      <c r="N192" s="135"/>
      <c r="O192" s="136"/>
      <c r="P192" s="137"/>
      <c r="Q192" s="138"/>
      <c r="R192" s="139"/>
    </row>
    <row r="193" spans="1:18" x14ac:dyDescent="0.3">
      <c r="A193" s="38" t="s">
        <v>83</v>
      </c>
      <c r="B193" s="127"/>
      <c r="C193" s="140"/>
      <c r="D193" s="128"/>
      <c r="E193" s="141"/>
      <c r="F193" s="142"/>
      <c r="G193" s="131"/>
      <c r="H193" s="131"/>
      <c r="I193" s="131"/>
      <c r="J193" s="131"/>
      <c r="K193" s="131"/>
      <c r="L193" s="131"/>
      <c r="M193" s="131">
        <f t="shared" si="3"/>
        <v>0</v>
      </c>
      <c r="N193" s="135"/>
      <c r="O193" s="136"/>
      <c r="P193" s="137"/>
      <c r="Q193" s="138"/>
      <c r="R193" s="139"/>
    </row>
    <row r="194" spans="1:18" x14ac:dyDescent="0.3">
      <c r="A194" s="38" t="s">
        <v>83</v>
      </c>
      <c r="B194" s="127"/>
      <c r="C194" s="140"/>
      <c r="D194" s="128"/>
      <c r="E194" s="141"/>
      <c r="F194" s="142"/>
      <c r="G194" s="131"/>
      <c r="H194" s="131"/>
      <c r="I194" s="131"/>
      <c r="J194" s="131"/>
      <c r="K194" s="131"/>
      <c r="L194" s="131"/>
      <c r="M194" s="131">
        <f t="shared" si="3"/>
        <v>0</v>
      </c>
      <c r="N194" s="135"/>
      <c r="O194" s="136"/>
      <c r="P194" s="137"/>
      <c r="Q194" s="138"/>
      <c r="R194" s="139"/>
    </row>
    <row r="195" spans="1:18" x14ac:dyDescent="0.3">
      <c r="A195" s="38" t="s">
        <v>83</v>
      </c>
      <c r="B195" s="127"/>
      <c r="C195" s="140"/>
      <c r="D195" s="128"/>
      <c r="E195" s="141"/>
      <c r="F195" s="142"/>
      <c r="G195" s="131"/>
      <c r="H195" s="131"/>
      <c r="I195" s="131"/>
      <c r="J195" s="131"/>
      <c r="K195" s="131"/>
      <c r="L195" s="131"/>
      <c r="M195" s="131">
        <f t="shared" si="3"/>
        <v>0</v>
      </c>
      <c r="N195" s="135"/>
      <c r="O195" s="136"/>
      <c r="P195" s="137"/>
      <c r="Q195" s="138"/>
      <c r="R195" s="139"/>
    </row>
    <row r="196" spans="1:18" x14ac:dyDescent="0.3">
      <c r="A196" s="38" t="s">
        <v>83</v>
      </c>
      <c r="B196" s="127"/>
      <c r="C196" s="140"/>
      <c r="D196" s="128"/>
      <c r="E196" s="141"/>
      <c r="F196" s="142"/>
      <c r="G196" s="131"/>
      <c r="H196" s="131"/>
      <c r="I196" s="131"/>
      <c r="J196" s="131"/>
      <c r="K196" s="131"/>
      <c r="L196" s="131"/>
      <c r="M196" s="131">
        <f t="shared" si="3"/>
        <v>0</v>
      </c>
      <c r="N196" s="135"/>
      <c r="O196" s="136"/>
      <c r="P196" s="137"/>
      <c r="Q196" s="138"/>
      <c r="R196" s="139"/>
    </row>
    <row r="197" spans="1:18" x14ac:dyDescent="0.3">
      <c r="A197" s="38" t="s">
        <v>83</v>
      </c>
      <c r="B197" s="127"/>
      <c r="C197" s="140"/>
      <c r="D197" s="128"/>
      <c r="E197" s="141"/>
      <c r="F197" s="142"/>
      <c r="G197" s="131"/>
      <c r="H197" s="131"/>
      <c r="I197" s="131"/>
      <c r="J197" s="131"/>
      <c r="K197" s="131"/>
      <c r="L197" s="131"/>
      <c r="M197" s="131">
        <f t="shared" si="3"/>
        <v>0</v>
      </c>
      <c r="N197" s="135"/>
      <c r="O197" s="136"/>
      <c r="P197" s="137"/>
      <c r="Q197" s="138"/>
      <c r="R197" s="139"/>
    </row>
    <row r="198" spans="1:18" x14ac:dyDescent="0.3">
      <c r="A198" s="38" t="s">
        <v>83</v>
      </c>
      <c r="B198" s="127"/>
      <c r="C198" s="140"/>
      <c r="D198" s="128"/>
      <c r="E198" s="141"/>
      <c r="F198" s="142"/>
      <c r="G198" s="131"/>
      <c r="H198" s="131"/>
      <c r="I198" s="131"/>
      <c r="J198" s="131"/>
      <c r="K198" s="131"/>
      <c r="L198" s="131"/>
      <c r="M198" s="131">
        <f t="shared" si="3"/>
        <v>0</v>
      </c>
      <c r="N198" s="135"/>
      <c r="O198" s="136"/>
      <c r="P198" s="137"/>
      <c r="Q198" s="138"/>
      <c r="R198" s="139"/>
    </row>
    <row r="199" spans="1:18" x14ac:dyDescent="0.3">
      <c r="A199" s="38" t="s">
        <v>83</v>
      </c>
      <c r="B199" s="127"/>
      <c r="C199" s="140"/>
      <c r="D199" s="128"/>
      <c r="E199" s="141"/>
      <c r="F199" s="142"/>
      <c r="G199" s="131"/>
      <c r="H199" s="131"/>
      <c r="I199" s="131"/>
      <c r="J199" s="131"/>
      <c r="K199" s="131"/>
      <c r="L199" s="131"/>
      <c r="M199" s="131">
        <f t="shared" ref="M199:M205" si="4">IF(ISBLANK(L199),IF(ISBLANK(K199),IF(ISBLANK(J199),IF(ISBLANK(I199),IF(ISBLANK(H199),G199,H199),I199),J199),K199),L199)</f>
        <v>0</v>
      </c>
      <c r="N199" s="135"/>
      <c r="O199" s="136"/>
      <c r="P199" s="137"/>
      <c r="Q199" s="138"/>
      <c r="R199" s="139"/>
    </row>
    <row r="200" spans="1:18" x14ac:dyDescent="0.3">
      <c r="A200" s="38" t="s">
        <v>83</v>
      </c>
      <c r="B200" s="127"/>
      <c r="C200" s="140"/>
      <c r="D200" s="128"/>
      <c r="E200" s="141"/>
      <c r="F200" s="142"/>
      <c r="G200" s="131"/>
      <c r="H200" s="131"/>
      <c r="I200" s="131"/>
      <c r="J200" s="131"/>
      <c r="K200" s="131"/>
      <c r="L200" s="131"/>
      <c r="M200" s="131">
        <f t="shared" si="4"/>
        <v>0</v>
      </c>
      <c r="N200" s="135"/>
      <c r="O200" s="136"/>
      <c r="P200" s="137"/>
      <c r="Q200" s="138"/>
      <c r="R200" s="139"/>
    </row>
    <row r="201" spans="1:18" x14ac:dyDescent="0.3">
      <c r="A201" s="38" t="s">
        <v>83</v>
      </c>
      <c r="B201" s="127"/>
      <c r="C201" s="140"/>
      <c r="D201" s="128"/>
      <c r="E201" s="141"/>
      <c r="F201" s="142"/>
      <c r="G201" s="131"/>
      <c r="H201" s="131"/>
      <c r="I201" s="131"/>
      <c r="J201" s="131"/>
      <c r="K201" s="131"/>
      <c r="L201" s="131"/>
      <c r="M201" s="131">
        <f t="shared" si="4"/>
        <v>0</v>
      </c>
      <c r="N201" s="135"/>
      <c r="O201" s="136"/>
      <c r="P201" s="137"/>
      <c r="Q201" s="138"/>
      <c r="R201" s="139"/>
    </row>
    <row r="202" spans="1:18" x14ac:dyDescent="0.3">
      <c r="A202" s="38" t="s">
        <v>83</v>
      </c>
      <c r="B202" s="127"/>
      <c r="C202" s="140"/>
      <c r="D202" s="128"/>
      <c r="E202" s="141"/>
      <c r="F202" s="142"/>
      <c r="G202" s="131"/>
      <c r="H202" s="131"/>
      <c r="I202" s="131"/>
      <c r="J202" s="131"/>
      <c r="K202" s="131"/>
      <c r="L202" s="131"/>
      <c r="M202" s="131">
        <f t="shared" si="4"/>
        <v>0</v>
      </c>
      <c r="N202" s="135"/>
      <c r="O202" s="136"/>
      <c r="P202" s="137"/>
      <c r="Q202" s="138"/>
      <c r="R202" s="139"/>
    </row>
    <row r="203" spans="1:18" x14ac:dyDescent="0.3">
      <c r="A203" s="38" t="s">
        <v>83</v>
      </c>
      <c r="B203" s="127"/>
      <c r="C203" s="140"/>
      <c r="D203" s="128"/>
      <c r="E203" s="141"/>
      <c r="F203" s="142"/>
      <c r="G203" s="131"/>
      <c r="H203" s="131"/>
      <c r="I203" s="131"/>
      <c r="J203" s="131"/>
      <c r="K203" s="131"/>
      <c r="L203" s="131"/>
      <c r="M203" s="131">
        <f t="shared" si="4"/>
        <v>0</v>
      </c>
      <c r="N203" s="135"/>
      <c r="O203" s="136"/>
      <c r="P203" s="137"/>
      <c r="Q203" s="138"/>
      <c r="R203" s="139"/>
    </row>
    <row r="204" spans="1:18" x14ac:dyDescent="0.3">
      <c r="A204" s="38" t="s">
        <v>83</v>
      </c>
      <c r="B204" s="127"/>
      <c r="C204" s="140"/>
      <c r="D204" s="128"/>
      <c r="E204" s="141"/>
      <c r="F204" s="142"/>
      <c r="G204" s="131"/>
      <c r="H204" s="131"/>
      <c r="I204" s="131"/>
      <c r="J204" s="131"/>
      <c r="K204" s="131"/>
      <c r="L204" s="131"/>
      <c r="M204" s="131">
        <f t="shared" si="4"/>
        <v>0</v>
      </c>
      <c r="N204" s="135"/>
      <c r="O204" s="136"/>
      <c r="P204" s="137"/>
      <c r="Q204" s="138"/>
      <c r="R204" s="139"/>
    </row>
    <row r="205" spans="1:18" ht="16.2" thickBot="1" x14ac:dyDescent="0.35">
      <c r="A205" s="38" t="s">
        <v>83</v>
      </c>
      <c r="B205" s="143"/>
      <c r="C205" s="144"/>
      <c r="D205" s="144"/>
      <c r="E205" s="145"/>
      <c r="F205" s="146"/>
      <c r="G205" s="147"/>
      <c r="H205" s="147"/>
      <c r="I205" s="147"/>
      <c r="J205" s="147"/>
      <c r="K205" s="147"/>
      <c r="L205" s="147"/>
      <c r="M205" s="131">
        <f t="shared" si="4"/>
        <v>0</v>
      </c>
      <c r="N205" s="148"/>
      <c r="O205" s="149"/>
      <c r="P205" s="150"/>
      <c r="Q205" s="151"/>
      <c r="R205" s="152"/>
    </row>
  </sheetData>
  <sheetProtection password="EF32" sheet="1" objects="1" scenarios="1"/>
  <mergeCells count="200">
    <mergeCell ref="P202:R202"/>
    <mergeCell ref="P203:R203"/>
    <mergeCell ref="P204:R204"/>
    <mergeCell ref="P205:R205"/>
    <mergeCell ref="P196:R196"/>
    <mergeCell ref="P197:R197"/>
    <mergeCell ref="P198:R198"/>
    <mergeCell ref="P199:R199"/>
    <mergeCell ref="P200:R200"/>
    <mergeCell ref="P201:R201"/>
    <mergeCell ref="P190:R190"/>
    <mergeCell ref="P191:R191"/>
    <mergeCell ref="P192:R192"/>
    <mergeCell ref="P193:R193"/>
    <mergeCell ref="P194:R194"/>
    <mergeCell ref="P195:R195"/>
    <mergeCell ref="P184:R184"/>
    <mergeCell ref="P185:R185"/>
    <mergeCell ref="P186:R186"/>
    <mergeCell ref="P187:R187"/>
    <mergeCell ref="P188:R188"/>
    <mergeCell ref="P189:R189"/>
    <mergeCell ref="P178:R178"/>
    <mergeCell ref="P179:R179"/>
    <mergeCell ref="P180:R180"/>
    <mergeCell ref="P181:R181"/>
    <mergeCell ref="P182:R182"/>
    <mergeCell ref="P183:R183"/>
    <mergeCell ref="P172:R172"/>
    <mergeCell ref="P173:R173"/>
    <mergeCell ref="P174:R174"/>
    <mergeCell ref="P175:R175"/>
    <mergeCell ref="P176:R176"/>
    <mergeCell ref="P177:R177"/>
    <mergeCell ref="P166:R166"/>
    <mergeCell ref="P167:R167"/>
    <mergeCell ref="P168:R168"/>
    <mergeCell ref="P169:R169"/>
    <mergeCell ref="P170:R170"/>
    <mergeCell ref="P171:R171"/>
    <mergeCell ref="P160:R160"/>
    <mergeCell ref="P161:R161"/>
    <mergeCell ref="P162:R162"/>
    <mergeCell ref="P163:R163"/>
    <mergeCell ref="P164:R164"/>
    <mergeCell ref="P165:R165"/>
    <mergeCell ref="P154:R154"/>
    <mergeCell ref="P155:R155"/>
    <mergeCell ref="P156:R156"/>
    <mergeCell ref="P157:R157"/>
    <mergeCell ref="P158:R158"/>
    <mergeCell ref="P159:R159"/>
    <mergeCell ref="P148:R148"/>
    <mergeCell ref="P149:R149"/>
    <mergeCell ref="P150:R150"/>
    <mergeCell ref="P151:R151"/>
    <mergeCell ref="P152:R152"/>
    <mergeCell ref="P153:R153"/>
    <mergeCell ref="P142:R142"/>
    <mergeCell ref="P143:R143"/>
    <mergeCell ref="P144:R144"/>
    <mergeCell ref="P145:R145"/>
    <mergeCell ref="P146:R146"/>
    <mergeCell ref="P147:R147"/>
    <mergeCell ref="P136:R136"/>
    <mergeCell ref="P137:R137"/>
    <mergeCell ref="P138:R138"/>
    <mergeCell ref="P139:R139"/>
    <mergeCell ref="P140:R140"/>
    <mergeCell ref="P141:R141"/>
    <mergeCell ref="P130:R130"/>
    <mergeCell ref="P131:R131"/>
    <mergeCell ref="P132:R132"/>
    <mergeCell ref="P133:R133"/>
    <mergeCell ref="P134:R134"/>
    <mergeCell ref="P135:R135"/>
    <mergeCell ref="P124:R124"/>
    <mergeCell ref="P125:R125"/>
    <mergeCell ref="P126:R126"/>
    <mergeCell ref="P127:R127"/>
    <mergeCell ref="P128:R128"/>
    <mergeCell ref="P129:R129"/>
    <mergeCell ref="P118:R118"/>
    <mergeCell ref="P119:R119"/>
    <mergeCell ref="P120:R120"/>
    <mergeCell ref="P121:R121"/>
    <mergeCell ref="P122:R122"/>
    <mergeCell ref="P123:R123"/>
    <mergeCell ref="P112:R112"/>
    <mergeCell ref="P113:R113"/>
    <mergeCell ref="P114:R114"/>
    <mergeCell ref="P115:R115"/>
    <mergeCell ref="P116:R116"/>
    <mergeCell ref="P117:R117"/>
    <mergeCell ref="P106:R106"/>
    <mergeCell ref="P107:R107"/>
    <mergeCell ref="P108:R108"/>
    <mergeCell ref="P109:R109"/>
    <mergeCell ref="P110:R110"/>
    <mergeCell ref="P111:R111"/>
    <mergeCell ref="P100:R100"/>
    <mergeCell ref="P101:R101"/>
    <mergeCell ref="P102:R102"/>
    <mergeCell ref="P103:R103"/>
    <mergeCell ref="P104:R104"/>
    <mergeCell ref="P105:R105"/>
    <mergeCell ref="P94:R94"/>
    <mergeCell ref="P95:R95"/>
    <mergeCell ref="P96:R96"/>
    <mergeCell ref="P97:R97"/>
    <mergeCell ref="P98:R98"/>
    <mergeCell ref="P99:R99"/>
    <mergeCell ref="P88:R88"/>
    <mergeCell ref="P89:R89"/>
    <mergeCell ref="P90:R90"/>
    <mergeCell ref="P91:R91"/>
    <mergeCell ref="P92:R92"/>
    <mergeCell ref="P93:R93"/>
    <mergeCell ref="P82:R82"/>
    <mergeCell ref="P83:R83"/>
    <mergeCell ref="P84:R84"/>
    <mergeCell ref="P85:R85"/>
    <mergeCell ref="P86:R86"/>
    <mergeCell ref="P87:R87"/>
    <mergeCell ref="P76:R76"/>
    <mergeCell ref="P77:R77"/>
    <mergeCell ref="P78:R78"/>
    <mergeCell ref="P79:R79"/>
    <mergeCell ref="P80:R80"/>
    <mergeCell ref="P81:R81"/>
    <mergeCell ref="P70:R70"/>
    <mergeCell ref="P71:R71"/>
    <mergeCell ref="P72:R72"/>
    <mergeCell ref="P73:R73"/>
    <mergeCell ref="P74:R74"/>
    <mergeCell ref="P75:R75"/>
    <mergeCell ref="P64:R64"/>
    <mergeCell ref="P65:R65"/>
    <mergeCell ref="P66:R66"/>
    <mergeCell ref="P67:R67"/>
    <mergeCell ref="P68:R68"/>
    <mergeCell ref="P69:R69"/>
    <mergeCell ref="P58:R58"/>
    <mergeCell ref="P59:R59"/>
    <mergeCell ref="P60:R60"/>
    <mergeCell ref="P61:R61"/>
    <mergeCell ref="P62:R62"/>
    <mergeCell ref="P63:R63"/>
    <mergeCell ref="P52:R52"/>
    <mergeCell ref="P53:R53"/>
    <mergeCell ref="P54:R54"/>
    <mergeCell ref="P55:R55"/>
    <mergeCell ref="P56:R56"/>
    <mergeCell ref="P57:R57"/>
    <mergeCell ref="P46:R46"/>
    <mergeCell ref="P47:R47"/>
    <mergeCell ref="P48:R48"/>
    <mergeCell ref="P49:R49"/>
    <mergeCell ref="P50:R50"/>
    <mergeCell ref="P51:R51"/>
    <mergeCell ref="P40:R40"/>
    <mergeCell ref="P41:R41"/>
    <mergeCell ref="P42:R42"/>
    <mergeCell ref="P43:R43"/>
    <mergeCell ref="P44:R44"/>
    <mergeCell ref="P45:R45"/>
    <mergeCell ref="P34:R34"/>
    <mergeCell ref="P35:R35"/>
    <mergeCell ref="P36:R36"/>
    <mergeCell ref="P37:R37"/>
    <mergeCell ref="P38:R38"/>
    <mergeCell ref="P39:R39"/>
    <mergeCell ref="P28:R28"/>
    <mergeCell ref="P29:R29"/>
    <mergeCell ref="P30:R30"/>
    <mergeCell ref="P31:R31"/>
    <mergeCell ref="P32:R32"/>
    <mergeCell ref="P33:R33"/>
    <mergeCell ref="P22:R22"/>
    <mergeCell ref="P23:R23"/>
    <mergeCell ref="P24:R24"/>
    <mergeCell ref="P25:R25"/>
    <mergeCell ref="P26:R26"/>
    <mergeCell ref="P27:R27"/>
    <mergeCell ref="P16:R16"/>
    <mergeCell ref="P17:R17"/>
    <mergeCell ref="P18:R18"/>
    <mergeCell ref="P19:R19"/>
    <mergeCell ref="P20:R20"/>
    <mergeCell ref="P21:R21"/>
    <mergeCell ref="P10:R10"/>
    <mergeCell ref="P11:R11"/>
    <mergeCell ref="P12:R12"/>
    <mergeCell ref="P13:R13"/>
    <mergeCell ref="P14:R14"/>
    <mergeCell ref="P15:R15"/>
    <mergeCell ref="P6:R6"/>
    <mergeCell ref="P7:R7"/>
    <mergeCell ref="P8:R8"/>
    <mergeCell ref="P9:R9"/>
  </mergeCells>
  <conditionalFormatting sqref="G7:K7">
    <cfRule type="expression" dxfId="88" priority="11">
      <formula>IF(H7&lt;&gt;"",TRUE, FALSE)</formula>
    </cfRule>
  </conditionalFormatting>
  <conditionalFormatting sqref="G8:G205">
    <cfRule type="expression" dxfId="87" priority="5">
      <formula>IF(H8&lt;&gt;"",TRUE, FALSE)</formula>
    </cfRule>
  </conditionalFormatting>
  <conditionalFormatting sqref="K8:K205">
    <cfRule type="expression" dxfId="86" priority="1">
      <formula>IF(L8&lt;&gt;"",TRUE, FALSE)</formula>
    </cfRule>
  </conditionalFormatting>
  <conditionalFormatting sqref="H8:H205">
    <cfRule type="expression" dxfId="85" priority="4">
      <formula>IF(I8&lt;&gt;"",TRUE, FALSE)</formula>
    </cfRule>
  </conditionalFormatting>
  <conditionalFormatting sqref="I8:I205">
    <cfRule type="expression" dxfId="84" priority="3">
      <formula>IF(J8&lt;&gt;"",TRUE, FALSE)</formula>
    </cfRule>
  </conditionalFormatting>
  <conditionalFormatting sqref="J8:J205">
    <cfRule type="expression" dxfId="83" priority="2">
      <formula>IF(K8&lt;&gt;"",TRUE, FALSE)</formula>
    </cfRule>
  </conditionalFormatting>
  <pageMargins left="0.1" right="0.1" top="0.1" bottom="0.1" header="0.3" footer="0.3"/>
  <pageSetup scale="56"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'MASTER SOURCE'!$G$1:$G$3</xm:f>
          </x14:formula1>
          <xm:sqref>B7:B205</xm:sqref>
        </x14:dataValidation>
        <x14:dataValidation type="list" allowBlank="1" showInputMessage="1" showErrorMessage="1">
          <x14:formula1>
            <xm:f>'MASTER SOURCE'!$I$1:$I$4</xm:f>
          </x14:formula1>
          <xm:sqref>A7:A205</xm:sqref>
        </x14:dataValidation>
        <x14:dataValidation type="list" allowBlank="1" showInputMessage="1" showErrorMessage="1">
          <x14:formula1>
            <xm:f>'MASTER SOURCE'!$E$1:$E$4</xm:f>
          </x14:formula1>
          <xm:sqref>C7:C204</xm:sqref>
        </x14:dataValidation>
        <x14:dataValidation type="list" allowBlank="1" showInputMessage="1" showErrorMessage="1">
          <x14:formula1>
            <xm:f>'MASTER SOURCE'!$E$1:$E$15</xm:f>
          </x14:formula1>
          <xm:sqref>C205</xm:sqref>
        </x14:dataValidation>
        <x14:dataValidation type="list" allowBlank="1" showInputMessage="1" showErrorMessage="1">
          <x14:formula1>
            <xm:f>'MASTER SOURCE'!$E$7:$E$13</xm:f>
          </x14:formula1>
          <xm:sqref>D7:D205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
  <sheetViews>
    <sheetView view="pageBreakPreview" zoomScale="80" zoomScaleNormal="100" zoomScaleSheetLayoutView="80" workbookViewId="0">
      <selection activeCell="A37" sqref="A37"/>
    </sheetView>
  </sheetViews>
  <sheetFormatPr defaultColWidth="9.109375" defaultRowHeight="15.6" x14ac:dyDescent="0.3"/>
  <cols>
    <col min="1" max="1" width="60.88671875" style="25" customWidth="1"/>
    <col min="2" max="7" width="20.6640625" style="25" customWidth="1"/>
    <col min="8" max="16384" width="9.109375" style="25"/>
  </cols>
  <sheetData>
    <row r="1" spans="1:7" ht="15.75" x14ac:dyDescent="0.25">
      <c r="A1" s="39"/>
      <c r="B1" s="39"/>
      <c r="C1" s="39"/>
      <c r="D1" s="39"/>
      <c r="E1" s="39"/>
      <c r="F1" s="39"/>
    </row>
    <row r="2" spans="1:7" ht="15.75" x14ac:dyDescent="0.25">
      <c r="A2" s="17"/>
      <c r="B2" s="17"/>
      <c r="C2" s="17"/>
      <c r="D2" s="17"/>
      <c r="E2" s="17"/>
      <c r="F2" s="17"/>
    </row>
    <row r="3" spans="1:7" ht="15.75" x14ac:dyDescent="0.25">
      <c r="B3" s="17"/>
      <c r="C3" s="17"/>
      <c r="D3" s="17"/>
      <c r="E3" s="17"/>
      <c r="F3" s="17"/>
    </row>
    <row r="4" spans="1:7" ht="15.75" x14ac:dyDescent="0.25">
      <c r="B4" s="17"/>
      <c r="C4" s="17"/>
      <c r="D4" s="17"/>
      <c r="E4" s="17"/>
      <c r="F4" s="17"/>
    </row>
    <row r="5" spans="1:7" ht="15.75" x14ac:dyDescent="0.25">
      <c r="A5" s="17"/>
      <c r="B5" s="17"/>
      <c r="C5" s="17"/>
      <c r="D5" s="17"/>
      <c r="E5" s="17"/>
      <c r="F5" s="17"/>
    </row>
    <row r="6" spans="1:7" ht="16.2" thickBot="1" x14ac:dyDescent="0.35">
      <c r="A6" s="17"/>
      <c r="B6" s="17"/>
      <c r="C6" s="17"/>
      <c r="D6" s="17"/>
      <c r="E6" s="17"/>
      <c r="F6" s="17"/>
      <c r="G6" s="40"/>
    </row>
    <row r="7" spans="1:7" ht="16.2" thickBot="1" x14ac:dyDescent="0.35">
      <c r="A7" s="41" t="s">
        <v>90</v>
      </c>
      <c r="B7" s="42" t="s">
        <v>76</v>
      </c>
      <c r="C7" s="94" t="s">
        <v>4731</v>
      </c>
      <c r="D7" s="42" t="s">
        <v>4732</v>
      </c>
    </row>
    <row r="8" spans="1:7" x14ac:dyDescent="0.3">
      <c r="A8" s="43">
        <f>'2-Cover Page'!B9</f>
        <v>0</v>
      </c>
      <c r="B8" s="44"/>
      <c r="C8" s="44"/>
      <c r="D8" s="107"/>
      <c r="E8" s="45"/>
    </row>
    <row r="9" spans="1:7" ht="16.2" thickBot="1" x14ac:dyDescent="0.35">
      <c r="A9" s="46" t="str">
        <f>'2-Cover Page'!D9</f>
        <v>Adult Education and Family Literacy</v>
      </c>
      <c r="B9" s="47"/>
      <c r="C9" s="47"/>
      <c r="D9" s="108"/>
      <c r="E9" s="48"/>
    </row>
    <row r="10" spans="1:7" x14ac:dyDescent="0.3">
      <c r="A10" s="49" t="s">
        <v>4733</v>
      </c>
      <c r="B10" s="50" t="s">
        <v>4377</v>
      </c>
      <c r="C10" s="51"/>
      <c r="D10" s="51"/>
      <c r="E10" s="48"/>
    </row>
    <row r="11" spans="1:7" x14ac:dyDescent="0.3">
      <c r="A11" s="52" t="s">
        <v>80</v>
      </c>
      <c r="B11" s="53">
        <f>IF(A7="All",SUMIFS(Amount,Program,$A$10,Object,$A$11,Project,$B$7),SUMIFS(Amount,Year,$A$7,Project,B$7,Program,$A$10,Object,$A11))</f>
        <v>0</v>
      </c>
      <c r="C11" s="53">
        <f>IF(A7="All",SUMIFS(Amount,Program,$A$10,Object,$A$11,Project,$C$7),SUMIFS(Amount,Year,$A$7,Project,C$7,Program,$A$10,Object,$A11))</f>
        <v>0</v>
      </c>
      <c r="D11" s="53">
        <f>IF(A7="All",SUMIFS(Amount,Program,$A$10,Object,$A$11,Project,$D$7),SUMIFS(Amount,Year,$A$7,Project,D$7,Program,$A$10,Object,$A11))</f>
        <v>0</v>
      </c>
      <c r="E11" s="48"/>
    </row>
    <row r="12" spans="1:7" x14ac:dyDescent="0.3">
      <c r="A12" s="52" t="s">
        <v>4379</v>
      </c>
      <c r="B12" s="53">
        <f>IF(A7="All",SUMIFS(Amount,Program,$A$10,Object,$A$12,Project,$B$7),SUMIFS(Amount,Year,$A$7,Project,B$7,Program,$A$10,Object,$A12))</f>
        <v>0</v>
      </c>
      <c r="C12" s="53">
        <f>IF(A7="All",SUMIFS(Amount,Program,$A$10,Object,$A$12,Project,$C$7),SUMIFS(Amount,Year,$A$7,Project,C$7,Program,$A$10,Object,$A12))</f>
        <v>0</v>
      </c>
      <c r="D12" s="53">
        <f>IF(A7="All",SUMIFS(Amount,Program,$A$10,Object,$A$12,Project,$D$7),SUMIFS(Amount,Year,$A$7,Project,D$7,Program,$A$10,Object,$A12))</f>
        <v>0</v>
      </c>
      <c r="E12" s="48"/>
    </row>
    <row r="13" spans="1:7" x14ac:dyDescent="0.3">
      <c r="A13" s="52" t="s">
        <v>115</v>
      </c>
      <c r="B13" s="53">
        <f>IF(A7="All",SUMIFS(Amount,Program,$A$10,Object,$A$13,Project,$B$7),SUMIFS(Amount,Year,$A$7,Project,B$7,Program,$A$10,Object,$A13))</f>
        <v>0</v>
      </c>
      <c r="C13" s="53">
        <f>IF(A7="All",SUMIFS(Amount,Program,$A$10,Object,$A$13,Project,$C$7),SUMIFS(Amount,Year,$A$7,Project,C$7,Program,$A$10,Object,$A13))</f>
        <v>0</v>
      </c>
      <c r="D13" s="53">
        <f>IF(A7="All",SUMIFS(Amount,Program,$A$10,Object,$A$13,Project,$D$7),SUMIFS(Amount,Year,$A$7,Project,D$7,Program,$A$10,Object,$A13))</f>
        <v>0</v>
      </c>
      <c r="E13" s="48"/>
    </row>
    <row r="14" spans="1:7" x14ac:dyDescent="0.3">
      <c r="A14" s="52" t="s">
        <v>4754</v>
      </c>
      <c r="B14" s="53">
        <f>IF(A7="All",SUMIFS(Amount,Program,$A$10,Object,$A$14,Project,$B$7),SUMIFS(Amount,Year,$A$7,Project,B$7,Program,$A$14,Object,$A14))</f>
        <v>0</v>
      </c>
      <c r="C14" s="53">
        <f>IF(A7="All",SUMIFS(Amount,Program,$A$10,Object,$A$14,Project,$C$7),SUMIFS(Amount,Year,$A$7,Project,C$7,Program,$A$10,Object,$A14))</f>
        <v>0</v>
      </c>
      <c r="D14" s="53">
        <f>IF(A7="All",SUMIFS(Amount,Program,$A$10,Object,$A$14,Project,$D$7),SUMIFS(Amount,Year,$A$7,Project,D$7,Program,$A$10,Object,$A14))</f>
        <v>0</v>
      </c>
      <c r="E14" s="48"/>
    </row>
    <row r="15" spans="1:7" x14ac:dyDescent="0.3">
      <c r="A15" s="52" t="s">
        <v>81</v>
      </c>
      <c r="B15" s="53">
        <f>IF(A7="All",SUMIFS(Amount,Program,$A$10,Object,$A$15,Project,$B$7),SUMIFS(Amount,Year,$A$7,Project,B$7,Program,$A$10,Object,$A15))</f>
        <v>0</v>
      </c>
      <c r="C15" s="53">
        <f>IF(A7="All",SUMIFS(Amount,Program,$A$10,Object,$A$15,Project,$C$7),SUMIFS(Amount,Year,$A$7,Project,C$7,Program,$A$10,Object,$A15))</f>
        <v>0</v>
      </c>
      <c r="D15" s="53">
        <f>IF(A7="All",SUMIFS(Amount,Program,$A$10,Object,$A$15,Project,$D$7),SUMIFS(Amount,Year,$A$7,Project,D$7,Program,$A$10,Object,$A15))</f>
        <v>0</v>
      </c>
      <c r="E15" s="48"/>
    </row>
    <row r="16" spans="1:7" x14ac:dyDescent="0.3">
      <c r="A16" s="106" t="s">
        <v>4751</v>
      </c>
      <c r="B16" s="53">
        <f>IF(A7="All",SUMIFS(Amount,Program,$A$10,Object,$A$16,Project,$B$7),SUMIFS(Amount,Year,$A$7,Project,B$7,Program,$A$10,Object,$A16))</f>
        <v>0</v>
      </c>
      <c r="C16" s="53">
        <f>IF(A7="All",SUMIFS(Amount,Program,$A$10,Object,$A$16,Project,$C$7),SUMIFS(Amount,Year,$A$7,Project,C$7,Program,$A$10,Object,$A16))</f>
        <v>0</v>
      </c>
      <c r="D16" s="53">
        <f>IF(A7="All",SUMIFS(Amount,Program,$A$10,Object,$A$16,Project,$D$7),SUMIFS(Amount,Year,$A$7,Project,D$7,Program,$A$10,Object,$A16))</f>
        <v>0</v>
      </c>
      <c r="E16" s="54"/>
    </row>
    <row r="17" spans="1:6" ht="16.2" thickBot="1" x14ac:dyDescent="0.35">
      <c r="A17" s="55" t="s">
        <v>4735</v>
      </c>
      <c r="B17" s="56">
        <f>+SUM(B11:B16)</f>
        <v>0</v>
      </c>
      <c r="C17" s="56">
        <f>+SUM(C11:C16)</f>
        <v>0</v>
      </c>
      <c r="D17" s="56">
        <f>+SUM(D11:D16)</f>
        <v>0</v>
      </c>
      <c r="E17" s="48"/>
    </row>
    <row r="18" spans="1:6" ht="16.2" thickTop="1" x14ac:dyDescent="0.3">
      <c r="A18" s="49" t="s">
        <v>4734</v>
      </c>
      <c r="B18" s="50"/>
      <c r="C18" s="51"/>
      <c r="D18" s="51"/>
      <c r="E18" s="45"/>
    </row>
    <row r="19" spans="1:6" x14ac:dyDescent="0.3">
      <c r="A19" s="52" t="s">
        <v>80</v>
      </c>
      <c r="B19" s="53">
        <f>IF(A7="All",SUMIFS(Amount,Program,$A$18,Object,$A$19,Project,$B$7),SUMIFS(Amount,Year,$A$7,Project,B$7,Program,$A$18,Object,$A19))</f>
        <v>0</v>
      </c>
      <c r="C19" s="53">
        <f>IF(A7="All",SUMIFS(Amount,Program,$A$18,Object,$A$19,Project,$C$7),SUMIFS(Amount,Year,$A$7,Project,C$7,Program,$A$18,Object,$A19))</f>
        <v>0</v>
      </c>
      <c r="D19" s="53">
        <f>IF(A7="All",SUMIFS(Amount,Program,$A$18,Object,$A$19,Project,$D$7),SUMIFS(Amount,Year,$A$7,Project,D$7,Program,$A$18,Object,$A19))</f>
        <v>0</v>
      </c>
      <c r="E19" s="48"/>
      <c r="F19" s="25" t="s">
        <v>4757</v>
      </c>
    </row>
    <row r="20" spans="1:6" x14ac:dyDescent="0.3">
      <c r="A20" s="52" t="s">
        <v>4379</v>
      </c>
      <c r="B20" s="53">
        <f>IF(A7="All",SUMIFS(Amount,Program,$A$18,Object,$A$20,Project,$B$7),SUMIFS(Amount,Year,$A$7,Project,B$7,Program,$A$18,Object,$A20))</f>
        <v>0</v>
      </c>
      <c r="C20" s="53">
        <f>IF(A7="All",SUMIFS(Amount,Program,$A$18,Object,$A$20,Project,$C$7),SUMIFS(Amount,Year,$A$7,Project,C$7,Program,$A$18,Object,$A20))</f>
        <v>0</v>
      </c>
      <c r="D20" s="53">
        <f>IF(A7="All",SUMIFS(Amount,Program,$A$18,Object,$A$20,Project,$D$7),SUMIFS(Amount,Year,$A$7,Project,D$7,Program,$A$18,Object,$A20))</f>
        <v>0</v>
      </c>
      <c r="E20" s="48"/>
      <c r="F20" s="76">
        <f>B44*40%</f>
        <v>0</v>
      </c>
    </row>
    <row r="21" spans="1:6" ht="14.4" customHeight="1" x14ac:dyDescent="0.3">
      <c r="A21" s="52" t="s">
        <v>115</v>
      </c>
      <c r="B21" s="53">
        <f>IF(A7="All",SUMIFS(Amount,Program,$A$18,Object,$A$21,Project,$B$7),SUMIFS(Amount,Year,$A$7,Project,B$7,Program,$A$18,Object,$A21))</f>
        <v>0</v>
      </c>
      <c r="C21" s="53">
        <f>IF(A7="All",SUMIFS(Amount,Program,$A$18,Object,$A$21,Project,$C$7),SUMIFS(Amount,Year,$A$7,Project,C$7,Program,$A$18,Object,$A21))</f>
        <v>0</v>
      </c>
      <c r="D21" s="53">
        <f>IF(A7="All",SUMIFS(Amount,Program,$A$18,Object,$A$21,Project,$D$7),SUMIFS(Amount,Year,$A$7,Project,D$7,Program,$A$18,Object,$A21))</f>
        <v>0</v>
      </c>
      <c r="E21" s="48"/>
      <c r="F21" s="25" t="s">
        <v>4758</v>
      </c>
    </row>
    <row r="22" spans="1:6" x14ac:dyDescent="0.3">
      <c r="A22" s="52" t="s">
        <v>4754</v>
      </c>
      <c r="B22" s="53">
        <f>IF(A7="All",SUMIFS(Amount,Program,$A$18,Object,$A$22,Project,$B$7),SUMIFS(Amount,Year,$A$7,Project,B$7,Program,$A$18,Object,$A22))</f>
        <v>0</v>
      </c>
      <c r="C22" s="53">
        <f>IF(A7="All",SUMIFS(Amount,Program,$A$18,Object,$A$22,Project,$C$7),SUMIFS(Amount,Year,$A$7,Project,C$7,Program,$A$18,Object,$A22))</f>
        <v>0</v>
      </c>
      <c r="D22" s="53">
        <f>IF(A7="All",SUMIFS(Amount,Program,$A$18,Object,$A$22,Project,$D$7),SUMIFS(Amount,Year,$A$7,Project,D$7,Program,$A$18,Object,$A22))</f>
        <v>0</v>
      </c>
      <c r="E22" s="48"/>
      <c r="F22" s="76">
        <f>$C$44</f>
        <v>0</v>
      </c>
    </row>
    <row r="23" spans="1:6" ht="14.4" customHeight="1" x14ac:dyDescent="0.3">
      <c r="A23" s="52" t="s">
        <v>81</v>
      </c>
      <c r="B23" s="53">
        <f>IF(A7="All",SUMIFS(Amount,Program,$A$18,Object,$A$23,Project,$B$7),SUMIFS(Amount,Year,$A$7,Project,B$7,Program,$A$18,Object,$A23))</f>
        <v>0</v>
      </c>
      <c r="C23" s="53">
        <f>IF(A7="All",SUMIFS(Amount,Program,$A$23,Object,$A$19,Project,$C$7),SUMIFS(Amount,Year,$A$7,Project,C$7,Program,$A$18,Object,$A23))</f>
        <v>0</v>
      </c>
      <c r="D23" s="53">
        <f>IF(A7="All",SUMIFS(Amount,Program,$A$18,Object,$A$23,Project,$D$7),SUMIFS(Amount,Year,$A$7,Project,D$7,Program,$A$18,Object,$A23))</f>
        <v>0</v>
      </c>
      <c r="E23" s="48"/>
    </row>
    <row r="24" spans="1:6" x14ac:dyDescent="0.3">
      <c r="A24" s="106" t="s">
        <v>4751</v>
      </c>
      <c r="B24" s="53">
        <f>IF(A7="All",SUMIFS(Amount,Program,$A$18,Object,$A$24,Project,$B$7),SUMIFS(Amount,Year,$A$7,Project,B$7,Program,$A$18,Object,$A24))</f>
        <v>0</v>
      </c>
      <c r="C24" s="53">
        <f>IF(A7="All",SUMIFS(Amount,Program,$A$18,Object,$A$24,Project,$C$7),SUMIFS(Amount,Year,$A$7,Project,C$7,Program,$A$18,Object,$A24))</f>
        <v>0</v>
      </c>
      <c r="D24" s="53">
        <f>IF(A7="All",SUMIFS(Amount,Program,$A$18,Object,$A$24,Project,$D$7),SUMIFS(Amount,Year,$A$7,Project,D$7,Program,$A$18,Object,$A24))</f>
        <v>0</v>
      </c>
      <c r="E24" s="54"/>
    </row>
    <row r="25" spans="1:6" ht="16.2" thickBot="1" x14ac:dyDescent="0.35">
      <c r="A25" s="55" t="s">
        <v>4736</v>
      </c>
      <c r="B25" s="56">
        <f>SUM(B19:B24)</f>
        <v>0</v>
      </c>
      <c r="C25" s="56">
        <f>+SUM(C19:C24)</f>
        <v>0</v>
      </c>
      <c r="D25" s="56">
        <f>+SUM(D19:D24)</f>
        <v>0</v>
      </c>
      <c r="E25" s="48"/>
    </row>
    <row r="26" spans="1:6" ht="16.2" thickTop="1" x14ac:dyDescent="0.3">
      <c r="A26" s="49" t="s">
        <v>4743</v>
      </c>
      <c r="B26" s="50"/>
      <c r="C26" s="51"/>
      <c r="D26" s="51"/>
      <c r="E26" s="45"/>
    </row>
    <row r="27" spans="1:6" x14ac:dyDescent="0.3">
      <c r="A27" s="52" t="s">
        <v>80</v>
      </c>
      <c r="B27" s="53">
        <f>IF(A7="All",SUMIFS(Amount,Program,$A$26,Object,$A$27,Project,$B$7),SUMIFS(Amount,Project,B$7,Program,$A$26,Object,$A27))</f>
        <v>0</v>
      </c>
      <c r="C27" s="53">
        <f>IF(A7="All",SUMIFS(Amount,Program,$A$26,Object,$A$27,Project,$C$7),SUMIFS(Amount,Year,$A$7,Project,C$7,Program,$A$26,Object,$A27))</f>
        <v>0</v>
      </c>
      <c r="D27" s="53">
        <f>IF(A7="All",SUMIFS(Amount,Program,$A$26,Object,$A$27,Project,$D$7),SUMIFS(Amount,Year,$A$7,Project,D$7,Program,$A$26,Object,$A27))</f>
        <v>0</v>
      </c>
      <c r="E27" s="48"/>
    </row>
    <row r="28" spans="1:6" x14ac:dyDescent="0.3">
      <c r="A28" s="52" t="s">
        <v>4379</v>
      </c>
      <c r="B28" s="53">
        <f>IF(A7="All",SUMIFS(Amount,Program,$A$26,Object,$A$28,Project,$B$7),SUMIFS(Amount,Year,$A$7,Project,B$7,Program,$A$26,Object,$A28))</f>
        <v>0</v>
      </c>
      <c r="C28" s="53">
        <f>IF(A7="All",SUMIFS(Amount,Program,$A$26,Object,$A$28,Project,$C$7),SUMIFS(Amount,Year,$A$7,Project,C$7,Program,$A$26,Object,$A28))</f>
        <v>0</v>
      </c>
      <c r="D28" s="53">
        <f>IF(A7="All",SUMIFS(Amount,Program,$A$26,Object,$A$28,Project,$D$7),SUMIFS(Amount,Year,$A$7,Project,D$7,Program,$A$26,Object,$A28))</f>
        <v>0</v>
      </c>
      <c r="E28" s="48"/>
    </row>
    <row r="29" spans="1:6" x14ac:dyDescent="0.3">
      <c r="A29" s="52" t="s">
        <v>115</v>
      </c>
      <c r="B29" s="53">
        <f>IF(A7="All",SUMIFS(Amount,Program,$A$26,Object,$A$29,Project,$B$7),SUMIFS(Amount,Year,$A$7,Project,B$7,Program,$A$26,Object,$A29))</f>
        <v>0</v>
      </c>
      <c r="C29" s="53">
        <f>IF(A7="All",SUMIFS(Amount,Program,$A$26,Object,$A$29,Project,$C$7),SUMIFS(Amount,Year,$A$7,Project,C$7,Program,$A$26,Object,$A29))</f>
        <v>0</v>
      </c>
      <c r="D29" s="53">
        <f>IF(A7="All",SUMIFS(Amount,Program,$A$26,Object,$A$29,Project,$D$7),SUMIFS(Amount,Year,$A$7,Project,D$7,Program,$A$26,Object,$A29))</f>
        <v>0</v>
      </c>
      <c r="E29" s="48"/>
    </row>
    <row r="30" spans="1:6" x14ac:dyDescent="0.3">
      <c r="A30" s="52" t="s">
        <v>4754</v>
      </c>
      <c r="B30" s="53">
        <f>IF(A7="All",SUMIFS(Amount,Program,$A$26,Object,$A$30,Project,$B$7),SUMIFS(Amount,Year,$A$7,Project,B$7,Program,$A$26,Object,$A30))</f>
        <v>0</v>
      </c>
      <c r="C30" s="53">
        <f>IF(A7="All",SUMIFS(Amount,Program,$A$26,Object,$A$30,Project,$C$7),SUMIFS(Amount,Year,$A$7,Project,C$7,Program,$A$26,Object,$A30))</f>
        <v>0</v>
      </c>
      <c r="D30" s="53">
        <f>IF(A7="All",SUMIFS(Amount,Program,$A$26,Object,$A$30,Project,$D$7),SUMIFS(Amount,Year,$A$7,Project,D$7,Program,$A$26,Object,$A30))</f>
        <v>0</v>
      </c>
      <c r="E30" s="48"/>
    </row>
    <row r="31" spans="1:6" ht="15.75" x14ac:dyDescent="0.25">
      <c r="A31" s="52" t="s">
        <v>81</v>
      </c>
      <c r="B31" s="53">
        <f>IF(A7="All",SUMIFS(Amount,Program,$A$26,Object,$A$31,Project,$B$7),SUMIFS(Amount,Year,$A$7,Project,B$7,Program,$A$26,Object,$A31))</f>
        <v>0</v>
      </c>
      <c r="C31" s="53">
        <f>IF(A7="All",SUMIFS(Amount,Program,$A$26,Object,$A$31,Project,$C$7),SUMIFS(Amount,Year,$A$7,Project,C$7,Program,$A$26,Object,$A31))</f>
        <v>0</v>
      </c>
      <c r="D31" s="53">
        <f>IF(A7="All",SUMIFS(Amount,Program,$A$26,Object,$A$31,Project,$D$7),SUMIFS(Amount,Year,$A$7,Project,D$7,Program,$A$26,Object,$A31))</f>
        <v>0</v>
      </c>
      <c r="E31" s="48"/>
    </row>
    <row r="32" spans="1:6" x14ac:dyDescent="0.3">
      <c r="A32" s="106" t="s">
        <v>4751</v>
      </c>
      <c r="B32" s="53">
        <f>IF(A7="All",SUMIFS(Amount,Program,$A$26,Object,$A$32,Project,$B$7),SUMIFS(Amount,Year,$A$7,Project,B$7,Program,$A$26,Object,$A32))</f>
        <v>0</v>
      </c>
      <c r="C32" s="53">
        <f>IF(A7="All",SUMIFS(Amount,Program,$A$26,Object,$A$32,Project,$C$7),SUMIFS(Amount,Year,$A$7,Project,C$7,Program,$A$26,Object,$A32))</f>
        <v>0</v>
      </c>
      <c r="D32" s="53">
        <f>IF(A7="All",SUMIFS(Amount,Program,$A$26,Object,$A$32,Project,$D$7),SUMIFS(Amount,Year,$A$7,Project,D$7,Program,$A$26,Object,$A32))</f>
        <v>0</v>
      </c>
      <c r="E32" s="48"/>
    </row>
    <row r="33" spans="1:5" ht="16.2" thickBot="1" x14ac:dyDescent="0.35">
      <c r="A33" s="55" t="s">
        <v>4742</v>
      </c>
      <c r="B33" s="56">
        <f>SUM(B27:B32)</f>
        <v>0</v>
      </c>
      <c r="C33" s="56">
        <f>+SUM(C27:C32)</f>
        <v>0</v>
      </c>
      <c r="D33" s="56">
        <f>+SUM(D27:D32)</f>
        <v>0</v>
      </c>
      <c r="E33" s="48"/>
    </row>
    <row r="34" spans="1:5" ht="16.2" thickTop="1" x14ac:dyDescent="0.3">
      <c r="A34" s="49" t="s">
        <v>4376</v>
      </c>
      <c r="B34" s="50"/>
      <c r="C34" s="51"/>
      <c r="D34" s="51"/>
      <c r="E34" s="45"/>
    </row>
    <row r="35" spans="1:5" ht="15.75" x14ac:dyDescent="0.25">
      <c r="A35" s="52" t="s">
        <v>80</v>
      </c>
      <c r="B35" s="53">
        <f>IF(A7="All",SUMIFS(Amount,Program,$A$34,Object,$A$35,Project,$B$7),SUMIFS(Amount,Year,$A$7,Project,B$7,Program,$A$34,Object,$A35))</f>
        <v>0</v>
      </c>
      <c r="C35" s="53">
        <f>IF(A7="All",SUMIFS(Amount,Program,$A$34,Object,$A$35,Project,$C$7),SUMIFS(Amount,Year,$A$7,Project,C$7,Program,$A$34,Object,$A35))</f>
        <v>0</v>
      </c>
      <c r="D35" s="53">
        <f>IF(A7="All",SUMIFS(Amount,Program,$A$34,Object,$A$35,Project,$D$7),SUMIFS(Amount,Year,$A$7,Project,D$7,Program,$A$34,Object,$A35))</f>
        <v>0</v>
      </c>
      <c r="E35" s="48"/>
    </row>
    <row r="36" spans="1:5" ht="15.75" x14ac:dyDescent="0.25">
      <c r="A36" s="52" t="s">
        <v>4379</v>
      </c>
      <c r="B36" s="53">
        <f>IF(A7="All",SUMIFS(Amount,Program,$A$34,Object,$A$36,Project,$B$7),SUMIFS(Amount,Year,$A$7,Project,B$7,Program,$A$34,Object,$A36))</f>
        <v>0</v>
      </c>
      <c r="C36" s="53">
        <f>IF(A7="All",SUMIFS(Amount,Program,$A$34,Object,$A$36,Project,$C$7),SUMIFS(Amount,Year,$A$7,Project,C$7,Program,$A$34,Object,$A36))</f>
        <v>0</v>
      </c>
      <c r="D36" s="53">
        <f>IF(A7="All",SUMIFS(Amount,Program,$A$34,Object,$A$36,Project,$D$7),SUMIFS(Amount,Year,$A$7,Project,D$7,Program,$A$34,Object,$A36))</f>
        <v>0</v>
      </c>
      <c r="E36" s="48"/>
    </row>
    <row r="37" spans="1:5" ht="15.75" x14ac:dyDescent="0.25">
      <c r="A37" s="52" t="s">
        <v>115</v>
      </c>
      <c r="B37" s="53">
        <f>IF(A7="All",SUMIFS(Amount,Program,$A$34,Object,$A$37,Project,$B$7),SUMIFS(Amount,Year,$A$7,Project,B$7,Program,$A$34,Object,$A37))</f>
        <v>0</v>
      </c>
      <c r="C37" s="53">
        <f>IF(A7="All",SUMIFS(Amount,Program,$A$34,Object,$A$37,Project,$C$7),SUMIFS(Amount,Year,$A$7,Project,C$7,Program,$A$34,Object,$A37))</f>
        <v>0</v>
      </c>
      <c r="D37" s="53">
        <f>IF(A7="All",SUMIFS(Amount,Program,$A$34,Object,$A$37,Project,$D$7),SUMIFS(Amount,Year,$A$7,Project,D$7,Program,$A$34,Object,$A37))</f>
        <v>0</v>
      </c>
      <c r="E37" s="48"/>
    </row>
    <row r="38" spans="1:5" ht="15.75" x14ac:dyDescent="0.25">
      <c r="A38" s="52" t="s">
        <v>4754</v>
      </c>
      <c r="B38" s="53">
        <f>IF(A7="All",SUMIFS(Amount,Program,$A$34,Object,$A$38,Project,$B$7),SUMIFS(Amount,Year,$A$7,Project,B$7,Program,$A$34,Object,$A38))</f>
        <v>0</v>
      </c>
      <c r="C38" s="53">
        <f>IF(A7="All",SUMIFS(Amount,Program,$A$34,Object,$A$38,Project,$C$7),SUMIFS(Amount,Year,$A$7,Project,C$7,Program,$A$34,Object,$A38))</f>
        <v>0</v>
      </c>
      <c r="D38" s="53">
        <f>IF(A7="All",SUMIFS(Amount,Program,$A$34,Object,$A$38,Project,$D$7),SUMIFS(Amount,Year,$A$7,Project,D$7,Program,$A$34,Object,$A38))</f>
        <v>0</v>
      </c>
      <c r="E38" s="48"/>
    </row>
    <row r="39" spans="1:5" ht="15.75" x14ac:dyDescent="0.25">
      <c r="A39" s="52" t="s">
        <v>81</v>
      </c>
      <c r="B39" s="53">
        <f>IF(A7="All",SUMIFS(Amount,Program,$A$34,Object,$A$39,Project,$B$7),SUMIFS(Amount,Year,$A$7,Project,B$7,Program,$A$34,Object,$A39))</f>
        <v>0</v>
      </c>
      <c r="C39" s="53">
        <f>IF(A7="All",SUMIFS(Amount,Program,$A$34,Object,$A$39,Project,$C$7),SUMIFS(Amount,Year,$A$7,Project,C$7,Program,$A$34,Object,$A39))</f>
        <v>0</v>
      </c>
      <c r="D39" s="53">
        <f>IF(A7="All",SUMIFS(Amount,Program,$A$34,Object,$A$39,Project,$D$7),SUMIFS(Amount,Year,$A$7,Project,D$7,Program,$A$34,Object,$A39))</f>
        <v>0</v>
      </c>
      <c r="E39" s="48"/>
    </row>
    <row r="40" spans="1:5" ht="15.75" x14ac:dyDescent="0.25">
      <c r="A40" s="106" t="s">
        <v>4751</v>
      </c>
      <c r="B40" s="53">
        <f>IF(A7="All",SUMIFS(Amount,Program,$A$34,Object,$A$40,Project,$B$7),SUMIFS(Amount,Year,$A$7,Project,B$7,Program,$A$34,Object,$A40))</f>
        <v>0</v>
      </c>
      <c r="C40" s="53">
        <f>IF(A7="All",SUMIFS(Amount,Program,$A$34,Object,$A$40,Project,$C$7),SUMIFS(Amount,Year,$A$7,Project,C$7,Program,$A$34,Object,$A40))</f>
        <v>0</v>
      </c>
      <c r="D40" s="53">
        <f>IF(A7="All",SUMIFS(Amount,Program,$A$34,Object,$A$40,Project,$D$7),SUMIFS(Amount,Year,$A$7,Project,D$7,Program,$A$34,Object,$A40))</f>
        <v>0</v>
      </c>
      <c r="E40" s="54"/>
    </row>
    <row r="41" spans="1:5" ht="15.75" x14ac:dyDescent="0.25">
      <c r="A41" s="106" t="s">
        <v>4750</v>
      </c>
      <c r="B41" s="53">
        <f>IF(A7="All",SUMIFS(Amount,Program,$A$34,Object,$A$41,Project,$B$7),SUMIFS(Amount,Year,$A$7,Project,B$7,Program,$A$34,Object,$A41))</f>
        <v>0</v>
      </c>
      <c r="C41" s="53">
        <f>IF(A7="All",SUMIFS(Amount,Program,$A$34,Object,$A$41,Project,$C$7),SUMIFS(Amount,Year,$A$7,Project,C$7,Program,$A$34,Object,$A41))</f>
        <v>0</v>
      </c>
      <c r="D41" s="53">
        <f>IF(A7="All",SUMIFS(Amount,Program,$A$34,Object,$A$41,Project,$D$7),SUMIFS(Amount,Year,$A$7,Project,D$7,Program,$A$34,Object,$A41))</f>
        <v>0</v>
      </c>
    </row>
    <row r="42" spans="1:5" ht="16.5" thickBot="1" x14ac:dyDescent="0.3">
      <c r="A42" s="57" t="s">
        <v>117</v>
      </c>
      <c r="B42" s="58">
        <f>SUM(B35:B41)</f>
        <v>0</v>
      </c>
      <c r="C42" s="58">
        <f t="shared" ref="C42:D42" si="0">SUM(C35:C41)</f>
        <v>0</v>
      </c>
      <c r="D42" s="58">
        <f t="shared" si="0"/>
        <v>0</v>
      </c>
      <c r="E42" s="48"/>
    </row>
    <row r="43" spans="1:5" ht="17.25" thickTop="1" thickBot="1" x14ac:dyDescent="0.3">
      <c r="A43" s="57" t="s">
        <v>4729</v>
      </c>
      <c r="B43" s="122"/>
      <c r="C43" s="121"/>
      <c r="D43" s="121"/>
      <c r="E43" s="48"/>
    </row>
    <row r="44" spans="1:5" ht="16.8" thickTop="1" thickBot="1" x14ac:dyDescent="0.35">
      <c r="A44" s="59" t="s">
        <v>4378</v>
      </c>
      <c r="B44" s="82">
        <f>SUM(B17,B25,B33,B42,B43)</f>
        <v>0</v>
      </c>
      <c r="C44" s="82">
        <f>SUM(C17,C25,C33,C42,C43)</f>
        <v>0</v>
      </c>
      <c r="D44" s="82">
        <f>SUM(D17,D25,D33,D42,D43)</f>
        <v>0</v>
      </c>
      <c r="E44" s="60"/>
    </row>
    <row r="45" spans="1:5" ht="16.8" thickTop="1" thickBot="1" x14ac:dyDescent="0.35">
      <c r="A45" s="59" t="s">
        <v>4728</v>
      </c>
      <c r="B45" s="97"/>
      <c r="C45" s="97"/>
      <c r="D45" s="97"/>
      <c r="E45" s="98"/>
    </row>
  </sheetData>
  <sheetProtection password="EF32" sheet="1" objects="1" scenarios="1"/>
  <pageMargins left="0.15" right="0.15" top="0.1" bottom="0.1" header="0.3" footer="0.3"/>
  <pageSetup scale="6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 SOURCE'!$I$1:$I$5</xm:f>
          </x14:formula1>
          <xm:sqref>A7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5"/>
  <sheetViews>
    <sheetView zoomScaleNormal="100" workbookViewId="0">
      <selection activeCell="F42" sqref="F42"/>
    </sheetView>
  </sheetViews>
  <sheetFormatPr defaultColWidth="9.109375" defaultRowHeight="15.6" zeroHeight="1" x14ac:dyDescent="0.3"/>
  <cols>
    <col min="1" max="1" width="49" style="25" customWidth="1"/>
    <col min="2" max="7" width="20.6640625" style="25" customWidth="1"/>
    <col min="8" max="9" width="20.6640625" style="85" customWidth="1"/>
    <col min="10" max="16384" width="9.109375" style="25"/>
  </cols>
  <sheetData>
    <row r="1" spans="1:9" ht="111" thickBot="1" x14ac:dyDescent="0.3">
      <c r="A1" s="61" t="s">
        <v>4755</v>
      </c>
      <c r="H1" s="25"/>
      <c r="I1" s="25"/>
    </row>
    <row r="2" spans="1:9" ht="16.2" thickBot="1" x14ac:dyDescent="0.35">
      <c r="A2" s="83" t="s">
        <v>90</v>
      </c>
      <c r="B2" s="62" t="s">
        <v>83</v>
      </c>
      <c r="C2" s="63"/>
      <c r="D2" s="62" t="s">
        <v>83</v>
      </c>
      <c r="E2" s="64"/>
      <c r="F2" s="62" t="s">
        <v>83</v>
      </c>
      <c r="G2" s="64"/>
      <c r="H2" s="25"/>
      <c r="I2" s="25"/>
    </row>
    <row r="3" spans="1:9" ht="16.2" thickBot="1" x14ac:dyDescent="0.35">
      <c r="A3" s="65">
        <f>'2-Cover Page'!B9</f>
        <v>0</v>
      </c>
      <c r="B3" s="109" t="s">
        <v>76</v>
      </c>
      <c r="C3" s="110"/>
      <c r="D3" s="111" t="s">
        <v>4731</v>
      </c>
      <c r="E3" s="112"/>
      <c r="F3" s="111" t="s">
        <v>4732</v>
      </c>
      <c r="G3" s="113"/>
      <c r="H3" s="25"/>
      <c r="I3" s="25"/>
    </row>
    <row r="4" spans="1:9" ht="31.2" customHeight="1" thickBot="1" x14ac:dyDescent="0.35">
      <c r="A4" s="66" t="str">
        <f>'2-Cover Page'!D9</f>
        <v>Adult Education and Family Literacy</v>
      </c>
      <c r="B4" s="114" t="s">
        <v>86</v>
      </c>
      <c r="C4" s="114" t="s">
        <v>89</v>
      </c>
      <c r="D4" s="115" t="s">
        <v>86</v>
      </c>
      <c r="E4" s="115" t="s">
        <v>89</v>
      </c>
      <c r="F4" s="116" t="s">
        <v>86</v>
      </c>
      <c r="G4" s="114" t="s">
        <v>89</v>
      </c>
      <c r="H4" s="25"/>
      <c r="I4" s="25"/>
    </row>
    <row r="5" spans="1:9" x14ac:dyDescent="0.3">
      <c r="A5" s="49" t="s">
        <v>4733</v>
      </c>
      <c r="B5" s="67"/>
      <c r="C5" s="68"/>
      <c r="D5" s="67"/>
      <c r="E5" s="68"/>
      <c r="F5" s="67"/>
      <c r="G5" s="68"/>
      <c r="H5" s="25"/>
      <c r="I5" s="25"/>
    </row>
    <row r="6" spans="1:9" ht="15.75" x14ac:dyDescent="0.25">
      <c r="A6" s="69" t="s">
        <v>80</v>
      </c>
      <c r="B6" s="88">
        <f>IF(A2="All", SUMIFS(Amount, Program, $A$5, Object, $A$6, Year, $B$2, Project, $B$3), SUMIFS(Amount, Project, $A$2, Program, $A$5, Object, $A$6, Year, $B$2))</f>
        <v>0</v>
      </c>
      <c r="C6" s="93">
        <f>IF($A$2="All", SUMIFS(AFRAmt, Program, $A$5, Object, $A$6, Year, $B$2, Project, $B$3), SUMIFS(AFRAmt, Project, $A$2, Program, $A$5, Object, $A$6, Year, $B$2, Project, $B$3))</f>
        <v>0</v>
      </c>
      <c r="D6" s="88">
        <f>IF($A$2="All", SUMIFS(Amount, Program, $A$5, Object, $A$6, Year, $D$2, Project, $D$3), SUMIFS(Amount, Project, $D$3, Program, $A$5, Object, $A$6, Year, $D$2))</f>
        <v>0</v>
      </c>
      <c r="E6" s="93">
        <f>IF($A$2="All", SUMIFS(AFRAmt, Program, $A$5, Object, $A$6, Year, $D$2, Project, $D$3), SUMIFS(AFRAmt, Project, $A$2, Program, $A$5, Object, $A$6, Year, $D$2, Project, $D$3))</f>
        <v>0</v>
      </c>
      <c r="F6" s="88">
        <f>IF($A$2="All", SUMIFS(Amount, Program, $A$5, Object, $A$6, Year, $F$2, Project, $F$3), SUMIFS(Amount, Project, $F$3, Program, $A$5, Object, $A$6, Year, $F$2))</f>
        <v>0</v>
      </c>
      <c r="G6" s="96">
        <f>IF($A$2="All", SUMIFS(AFRAmt, Program, $A$5, Object, $A$6, Year, $F$2, Project, $F$3), SUMIFS(AFRAmt, Project, $A$2, Program, $A$5, Object, $A$6, Year, $F$2, Project, $F$3))</f>
        <v>0</v>
      </c>
      <c r="H6" s="25"/>
      <c r="I6" s="25"/>
    </row>
    <row r="7" spans="1:9" ht="15.75" x14ac:dyDescent="0.25">
      <c r="A7" s="69" t="s">
        <v>4379</v>
      </c>
      <c r="B7" s="88">
        <f>IF(A2="All", SUMIFS(Amount, Program, $A$5, Object, $A$7, Year, $B$2, Project, $B$3), SUMIFS(Amount, Project, $A$2, Program, $A$5, Object, $A$7, Year, $B$2))</f>
        <v>0</v>
      </c>
      <c r="C7" s="93">
        <f>IF($A$2="All", SUMIFS(AFRAmt, Program, $A$5, Object, $A$7, Year, $B$2, Project, $B$3), SUMIFS(AFRAmt, Project, $A$2, Program, $A$5, Object, $A$7, Year, $B$2, Project, $B$3))</f>
        <v>0</v>
      </c>
      <c r="D7" s="88">
        <f>IF($A$2="All", SUMIFS(Amount, Program, $A$5, Object, $A$7, Year, $D$2, Project, $D$3), SUMIFS(Amount, Project, $D$3, Program, $A$5, Object, $A$7, Year, $D$2))</f>
        <v>0</v>
      </c>
      <c r="E7" s="93">
        <f>IF($A$2="All", SUMIFS(AFRAmt, Program, $A$5, Object, $A$7, Year, $D$2, Project, $D$3), SUMIFS(AFRAmt, Project, $A$2, Program, $A$5, Object, $A$7, Year, $D$2, Project, $D$3))</f>
        <v>0</v>
      </c>
      <c r="F7" s="88">
        <f>IF($A$2="All", SUMIFS(Amount, Program, $A$5, Object, $A$7, Year, $F$2, Project, $F$3), SUMIFS(Amount, Project, $F$3, Program, $A$5, Object, $A$7, Year, $F$2))</f>
        <v>0</v>
      </c>
      <c r="G7" s="96">
        <f>IF($A$2="All", SUMIFS(AFRAmt, Program, $A$5, Object, $A$7, Year, $F$2, Project, $F$3), SUMIFS(AFRAmt, Project, $A$2, Program, $A$5, Object, $A$7, Year, $F$2, Project, $F$3))</f>
        <v>0</v>
      </c>
      <c r="H7" s="25"/>
      <c r="I7" s="25"/>
    </row>
    <row r="8" spans="1:9" x14ac:dyDescent="0.3">
      <c r="A8" s="69" t="s">
        <v>115</v>
      </c>
      <c r="B8" s="88">
        <f>IF(A2="All", SUMIFS(Amount, Program, $A$5, Object, $A$8, Year, $B$2, Project, $B$3), SUMIFS(Amount, Project, $A$2, Program, $A$5, Object, $A$8, Year, $B$2))</f>
        <v>0</v>
      </c>
      <c r="C8" s="93">
        <f>IF($A$2="All", SUMIFS(AFRAmt, Program, $A$5, Object, $A$8, Year, $B$2, Project, $B$3), SUMIFS(AFRAmt, Project, $A$2, Program, $A$5, Object, $A$8, Year, $B$2, Project, $B$3))</f>
        <v>0</v>
      </c>
      <c r="D8" s="88">
        <f>IF($A$2="All", SUMIFS(Amount, Program, $A$5, Object, $A$8, Year, $D$2, Project, $D$3), SUMIFS(Amount, Project, $D$3, Program, $A$5, Object, $A$8, Year, $D$2))</f>
        <v>0</v>
      </c>
      <c r="E8" s="93">
        <f>IF($A$2="All", SUMIFS(AFRAmt, Program, $A$5, Object, $A$8, Year, $D$2, Project, $D$3), SUMIFS(AFRAmt, Project, $A$2, Program, $A$5, Object, $A$8, Year, $D$2, Project, $D$3))</f>
        <v>0</v>
      </c>
      <c r="F8" s="88">
        <f>IF($A$2="All", SUMIFS(Amount, Program, $A$5, Object, $A$8, Year, $F$2, Project, $F$3), SUMIFS(Amount, Project, $F$3, Program, $A$5, Object, $A$8, Year, $F$2))</f>
        <v>0</v>
      </c>
      <c r="G8" s="96">
        <f>IF($A$2="All", SUMIFS(AFRAmt, Program, $A$5, Object, $A$8, Year, $F$2, Project, $F$3), SUMIFS(AFRAmt, Project, $A$2, Program, $A$5, Object, $A$8, Year, $F$2, Project, $F$3))</f>
        <v>0</v>
      </c>
      <c r="H8" s="25"/>
      <c r="I8" s="25"/>
    </row>
    <row r="9" spans="1:9" x14ac:dyDescent="0.3">
      <c r="A9" s="69" t="s">
        <v>116</v>
      </c>
      <c r="B9" s="88">
        <f>IF(A2="All", SUMIFS(Amount, Program, $A$5, Object, $A$9, Year, $B$2, Project, $B$3), SUMIFS(Amount, Project, $A$2, Program, $A$5, Object, $A$9, Year, $B$2))</f>
        <v>0</v>
      </c>
      <c r="C9" s="93">
        <f>IF($A$2="All", SUMIFS(AFRAmt, Program, $A$5, Object, $A$9, Year, $B$2, Project, $B$3), SUMIFS(AFRAmt, Project, $A$2, Program, $A$5, Object, $A$9, Year, $B$2, Project, $B$3))</f>
        <v>0</v>
      </c>
      <c r="D9" s="88">
        <f>IF($A$2="All", SUMIFS(Amount, Program, $A$5, Object, $A$9, Year, $D$2, Project, $D$3), SUMIFS(Amount, Project, $D$3, Program, $A$5, Object, $A$9, Year, $D$2))</f>
        <v>0</v>
      </c>
      <c r="E9" s="93">
        <f>IF($A$2="All", SUMIFS(AFRAmt, Program, $A$5, Object, $A$9, Year, $D$2, Project, $D$3), SUMIFS(AFRAmt, Project, $A$2, Program, $A$5, Object, $A$9, Year, $D$2, Project, $D$3))</f>
        <v>0</v>
      </c>
      <c r="F9" s="88">
        <f>IF($A$2="All", SUMIFS(Amount, Program, $A$5, Object, $A$9, Year, $F$2, Project, $F$3), SUMIFS(Amount, Project, $F$3, Program, $A$5, Object, $A$9, Year, $F$2))</f>
        <v>0</v>
      </c>
      <c r="G9" s="96">
        <f>IF($A$2="All", SUMIFS(AFRAmt, Program, $A$5, Object, $A$9, Year, $F$2, Project, $F$3), SUMIFS(AFRAmt, Project, $A$2, Program, $A$5, Object, $A$9, Year, $F$2, Project, $F$3))</f>
        <v>0</v>
      </c>
      <c r="H9" s="25"/>
      <c r="I9" s="25"/>
    </row>
    <row r="10" spans="1:9" ht="15.75" x14ac:dyDescent="0.25">
      <c r="A10" s="69" t="s">
        <v>81</v>
      </c>
      <c r="B10" s="88">
        <f>IF(A2="All", SUMIFS(Amount, Program, $A$5, Object, $A$10, Year, $B$2, Project, $B$3), SUMIFS(Amount, Project, $A$2, Program, $A$5, Object, $A$10, Year, $B$2))</f>
        <v>0</v>
      </c>
      <c r="C10" s="93">
        <f>IF($A$2="All", SUMIFS(AFRAmt, Program, $A$5, Object, $A$10, Year, $B$2, Project, $B$3), SUMIFS(AFRAmt, Project, $A$2, Program, $A$5, Object, $A$10, Year, $B$2, Project, $B$3))</f>
        <v>0</v>
      </c>
      <c r="D10" s="88">
        <f>IF($A$2="All", SUMIFS(Amount, Program, $A$5, Object, $A$10, Year, $D$2, Project, $D$3), SUMIFS(Amount, Project, $D$3, Program, $A$5, Object, $A$10, Year, $D$2))</f>
        <v>0</v>
      </c>
      <c r="E10" s="93">
        <f>IF($A$2="All", SUMIFS(AFRAmt, Program, $A$5, Object, $A$10, Year, $D$2, Project, $D$3), SUMIFS(AFRAmt, Project, $A$2, Program, $A$5, Object, $A10, Year, $D$2, Project, $D$3))</f>
        <v>0</v>
      </c>
      <c r="F10" s="88">
        <f>IF($A$2="All", SUMIFS(Amount, Program, $A$5, Object, $A$10, Year, $F$2, Project, $F$3), SUMIFS(Amount, Project, $F$3, Program, $A$5, Object, $A$10, Year, $F$2))</f>
        <v>0</v>
      </c>
      <c r="G10" s="96">
        <f>IF($A$2="All", SUMIFS(AFRAmt, Program, $A$5, Object, $A$10, Year, $F$2, Project, $F$3), SUMIFS(AFRAmt, Project, $A$2, Program, $A$5, Object, $A$10, Year, $F$2, Project, $F$3))</f>
        <v>0</v>
      </c>
      <c r="H10" s="25"/>
      <c r="I10" s="25"/>
    </row>
    <row r="11" spans="1:9" x14ac:dyDescent="0.3">
      <c r="A11" s="69" t="s">
        <v>4752</v>
      </c>
      <c r="B11" s="88">
        <f>IF(A2="All", SUMIFS(Amount, Program, $A$5, Object, $A$11, Year, $B$2, Project, $B$3), SUMIFS(Amount, Project, $A$2, Program, $A$5, Object, $A$11, Year, $B$2))</f>
        <v>0</v>
      </c>
      <c r="C11" s="93">
        <f>IF($A$2="All", SUMIFS(AFRAmt, Program, $A$5, Object, $A$11, Year, $B$2, Project, $B$3), SUMIFS(AFRAmt, Project, $A$2, Program, $A$5, Object, $A$11, Year, $B$2, Project, $B$3))</f>
        <v>0</v>
      </c>
      <c r="D11" s="88">
        <f>IF($A$2="All", SUMIFS(Amount, Program, $A$5, Object, $A$11, Year, $D$2, Project, $D$3), SUMIFS(Amount, Project, $D$3, Program, $A$5, Object, $A$11, Year, $D$2))</f>
        <v>0</v>
      </c>
      <c r="E11" s="93">
        <f>IF($A$2="All", SUMIFS(AFRAmt, Program, $A$5, Object, $A$11, Year, $D$2, Project, $D$3), SUMIFS(AFRAmt, Project, $A$2, Program, $A$5, Object, $A$11, Year, $D$2, Project, $D$3))</f>
        <v>0</v>
      </c>
      <c r="F11" s="88">
        <f>IF($A$2="All", SUMIFS(Amount, Program, $A$5, Object, $A$11, Year, $F$2, Project, $F$3), SUMIFS(Amount, Project, $F$3, Program, $A$5, Object, $A$11, Year, $F$2))</f>
        <v>0</v>
      </c>
      <c r="G11" s="96">
        <f>IF($A$2="All", SUMIFS(AFRAmt, Program, $A$5, Object, $A$11, Year, $F$2, Project, $F$3), SUMIFS(AFRAmt, Project, $A$2, Program, $A$5, Object, $A$11, Year, $F$2, Project, $F$3))</f>
        <v>0</v>
      </c>
      <c r="H11" s="25"/>
      <c r="I11" s="25"/>
    </row>
    <row r="12" spans="1:9" ht="16.2" thickBot="1" x14ac:dyDescent="0.35">
      <c r="A12" s="55" t="s">
        <v>4735</v>
      </c>
      <c r="B12" s="89">
        <f t="shared" ref="B12:G12" si="0">SUM(B6:B11)</f>
        <v>0</v>
      </c>
      <c r="C12" s="89">
        <f t="shared" si="0"/>
        <v>0</v>
      </c>
      <c r="D12" s="89">
        <f t="shared" si="0"/>
        <v>0</v>
      </c>
      <c r="E12" s="95">
        <f t="shared" si="0"/>
        <v>0</v>
      </c>
      <c r="F12" s="89">
        <f t="shared" si="0"/>
        <v>0</v>
      </c>
      <c r="G12" s="89">
        <f t="shared" si="0"/>
        <v>0</v>
      </c>
      <c r="H12" s="25"/>
      <c r="I12" s="25"/>
    </row>
    <row r="13" spans="1:9" ht="16.2" thickTop="1" x14ac:dyDescent="0.3">
      <c r="A13" s="49" t="s">
        <v>4734</v>
      </c>
      <c r="B13" s="71"/>
      <c r="C13" s="72"/>
      <c r="D13" s="71"/>
      <c r="E13" s="72"/>
      <c r="F13" s="71"/>
      <c r="G13" s="71"/>
      <c r="H13" s="25"/>
      <c r="I13" s="25"/>
    </row>
    <row r="14" spans="1:9" x14ac:dyDescent="0.3">
      <c r="A14" s="69" t="s">
        <v>80</v>
      </c>
      <c r="B14" s="88">
        <f>IF(A2="All", SUMIFS(Amount, Program, $A$13, Object, $A$14, Year, $B$2, Project,$B$3), SUMIFS(Amount, Project, $A$2, Program, $A$13, Object, $A$14, Year, $B$2))</f>
        <v>0</v>
      </c>
      <c r="C14" s="93">
        <f>IF($A$2="All", SUMIFS(AFRAmt, Program, $A$13, Object, $A$14, Year, $B$2, Project, $B$3), SUMIFS(AFRAmt, Project, $A$2, Program, $A$13, Object, $A$14, Year, $B$2, Project, $B$3))</f>
        <v>0</v>
      </c>
      <c r="D14" s="88">
        <f>IF($A$2="All", SUMIFS(Amount, Program, $A$13, Object, $A$14, Year, $D$2, Project, $D$3), SUMIFS(Amount, Project, $D$3, Program, $A$13, Object, $A$14, Year, $D$2))</f>
        <v>0</v>
      </c>
      <c r="E14" s="93">
        <f>IF($A$2="All", SUMIFS(AFRAmt, Program, $A$13, Object, $A$14, Year, $D$2, Project, $D$3), SUMIFS(AFRAmt, Project, $A$2, Program, $A$13, Object, $A$14, Year, $D$2, Project, $D$3))</f>
        <v>0</v>
      </c>
      <c r="F14" s="88">
        <f>IF($A$2="All", SUMIFS(Amount, Program, $A$13, Object, $A$14, Year, $F$2, Project, $F$3), SUMIFS(Amount, Project, $F$3, Program, $A$13, Object, $A$14, Year, $F$2))</f>
        <v>0</v>
      </c>
      <c r="G14" s="96">
        <f>IF($A$2="All", SUMIFS(AFRAmt, Program, $A$13, Object, $A$14, Year, $F$2, Project, $F$3), SUMIFS(AFRAmt, Project, $A$2, Program, $A$13, Object, $A$14, Year, $F$2, Project, $F$3))</f>
        <v>0</v>
      </c>
      <c r="H14" s="25"/>
      <c r="I14" s="25"/>
    </row>
    <row r="15" spans="1:9" x14ac:dyDescent="0.3">
      <c r="A15" s="69" t="s">
        <v>4379</v>
      </c>
      <c r="B15" s="88">
        <f>IF(A2="All", SUMIFS(Amount, Program, $A$13, Object, $A$15, Year, $B$2, Project,$B$3), SUMIFS(Amount, Project, $A$2, Program, $A$13, Object, $A$15, Year, $B$2))</f>
        <v>0</v>
      </c>
      <c r="C15" s="93">
        <f>IF($A$2="All", SUMIFS(AFRAmt, Program, $A$13, Object, $A$15, Year, $B$2, Project, $B$3), SUMIFS(AFRAmt, Project, $A$2, Program, $A$13, Object, $A$15, Year, $B$2, Project, $B$3))</f>
        <v>0</v>
      </c>
      <c r="D15" s="88">
        <f>IF($A$2="All", SUMIFS(Amount, Program, $A$13, Object, $A$15, Year, $D$2, Project, $D$3), SUMIFS(Amount, Project, $D$3, Program, $A$13, Object, $A$15, Year, $D$2))</f>
        <v>0</v>
      </c>
      <c r="E15" s="93">
        <f>IF($A$2="All", SUMIFS(AFRAmt, Program, $A$13, Object, $A$15, Year, $D$2, Project, $D$3), SUMIFS(AFRAmt, Project, $A$2, Program, $A$13, Object, $A$15, Year, $D$2, Project, $D$3))</f>
        <v>0</v>
      </c>
      <c r="F15" s="88">
        <f>IF($A$2="All", SUMIFS(Amount, Program, $A$13, Object, $A$15, Year, $F$2, Project, $F$3), SUMIFS(Amount, Project, $F$3, Program, $A$13, Object, $A$15, Year, $F$2))</f>
        <v>0</v>
      </c>
      <c r="G15" s="96">
        <f>IF($A$2="All", SUMIFS(AFRAmt, Program, $A$13, Object, $A$15, Year, $F$2, Project, $F$3), SUMIFS(AFRAmt, Project, $A$2, Program, $A$13, Object, $A$15, Year, $F$2, Project, $F$3))</f>
        <v>0</v>
      </c>
      <c r="H15" s="25"/>
      <c r="I15" s="25"/>
    </row>
    <row r="16" spans="1:9" x14ac:dyDescent="0.3">
      <c r="A16" s="69" t="s">
        <v>115</v>
      </c>
      <c r="B16" s="88">
        <f>IF(A2="All", SUMIFS(Amount, Program, $A$13, Object, $A$16, Year, $B$2, Project,$B$3), SUMIFS(Amount, Project, $A$2, Program, $A$13, Object, $A$16, Year, $B$2))</f>
        <v>0</v>
      </c>
      <c r="C16" s="93">
        <f>IF($A$2="All", SUMIFS(AFRAmt, Program, $A$13, Object, $A$16, Year, $B$2, Project, $B$3), SUMIFS(AFRAmt, Project, $A$2, Program, $A$13, Object, $A$16, Year, $B$2, Project, $B$3))</f>
        <v>0</v>
      </c>
      <c r="D16" s="88">
        <f>IF($A$2="All", SUMIFS(Amount, Program, $A$13, Object, $A$16, Year, $D$2, Project, $D$3), SUMIFS(Amount, Project, $D$3, Program, $A$13, Object, $A$16, Year, $D$2))</f>
        <v>0</v>
      </c>
      <c r="E16" s="93">
        <f>IF($A$2="All", SUMIFS(AFRAmt, Program, $A$13, Object, $A$16, Year, $D$2, Project, $D$3), SUMIFS(AFRAmt, Project, $A$2, Program, $A$13, Object, $A$16, Year, $D$2, Project, $D$3))</f>
        <v>0</v>
      </c>
      <c r="F16" s="88">
        <f>IF($A$2="All", SUMIFS(Amount, Program, $A$13, Object, $A$16, Year, $F$2, Project, $F$3), SUMIFS(Amount, Project, $F$3, Program, $A$13, Object, $A$16, Year, $F$2))</f>
        <v>0</v>
      </c>
      <c r="G16" s="96">
        <f>IF($A$2="All", SUMIFS(AFRAmt, Program, $A$13, Object, $A$16, Year, $F$2, Project, $F$3), SUMIFS(AFRAmt, Project, $A$2, Program, $A$13, Object, $A$16, Year, $F$2, Project, $F$3))</f>
        <v>0</v>
      </c>
      <c r="H16" s="25"/>
      <c r="I16" s="25"/>
    </row>
    <row r="17" spans="1:9" x14ac:dyDescent="0.3">
      <c r="A17" s="69" t="s">
        <v>116</v>
      </c>
      <c r="B17" s="88">
        <f>IF(A2="All", SUMIFS(Amount, Program, $A$13, Object, $A$17, Year, $B$2, Project,$B$3), SUMIFS(Amount, Project, $A$2, Program, $A$13, Object, $A$17, Year, $B$2))</f>
        <v>0</v>
      </c>
      <c r="C17" s="93">
        <f>IF($A$2="All", SUMIFS(AFRAmt, Program, $A$13, Object, $A$17, Year, $B$2, Project, $B$3), SUMIFS(AFRAmt, Project, $A$2, Program, $A$13, Object, $A$17, Year, $B$2, Project, $B$3))</f>
        <v>0</v>
      </c>
      <c r="D17" s="88">
        <f>IF($A$2="All", SUMIFS(Amount, Program, $A$13, Object, $A$17, Year, $D$2, Project, $D$3), SUMIFS(Amount, Project, $D$3, Program, $A$13, Object, $A$17, Year, $D$2))</f>
        <v>0</v>
      </c>
      <c r="E17" s="93">
        <f>IF($A$2="All", SUMIFS(AFRAmt, Program, $A$13, Object, $A$17, Year, $D$2, Project, $D$3), SUMIFS(AFRAmt, Project, $A$2, Program, $A$13, Object, $A$17, Year, $D$2, Project, $D$3))</f>
        <v>0</v>
      </c>
      <c r="F17" s="88">
        <f>IF($A$2="All", SUMIFS(Amount, Program, $A$13, Object, $A$17, Year, $F$2, Project, $F$3), SUMIFS(Amount, Project, $F$3, Program, $A$13, Object, $A$17, Year, $F$2))</f>
        <v>0</v>
      </c>
      <c r="G17" s="96">
        <f>IF($A$2="All", SUMIFS(AFRAmt, Program, $A$13, Object, $A$17, Year, $F$2, Project, $F$3), SUMIFS(AFRAmt, Project, $A$2, Program, $A$13, Object, $A$17, Year, $F$2, Project, $F$3))</f>
        <v>0</v>
      </c>
      <c r="H17" s="25"/>
      <c r="I17" s="25"/>
    </row>
    <row r="18" spans="1:9" x14ac:dyDescent="0.3">
      <c r="A18" s="69" t="s">
        <v>81</v>
      </c>
      <c r="B18" s="88">
        <f>IF(A2="All", SUMIFS(Amount, Program, $A$13, Object, $A$18, Year, $B$2, Project,$B$3), SUMIFS(Amount, Project, $A$2, Program, $A$13, Object, $A$18, Year, $B$2))</f>
        <v>0</v>
      </c>
      <c r="C18" s="93">
        <f>IF($A$2="All", SUMIFS(AFRAmt, Program, $A$13, Object, $A$18, Year, $B$2, Project, $B$3), SUMIFS(AFRAmt, Project, $A$2, Program, $A$13, Object, $A$18, Year, $B$2, Project, $B$3))</f>
        <v>0</v>
      </c>
      <c r="D18" s="88">
        <f>IF($A$2="All", SUMIFS(Amount, Program, $A$13, Object, $A$18, Year, $D$2, Project, $D$3), SUMIFS(Amount, Project, $D$3, Program, $A$13, Object, $A$18, Year, $D$2))</f>
        <v>0</v>
      </c>
      <c r="E18" s="93">
        <f>IF($A$2="All", SUMIFS(AFRAmt, Program, $A$13, Object, $A$18, Year, $D$2, Project, $D$3), SUMIFS(AFRAmt, Project, $A$2, Program, $A$13, Object, $A$18, Year, $D$2, Project, $D$3))</f>
        <v>0</v>
      </c>
      <c r="F18" s="88">
        <f>IF($A$2="All", SUMIFS(Amount, Program, $A$13, Object, $A$18, Year, $F$2, Project, $F$3), SUMIFS(Amount, Project, $F$3, Program, $A$13, Object, $A$18, Year, $F$2))</f>
        <v>0</v>
      </c>
      <c r="G18" s="96">
        <f>IF($A$2="All", SUMIFS(AFRAmt, Program, $A$13, Object, $A$18, Year, $F$2, Project, $F$3), SUMIFS(AFRAmt, Project, $A$2, Program, $A$13, Object, $A$18, Year, $F$2, Project, $F$3))</f>
        <v>0</v>
      </c>
      <c r="H18" s="25"/>
      <c r="I18" s="25"/>
    </row>
    <row r="19" spans="1:9" x14ac:dyDescent="0.3">
      <c r="A19" s="69" t="s">
        <v>4752</v>
      </c>
      <c r="B19" s="88">
        <f>IF(A2="All", SUMIFS(Amount, Program, $A$13, Object, $A$19, Year, $B$2, Project,$B$3), SUMIFS(Amount, Project, $A$2, Program, $A$13, Object, $A$19, Year, $B$2))</f>
        <v>0</v>
      </c>
      <c r="C19" s="93">
        <f>IF($A$2="All", SUMIFS(AFRAmt, Program, $A$13, Object, $A$19, Year, $B$2, Project, $B$3), SUMIFS(AFRAmt, Project, $A$2, Program, $A$13, Object, $A$19, Year, $B$2, Project, $B$3))</f>
        <v>0</v>
      </c>
      <c r="D19" s="88">
        <f>IF($A$2="All", SUMIFS(Amount, Program, $A$13, Object, $A$19, Year, $D$2, Project, $D$3), SUMIFS(Amount, Project, $D$3, Program, $A$13, Object, $A$19, Year, $D$2))</f>
        <v>0</v>
      </c>
      <c r="E19" s="93">
        <f>IF($A$2="All", SUMIFS(AFRAmt, Program, $A$13, Object, $A$19, Year, $D$2, Project, $D$3), SUMIFS(AFRAmt, Project, $A$2, Program, $A$13, Object, $A$19, Year, $D$2, Project, $D$3))</f>
        <v>0</v>
      </c>
      <c r="F19" s="88">
        <f>IF($A$2="All", SUMIFS(Amount, Program, $A$13, Object, $A$19, Year, $F$2, Project, $F$3), SUMIFS(Amount, Project, $F$3, Program, $A$13, Object, $A$19, Year, $F$2))</f>
        <v>0</v>
      </c>
      <c r="G19" s="96">
        <f>IF($A$2="All", SUMIFS(AFRAmt, Program, $A$13, Object, $A$19, Year, $F$2, Project, $F$3), SUMIFS(AFRAmt, Project, $A$2, Program, $A$13, Object, $A$19, Year, $F$2, Project, $F$3))</f>
        <v>0</v>
      </c>
      <c r="H19" s="25"/>
      <c r="I19" s="25"/>
    </row>
    <row r="20" spans="1:9" ht="16.2" thickBot="1" x14ac:dyDescent="0.35">
      <c r="A20" s="55" t="s">
        <v>4736</v>
      </c>
      <c r="B20" s="89">
        <f t="shared" ref="B20:G20" si="1">SUM(B14:B19)</f>
        <v>0</v>
      </c>
      <c r="C20" s="95">
        <f t="shared" si="1"/>
        <v>0</v>
      </c>
      <c r="D20" s="89">
        <f t="shared" si="1"/>
        <v>0</v>
      </c>
      <c r="E20" s="89">
        <f t="shared" si="1"/>
        <v>0</v>
      </c>
      <c r="F20" s="89">
        <f t="shared" si="1"/>
        <v>0</v>
      </c>
      <c r="G20" s="89">
        <f t="shared" si="1"/>
        <v>0</v>
      </c>
      <c r="H20" s="25"/>
      <c r="I20" s="25"/>
    </row>
    <row r="21" spans="1:9" ht="16.5" thickTop="1" x14ac:dyDescent="0.25">
      <c r="A21" s="49" t="s">
        <v>4743</v>
      </c>
      <c r="B21" s="71"/>
      <c r="C21" s="72"/>
      <c r="D21" s="71"/>
      <c r="E21" s="72"/>
      <c r="F21" s="71"/>
      <c r="G21" s="71"/>
      <c r="H21" s="25"/>
      <c r="I21" s="25"/>
    </row>
    <row r="22" spans="1:9" ht="15.75" x14ac:dyDescent="0.25">
      <c r="A22" s="69" t="s">
        <v>80</v>
      </c>
      <c r="B22" s="88">
        <f>IF(A2="All", SUMIFS(Amount, Program, $A$21, Object, $A$22, Year, $B$2, Project,$B$3), SUMIFS(Amount, Project, $A$2, Program, $A$21, Object, $A$22, Year, $B$2))</f>
        <v>0</v>
      </c>
      <c r="C22" s="93">
        <f>IF($A$2="All", SUMIFS(AFRAmt, Program, $A$21, Object, $A$22, Year, $B$2, Project, $B$3), SUMIFS(AFRAmt, Project, $A$2, Program, $A$21, Object, $A$22, Year, $B$2, Project, $B$3))</f>
        <v>0</v>
      </c>
      <c r="D22" s="88">
        <f>IF($A$2="All", SUMIFS(Amount, Program, $A$21, Object, $A$22, Year, $D$2, Project, $D$3), SUMIFS(Amount, Project, $D$3, Program, $A$21, Object, $A$22, Year, $D$2))</f>
        <v>0</v>
      </c>
      <c r="E22" s="93">
        <f>IF($A$2="All", SUMIFS(AFRAmt, Program, $A$21, Object, $A$22, Year, $D$2, Project, $D$3), SUMIFS(AFRAmt, Project, $A$2, Program, $A$21, Object, $A$22, Year, $D$2, Project, $D$3))</f>
        <v>0</v>
      </c>
      <c r="F22" s="88">
        <f>IF($A$2="All", SUMIFS(Amount, Program, $A$21, Object, $A$22, Year, $F$2, Project, $F$3), SUMIFS(Amount, Project, $F$3, Program, $A$21, Object, $A$22, Year, $F$2))</f>
        <v>0</v>
      </c>
      <c r="G22" s="96">
        <f>IF($A$2="All", SUMIFS(AFRAmt, Program, $A$21, Object, $A$22, Year, $F$2, Project, $F$3), SUMIFS(AFRAmt, Project, $A$2, Program, $A$21, Object, $A$22, Year, $F$2, Project, $F$3))</f>
        <v>0</v>
      </c>
      <c r="H22" s="25"/>
      <c r="I22" s="25"/>
    </row>
    <row r="23" spans="1:9" ht="15.75" x14ac:dyDescent="0.25">
      <c r="A23" s="69" t="s">
        <v>4379</v>
      </c>
      <c r="B23" s="88">
        <f>IF(A2="All", SUMIFS(Amount, Program, $A$21, Object, $A$23, Year, $B$2, Project,$B$3), SUMIFS(Amount, Project, $A$2, Program, $A$21, Object, $A$23, Year, $B$2))</f>
        <v>0</v>
      </c>
      <c r="C23" s="93">
        <f>IF($A$2="All", SUMIFS(AFRAmt, Program, $A$21, Object, $A$23, Year, $B$2, Project, $B$3), SUMIFS(AFRAmt, Project, $A$2, Program, $A$21, Object, $A$23, Year, $B$2, Project, $B$3))</f>
        <v>0</v>
      </c>
      <c r="D23" s="88">
        <f>IF($A$2="All", SUMIFS(Amount, Program, $A$21, Object, $A$23, Year, $D$2, Project, $D$3), SUMIFS(Amount, Project, $A$2, Program, $A$21, Object, $A$23, Year, $D$2))</f>
        <v>0</v>
      </c>
      <c r="E23" s="93">
        <f>IF($A$2="All", SUMIFS(AFRAmt, Program, $A$21, Object, $A$23, Year, $D$2, Project, $D$3), SUMIFS(AFRAmt, Project, $A$2, Program, $A$21, Object, $A$23, Year, $D$2, Project, $D$3))</f>
        <v>0</v>
      </c>
      <c r="F23" s="88">
        <f>IF($A$2="All", SUMIFS(Amount, Program, $A$21, Object, $A$23, Year, $F$2, Project, $F$3), SUMIFS(Amount, Project, $F$3, Program, $A$21, Object, $A$23, Year, $F$2))</f>
        <v>0</v>
      </c>
      <c r="G23" s="96">
        <f>IF($A$2="All", SUMIFS(AFRAmt, Program, $A$21, Object, $A$23, Year, $F$2, Project, $F$3), SUMIFS(AFRAmt, Project, $A$2, Program, $A$21, Object, $A$23, Year, $F$2, Project, $F$3))</f>
        <v>0</v>
      </c>
      <c r="H23" s="25"/>
      <c r="I23" s="25"/>
    </row>
    <row r="24" spans="1:9" ht="15.75" x14ac:dyDescent="0.25">
      <c r="A24" s="69" t="s">
        <v>115</v>
      </c>
      <c r="B24" s="88">
        <f>IF(A2="All", SUMIFS(Amount, Program, $A$21, Object, $A$24, Year, $B$2, Project,$B$3), SUMIFS(Amount, Project, $A$2, Program, $A$21, Object, $A$24, Year, $B$2))</f>
        <v>0</v>
      </c>
      <c r="C24" s="93">
        <f>IF($A$2="All", SUMIFS(AFRAmt, Program, $A$21, Object, $A$24, Year, $B$2, Project, $B$3), SUMIFS(AFRAmt, Project, $A$2, Program, $A$21, Object, $A$24, Year, $B$2, Project, $B$3))</f>
        <v>0</v>
      </c>
      <c r="D24" s="88">
        <f>IF(A2="All", SUMIFS(Amount, Program, $A$21, Object, $A$24, Year, $D$2, Project, $D$3), SUMIFS(Amount, Project, $A$2, Program, $A$21, Object, $A$24, Year, $D$2))</f>
        <v>0</v>
      </c>
      <c r="E24" s="93">
        <f>IF($A$2="All", SUMIFS(AFRAmt, Program, $A$21, Object, $A$24, Year, $D$2, Project, $D$3), SUMIFS(AFRAmt, Project, $A$2, Program, $A$21, Object, $A$24, Year, $D$2, Project, $D$3))</f>
        <v>0</v>
      </c>
      <c r="F24" s="88">
        <f>IF($A$2="All", SUMIFS(Amount, Program, $A$21, Object, $A$24, Year, $F$2, Project, $F$3), SUMIFS(Amount, Project, $F$3, Program, $A$21, Object, $A$24, Year, $F$2))</f>
        <v>0</v>
      </c>
      <c r="G24" s="96">
        <f>IF($A$2="All", SUMIFS(AFRAmt, Program, $A$21, Object, $A$24, Year, $F$2, Project, $F$3), SUMIFS(AFRAmt, Project, $A$2, Program, $A$21, Object, $A$24, Year, $F$2, Project, $F$3))</f>
        <v>0</v>
      </c>
      <c r="H24" s="25"/>
      <c r="I24" s="25"/>
    </row>
    <row r="25" spans="1:9" ht="15.75" x14ac:dyDescent="0.25">
      <c r="A25" s="69" t="s">
        <v>116</v>
      </c>
      <c r="B25" s="88">
        <f>IF(A2="All", SUMIFS(Amount, Program, $A$21, Object, $A$25, Year, $B$2, Project,$B$3), SUMIFS(Amount, Project, $A$2, Program, $A$21, Object, $A$25, Year, $B$2))</f>
        <v>0</v>
      </c>
      <c r="C25" s="93">
        <f>IF($A$2="All", SUMIFS(AFRAmt, Program, $A$21, Object, $A$25, Year, $B$2, Project, $B$3), SUMIFS(AFRAmt, Project, $A$2, Program, $A$21, Object, $A$25, Year, $B$2, Project, $B$3))</f>
        <v>0</v>
      </c>
      <c r="D25" s="88">
        <f>IF($A$2="All", SUMIFS(Amount, Program, $A$21, Object, $A$25, Year, $D$2, Project, $D$3), SUMIFS(Amount, Project, $A$2, Program, $A$21, Object, $A$25, Year, $D$2))</f>
        <v>0</v>
      </c>
      <c r="E25" s="93">
        <f>IF($A$2="All", SUMIFS(AFRAmt, Program, $A$21, Object, $A$25, Year, $D$2, Project, $D$3), SUMIFS(AFRAmt, Project, $A$2, Program, $A$21, Object, $A$25, Year, $D$2, Project, $D$3))</f>
        <v>0</v>
      </c>
      <c r="F25" s="88">
        <f>IF($A$2="All", SUMIFS(Amount, Program, $A$21, Object, $A$25, Year, $F$2, Project, $F$3), SUMIFS(Amount, Project, $F$3, Program, $A$21, Object, $A$25, Year, $F$2))</f>
        <v>0</v>
      </c>
      <c r="G25" s="96">
        <f>IF($A$2="All", SUMIFS(AFRAmt, Program, $A$21, Object, $A$25, Year, $F$2, Project, $F$3), SUMIFS(AFRAmt, Project, $A$2, Program, $A$21, Object, $A$25, Year, $F$2, Project, $F$3))</f>
        <v>0</v>
      </c>
      <c r="H25" s="25"/>
      <c r="I25" s="25"/>
    </row>
    <row r="26" spans="1:9" ht="15.75" x14ac:dyDescent="0.25">
      <c r="A26" s="69" t="s">
        <v>81</v>
      </c>
      <c r="B26" s="88">
        <f>IF(A2="All", SUMIFS(Amount, Program, $A$21, Object, $A$26, Year, $B$2, Project,$B$3), SUMIFS(Amount, Project, $A$2, Program, $A$21, Object, $A$26, Year, $B$2))</f>
        <v>0</v>
      </c>
      <c r="C26" s="93">
        <f>IF($A$2="All", SUMIFS(AFRAmt, Program, $A$21, Object, $A$26, Year, $B$2, Project, $B$3), SUMIFS(AFRAmt, Project, $A$2, Program, $A$21, Object, $A$26, Year, $B$2, Project, $B$3))</f>
        <v>0</v>
      </c>
      <c r="D26" s="88">
        <f>IF($A$2="All", SUMIFS(Amount, Program, $A$21, Object, $A$26, Year, $D$2, Project, $D$3), SUMIFS(Amount, Project, $A$2, Program, $A$21, Object, $A$26, Year, $D$2))</f>
        <v>0</v>
      </c>
      <c r="E26" s="93">
        <f>IF($A$2="All", SUMIFS(AFRAmt, Program, $A$21, Object, $A$26, Year, $D$2, Project, $D$3), SUMIFS(AFRAmt, Project, $A$2, Program, $A$21, Object, $A$26, Year, $D$2, Project, $D$3))</f>
        <v>0</v>
      </c>
      <c r="F26" s="88">
        <f>IF($A$2="All", SUMIFS(Amount, Program, $A$21, Object, $A$26, Year, $F$2, Project, $F$3), SUMIFS(Amount, Project, $F$3, Program, $A$21, Object, $A$26, Year, $F$2))</f>
        <v>0</v>
      </c>
      <c r="G26" s="96">
        <f>IF($A$2="All", SUMIFS(AFRAmt, Program, $A$21, Object, $A$26, Year, $F$2, Project, $F$3), SUMIFS(AFRAmt, Project, $A$2, Program, $A$21, Object, $A$26, Year, $F$2, Project, $F$3))</f>
        <v>0</v>
      </c>
      <c r="H26" s="25"/>
      <c r="I26" s="25"/>
    </row>
    <row r="27" spans="1:9" ht="15.75" x14ac:dyDescent="0.25">
      <c r="A27" s="69" t="s">
        <v>4752</v>
      </c>
      <c r="B27" s="88">
        <f>IF(A2="All", SUMIFS(Amount, Program, $A$21, Object, $A$27, Year, $B$2, Project,$B$3), SUMIFS(Amount, Project, $A$2, Program, $A$21, Object, $A$27, Year, $B$2))</f>
        <v>0</v>
      </c>
      <c r="C27" s="93">
        <f>IF($A$2="All", SUMIFS(AFRAmt, Program, $A$21, Object, $A$27, Year, $B$2, Project, $B$3), SUMIFS(AFRAmt, Project, $A$2, Program, $A$21, Object, $A$27, Year, $B$2, Project, $B$3))</f>
        <v>0</v>
      </c>
      <c r="D27" s="88">
        <f>IF($A$2="All", SUMIFS(Amount, Program, $A$21, Object, $A$27, Year, $D$2, Project, $D$3), SUMIFS(Amount, Project, $A$2, Program, $A$21, Object, $A$27, Year, $D$2))</f>
        <v>0</v>
      </c>
      <c r="E27" s="93">
        <f>IF($A$2="All", SUMIFS(AFRAmt, Program, $A$21, Object, $A$27, Year, $D$2, Project, $D$3), SUMIFS(AFRAmt, Project, $A$2, Program, $A$21, Object, $A$27, Year, $D$2, Project, $D$3))</f>
        <v>0</v>
      </c>
      <c r="F27" s="88">
        <f>IF($A$2="All", SUMIFS(Amount, Program, $A$21, Object, $A$27, Year, $F$2, Project, $F$3), SUMIFS(Amount, Project, $F$3, Program, $A$21, Object, $A$27, Year, $F$2))</f>
        <v>0</v>
      </c>
      <c r="G27" s="96">
        <f>IF($A$2="All", SUMIFS(AFRAmt, Program, $A$21, Object, $A$27, Year, $F$2, Project, $F$3), SUMIFS(AFRAmt, Project, $A$2, Program, $A$21, Object, $A$27, Year, $F$2, Project, $F$3))</f>
        <v>0</v>
      </c>
      <c r="H27" s="25"/>
      <c r="I27" s="25"/>
    </row>
    <row r="28" spans="1:9" ht="16.2" thickBot="1" x14ac:dyDescent="0.35">
      <c r="A28" s="55" t="s">
        <v>4742</v>
      </c>
      <c r="B28" s="90">
        <f t="shared" ref="B28:G28" si="2">SUM(B22:B27)</f>
        <v>0</v>
      </c>
      <c r="C28" s="90">
        <f t="shared" si="2"/>
        <v>0</v>
      </c>
      <c r="D28" s="90">
        <f t="shared" si="2"/>
        <v>0</v>
      </c>
      <c r="E28" s="90">
        <f t="shared" si="2"/>
        <v>0</v>
      </c>
      <c r="F28" s="90">
        <f t="shared" si="2"/>
        <v>0</v>
      </c>
      <c r="G28" s="90">
        <f t="shared" si="2"/>
        <v>0</v>
      </c>
      <c r="H28" s="25"/>
      <c r="I28" s="25"/>
    </row>
    <row r="29" spans="1:9" ht="16.2" thickTop="1" x14ac:dyDescent="0.3">
      <c r="A29" s="49" t="s">
        <v>4376</v>
      </c>
      <c r="B29" s="73"/>
      <c r="C29" s="74"/>
      <c r="D29" s="73"/>
      <c r="E29" s="74"/>
      <c r="F29" s="73"/>
      <c r="G29" s="73"/>
      <c r="H29" s="25"/>
      <c r="I29" s="25"/>
    </row>
    <row r="30" spans="1:9" x14ac:dyDescent="0.3">
      <c r="A30" s="69" t="s">
        <v>80</v>
      </c>
      <c r="B30" s="88">
        <f>IF($A$2="All", SUMIFS(Amount, Program, $A$29, Object, $A$30, Year, $B$2, Project,$B$3), SUMIFS(Amount, Project, $A$2, Program, $A$29, Object, $A$30, Year, $B$2))</f>
        <v>0</v>
      </c>
      <c r="C30" s="93">
        <f>IF($A$2="All", SUMIFS(AFRAmt, Program, $A$29, Object, $A$30, Year, $B$2, Project, $B$3), SUMIFS(AFRAmt, Project, $A$2, Program, $A$29, Object, $A$30, Year, $B$2, Project, $B$3))</f>
        <v>0</v>
      </c>
      <c r="D30" s="88">
        <f>IF($A$2="All", SUMIFS(Amount, Program, $A$29, Object, $A$30, Year, $D$2, Project, $D$3), SUMIFS(Amount, Project, $D$3, Program, $A$29, Object, $A$30, Year, $D$2))</f>
        <v>0</v>
      </c>
      <c r="E30" s="93">
        <f>IF($A$2="All", SUMIFS(AFRAmt, Program, $A$29, Object, $A$30, Year, $D$2, Project, $D$3), SUMIFS(AFRAmt, Project, $A$2, Program, $A$29, Object, $A$30, Year, $D$2, Project, $D$3))</f>
        <v>0</v>
      </c>
      <c r="F30" s="88">
        <f>IF($A$2="All", SUMIFS(Amount, Program, $A$29, Object, $A$30, Year, $F$2, Project, $F$3), SUMIFS(Amount, Project, $F$3, Program, $A$29, Object, $A$30, Year, $F$2))</f>
        <v>0</v>
      </c>
      <c r="G30" s="96">
        <f>IF($A$2="All", SUMIFS(AFRAmt, Program, $A$29, Object, $A$30, Year, $F$2, Project, $F$3), SUMIFS(AFRAmt, Project, $A$2, Program, $A$29, Object, $A$30, Year, $F$2, Project, $F$3))</f>
        <v>0</v>
      </c>
      <c r="H30" s="25"/>
      <c r="I30" s="25"/>
    </row>
    <row r="31" spans="1:9" x14ac:dyDescent="0.3">
      <c r="A31" s="69" t="s">
        <v>4379</v>
      </c>
      <c r="B31" s="88">
        <f>IF($A$2="All", SUMIFS(Amount, Program, $A$29, Object, $A$31, Year, $B$2, Project,$B$3), SUMIFS(Amount, Project, $A$2, Program, $A$29, Object, $A$31, Year, $B$2))</f>
        <v>0</v>
      </c>
      <c r="C31" s="93">
        <f>IF($A$2="All", SUMIFS(AFRAmt, Program, $A$29, Object, $A$31, Year, $B$2, Project, $B$3), SUMIFS(AFRAmt, Project, $A$2, Program, $A$29, Object, $A$31, Year, $B$2, Project, $B$3))</f>
        <v>0</v>
      </c>
      <c r="D31" s="88">
        <f>IF($A$2="All", SUMIFS(Amount, Program, $A$29, Object, $A$31, Year, $D$2, Project, $D$3), SUMIFS(Amount, Project, $A$2, Program, $A$29, Object, $A$31, Year, $D$2))</f>
        <v>0</v>
      </c>
      <c r="E31" s="93">
        <f>IF($A$2="All", SUMIFS(AFRAmt, Program, $A$29, Object, $A$31, Year, $D$2, Project, $D$3), SUMIFS(AFRAmt, Project, $A$2, Program, $A$29, Object, $A$31, Year, $D$2, Project, $D$3))</f>
        <v>0</v>
      </c>
      <c r="F31" s="88">
        <f>IF($A$2="All", SUMIFS(Amount, Program, $A$29, Object, $A$31, Year, $F$2, Project, $F$3), SUMIFS(Amount, Project, $F$3, Program, $A$29, Object, $A$31, Year, $F$2))</f>
        <v>0</v>
      </c>
      <c r="G31" s="96">
        <f>IF($A$2="All", SUMIFS(AFRAmt, Program, $A$29, Object, $A$31, Year, $F$2, Project, $F$3), SUMIFS(AFRAmt, Project, $A$2, Program, $A$29, Object, $A$31, Year, $F$2, Project, $F$3))</f>
        <v>0</v>
      </c>
      <c r="H31" s="25"/>
      <c r="I31" s="25"/>
    </row>
    <row r="32" spans="1:9" x14ac:dyDescent="0.3">
      <c r="A32" s="69" t="s">
        <v>115</v>
      </c>
      <c r="B32" s="88">
        <f>IF($A$2="All", SUMIFS(Amount, Program, $A$29, Object, $A$32, Year, $B$2, Project,$B$3), SUMIFS(Amount, Project, $A$2, Program, $A$29, Object, $A$32, Year, $B$2))</f>
        <v>0</v>
      </c>
      <c r="C32" s="93">
        <f>IF($A$2="All", SUMIFS(AFRAmt, Program, $A$29, Object, $A$32, Year, $B$2, Project, $B$3), SUMIFS(AFRAmt, Project, $A$2, Program, $A$29, Object, $A$32, Year, $B$2, Project, $B$3))</f>
        <v>0</v>
      </c>
      <c r="D32" s="88">
        <f>IF($A$2="All", SUMIFS(Amount, Program, $A$29, Object, $A$32, Year, $D$2, Project, $D$3), SUMIFS(Amount, Project, $A$2, Program, $A$29, Object, $A$32, Year, $D$2))</f>
        <v>0</v>
      </c>
      <c r="E32" s="93">
        <f>IF($A$2="All", SUMIFS(AFRAmt, Program, $A$29, Object, $A$32, Year, $D$2, Project, $D$3), SUMIFS(AFRAmt, Project, $A$2, Program, $A$29, Object, $A$32, Year, $D$2, Project, $D$3))</f>
        <v>0</v>
      </c>
      <c r="F32" s="88">
        <f>IF($A$2="All", SUMIFS(Amount, Program, $A$29, Object, $A$32, Year, $F$2, Project, $F$3), SUMIFS(Amount, Project, $F$3, Program, $A$29, Object, $A$32, Year, $F$2))</f>
        <v>0</v>
      </c>
      <c r="G32" s="96">
        <f>IF($A$2="All", SUMIFS(AFRAmt, Program, $A$29, Object, $A$32, Year, $F$2, Project, $F$3), SUMIFS(AFRAmt, Project, $A$2, Program, $A$29, Object, $A$32, Year, $F$2, Project, $F$3))</f>
        <v>0</v>
      </c>
      <c r="H32" s="25"/>
      <c r="I32" s="25"/>
    </row>
    <row r="33" spans="1:9" x14ac:dyDescent="0.3">
      <c r="A33" s="69" t="s">
        <v>116</v>
      </c>
      <c r="B33" s="88">
        <f>IF($A$2="All", SUMIFS(Amount, Program, $A$29, Object, $A$33, Year, $B$2, Project,$B$3), SUMIFS(Amount, Project, $A$2, Program, $A$29, Object, $A$33, Year, $B$2))</f>
        <v>0</v>
      </c>
      <c r="C33" s="93">
        <f>IF($A$2="All", SUMIFS(AFRAmt, Program, $A$29, Object, $A$33, Year, $B$2, Project, $B$3), SUMIFS(AFRAmt, Project, $A$2, Program, $A$29, Object, $A$33, Year, $B$2, Project, $B$3))</f>
        <v>0</v>
      </c>
      <c r="D33" s="88">
        <f>IF($A$2="All", SUMIFS(Amount, Program, $A$29, Object, $A$33, Year, $D$2, Project, $D$3), SUMIFS(Amount, Project, $A$2, Program, $A$29, Object, $A$33, Year, $D$2))</f>
        <v>0</v>
      </c>
      <c r="E33" s="93">
        <f>IF($A$2="All", SUMIFS(AFRAmt, Program, $A$29, Object, $A$33, Year, $D$2, Project, $D$3), SUMIFS(AFRAmt, Project, $A$2, Program, $A$29, Object, $A$33, Year, $D$2, Project, $D$3))</f>
        <v>0</v>
      </c>
      <c r="F33" s="88">
        <f>IF($A$2="All", SUMIFS(Amount, Program, $A$29, Object, $A$33, Year, $F$2, Project, $F$3), SUMIFS(Amount, Project, $F$3, Program, $A$29, Object, $A$33, Year, $F$2))</f>
        <v>0</v>
      </c>
      <c r="G33" s="96">
        <f>IF($A$2="All", SUMIFS(AFRAmt, Program, $A$29, Object, $A$33, Year, $F$2, Project, $F$3), SUMIFS(AFRAmt, Project, $A$2, Program, $A$29, Object, $A$33, Year, $F$2, Project, $F$3))</f>
        <v>0</v>
      </c>
      <c r="H33" s="25"/>
      <c r="I33" s="25"/>
    </row>
    <row r="34" spans="1:9" x14ac:dyDescent="0.3">
      <c r="A34" s="69" t="s">
        <v>81</v>
      </c>
      <c r="B34" s="88">
        <f>IF($A$2="All", SUMIFS(Amount, Program, $A$29, Object, $A$34, Year, $B$2, Project,$B$3), SUMIFS(Amount, Project, $A$2, Program, $A$29, Object, $A$34, Year, $B$2))</f>
        <v>0</v>
      </c>
      <c r="C34" s="93">
        <f>IF($A$2="All", SUMIFS(AFRAmt, Program, $A$29, Object, $A$34, Year, $B$2, Project, $B$3), SUMIFS(AFRAmt, Project, $A$2, Program, $A$29, Object, $A$34, Year, $B$2, Project, $B$3))</f>
        <v>0</v>
      </c>
      <c r="D34" s="88">
        <f>IF($A$2="All", SUMIFS(Amount, Program, $A$29, Object, $A$34, Year, $D$2,Project, $D$3), SUMIFS(Amount, Project, $A$2, Program, $A$29, Object, $A$34, Year, $D$2))</f>
        <v>0</v>
      </c>
      <c r="E34" s="93">
        <f>IF($A$2="All", SUMIFS(AFRAmt, Program, $A$29, Object, $A$34, Year, $D$2, Project, $D$3), SUMIFS(AFRAmt, Project, $A$2, Program, $A$29, Object, $A$34, Year, $D$2, Project, $D$3))</f>
        <v>0</v>
      </c>
      <c r="F34" s="88">
        <f>IF($A$2="All", SUMIFS(Amount, Program, $A$29, Object, $A$34, Year, $F$2, Project, $F$3), SUMIFS(Amount, Project, $F$3, Program, $A$29, Object, $A$34, Year, $F$2))</f>
        <v>0</v>
      </c>
      <c r="G34" s="96">
        <f>IF($A$2="All", SUMIFS(AFRAmt, Program, $A$29, Object, $A$34, Year, $F$2, Project, $F$3), SUMIFS(AFRAmt, Project, $A$2, Program, $A$29, Object, $A$34, Year, $F$2, Project, $F$3))</f>
        <v>0</v>
      </c>
      <c r="H34" s="25"/>
      <c r="I34" s="25"/>
    </row>
    <row r="35" spans="1:9" x14ac:dyDescent="0.3">
      <c r="A35" s="69" t="s">
        <v>4752</v>
      </c>
      <c r="B35" s="88">
        <f>IF($A$2="All", SUMIFS(Amount, Program, $A$29, Object, $A$35, Year, $B$2, Project,$B$3), SUMIFS(Amount, Project, $A$2, Program, $A$29, Object, $A$35, Year, $B$2))</f>
        <v>0</v>
      </c>
      <c r="C35" s="93">
        <f>IF($A$2="All", SUMIFS(AFRAmt, Program, $A$29, Object, $A$35, Year, $B$2, Project, $B$3), SUMIFS(AFRAmt, Project, $A$2, Program, $A$29, Object, $A$35, Year, $B$2, Project, $B$3))</f>
        <v>0</v>
      </c>
      <c r="D35" s="88">
        <f>IF($A$2="All", SUMIFS(Amount, Program, $A$29, Object, $A$35, Year, $D$2, Project, $D$3), SUMIFS(Amount, Project, $A$2, Program, $A$29, Object, $A$35, Year, $D$2))</f>
        <v>0</v>
      </c>
      <c r="E35" s="93">
        <f>IF($A$2="All", SUMIFS(AFRAmt, Program, $A$29, Object, $A$35, Year, $D$2, Project, $D$3), SUMIFS(AFRAmt, Project, $A$2, Program, $A$29, Object, $A$35, Year, $D$2, Project, $D$3))</f>
        <v>0</v>
      </c>
      <c r="F35" s="88">
        <f>IF($A$2="All", SUMIFS(Amount, Program, $A$29, Object, $A$35, Year, $F$2, Project, $F$3), SUMIFS(Amount, Project, $F$3, Program, $A$29, Object, $A$35, Year, $F$2))</f>
        <v>0</v>
      </c>
      <c r="G35" s="96">
        <f>IF($A$2="All", SUMIFS(AFRAmt, Program, $A$29, Object, $A$35, Year, $F$2, Project, $F$3), SUMIFS(AFRAmt, Project, $A$2, Program, $A$29, Object, $A$35, Year, $F$2, Project, $F$3))</f>
        <v>0</v>
      </c>
      <c r="H35" s="25"/>
      <c r="I35" s="25"/>
    </row>
    <row r="36" spans="1:9" x14ac:dyDescent="0.3">
      <c r="A36" s="69" t="s">
        <v>4750</v>
      </c>
      <c r="B36" s="88">
        <f>IF($A$2="All", SUMIFS(Amount, Program, $A$29, Object, $A$36, Year, $B$2, Project,$B$3), SUMIFS(Amount, Project, $A$2, Program, $A$29, Object, $A$36, Year, $B$2))</f>
        <v>0</v>
      </c>
      <c r="C36" s="93">
        <f>IF($A$2="All", SUMIFS(AFRAmt, Program, $A$29, Object, $A$36, Year, $B$2, Project, $B$3), SUMIFS(AFRAmt, Project, $A$2, Program, $A$29, Object, $A$36, Year, $B$2, Project, $B$3))</f>
        <v>0</v>
      </c>
      <c r="D36" s="88">
        <f>IF($A$2="All", SUMIFS(Amount, Program, $A$29, Object, $A$36, Year, $D$2, Project, $D$3), SUMIFS(Amount, Project, $A$2, Program, $A$29, Object, $A$36, Year, $D$2))</f>
        <v>0</v>
      </c>
      <c r="E36" s="93">
        <f>IF($A$2="All", SUMIFS(AFRAmt, Program, $A$29, Object, $A$36, Year, $D$2, Project, $D$3), SUMIFS(AFRAmt, Project, $A$2, Program, $A$29, Object, $A$36, Year, $D$2, Project, $D$3))</f>
        <v>0</v>
      </c>
      <c r="F36" s="88">
        <f>IF($A$2="All", SUMIFS(Amount, Program, $A$29, Object, $A$36, Year, $F$2, Project, $F$3), SUMIFS(Amount, Project, $F$3, Program, $A$29, Object, $A$36, Year, $F$2))</f>
        <v>0</v>
      </c>
      <c r="G36" s="96">
        <f>IF($A$2="All", SUMIFS(AFRAmt, Program, $A$29, Object, $A$36, Year, $F$2, Project, $F$3), SUMIFS(AFRAmt, Project, $A$2, Program, $A$29, Object, $A$36, Year, $F$2, Project, $F$3))</f>
        <v>0</v>
      </c>
      <c r="H36" s="25"/>
      <c r="I36" s="25"/>
    </row>
    <row r="37" spans="1:9" ht="16.2" thickBot="1" x14ac:dyDescent="0.35">
      <c r="A37" s="57" t="s">
        <v>117</v>
      </c>
      <c r="B37" s="89">
        <f t="shared" ref="B37:G37" si="3">SUM(B30:B36)</f>
        <v>0</v>
      </c>
      <c r="C37" s="89">
        <f t="shared" si="3"/>
        <v>0</v>
      </c>
      <c r="D37" s="89">
        <f t="shared" si="3"/>
        <v>0</v>
      </c>
      <c r="E37" s="89">
        <f t="shared" si="3"/>
        <v>0</v>
      </c>
      <c r="F37" s="89">
        <f t="shared" si="3"/>
        <v>0</v>
      </c>
      <c r="G37" s="89">
        <f t="shared" si="3"/>
        <v>0</v>
      </c>
      <c r="H37" s="25"/>
      <c r="I37" s="25"/>
    </row>
    <row r="38" spans="1:9" ht="16.8" thickTop="1" thickBot="1" x14ac:dyDescent="0.35">
      <c r="A38" s="70" t="s">
        <v>4730</v>
      </c>
      <c r="B38" s="91">
        <f>'4-Budget Summary'!$B$43</f>
        <v>0</v>
      </c>
      <c r="C38" s="123"/>
      <c r="D38" s="91">
        <f>(D12+D20+D28+D37)*0.099</f>
        <v>0</v>
      </c>
      <c r="E38" s="91">
        <f>(E12+E20+E28+E37)*0.099</f>
        <v>0</v>
      </c>
      <c r="F38" s="91">
        <f>(F12+F20+F28+F37)*0.099</f>
        <v>0</v>
      </c>
      <c r="G38" s="91">
        <f>(G12+G20+G28+G37)*0.099</f>
        <v>0</v>
      </c>
      <c r="H38" s="25"/>
      <c r="I38" s="25"/>
    </row>
    <row r="39" spans="1:9" ht="16.8" thickTop="1" thickBot="1" x14ac:dyDescent="0.35">
      <c r="A39" s="75" t="s">
        <v>4380</v>
      </c>
      <c r="B39" s="92">
        <f t="shared" ref="B39:G39" si="4">SUM(B12,B20,B28,B37,B38)</f>
        <v>0</v>
      </c>
      <c r="C39" s="92">
        <f t="shared" si="4"/>
        <v>0</v>
      </c>
      <c r="D39" s="92">
        <f t="shared" si="4"/>
        <v>0</v>
      </c>
      <c r="E39" s="92">
        <f t="shared" si="4"/>
        <v>0</v>
      </c>
      <c r="F39" s="92">
        <f t="shared" si="4"/>
        <v>0</v>
      </c>
      <c r="G39" s="92">
        <f t="shared" si="4"/>
        <v>0</v>
      </c>
      <c r="H39" s="25"/>
      <c r="I39" s="25"/>
    </row>
    <row r="40" spans="1:9" x14ac:dyDescent="0.3">
      <c r="B40" s="76"/>
      <c r="C40" s="77"/>
      <c r="D40" s="77"/>
      <c r="E40" s="77"/>
      <c r="F40" s="77"/>
      <c r="G40" s="78"/>
      <c r="H40" s="25"/>
      <c r="I40" s="25"/>
    </row>
    <row r="41" spans="1:9" x14ac:dyDescent="0.3">
      <c r="C41" s="17"/>
      <c r="D41" s="17"/>
      <c r="E41" s="17"/>
      <c r="F41" s="17"/>
      <c r="G41" s="17"/>
      <c r="H41" s="25"/>
      <c r="I41" s="25"/>
    </row>
    <row r="42" spans="1:9" x14ac:dyDescent="0.3">
      <c r="C42" s="17"/>
      <c r="D42" s="17"/>
      <c r="E42" s="17"/>
      <c r="F42" s="17"/>
      <c r="G42" s="17"/>
      <c r="H42" s="25"/>
      <c r="I42" s="25"/>
    </row>
    <row r="43" spans="1:9" x14ac:dyDescent="0.3">
      <c r="H43" s="25"/>
      <c r="I43" s="25"/>
    </row>
    <row r="44" spans="1:9" ht="16.2" thickBot="1" x14ac:dyDescent="0.35">
      <c r="A44" s="126"/>
      <c r="B44" s="126"/>
      <c r="E44" s="84"/>
      <c r="F44" s="84"/>
      <c r="G44" s="84"/>
      <c r="H44" s="25"/>
      <c r="I44" s="25"/>
    </row>
    <row r="45" spans="1:9" x14ac:dyDescent="0.3">
      <c r="A45" s="25" t="s">
        <v>87</v>
      </c>
      <c r="B45" s="79" t="s">
        <v>88</v>
      </c>
      <c r="E45" s="25" t="s">
        <v>4727</v>
      </c>
      <c r="H45" s="25"/>
      <c r="I45" s="25"/>
    </row>
    <row r="46" spans="1:9" hidden="1" x14ac:dyDescent="0.3"/>
    <row r="47" spans="1:9" hidden="1" x14ac:dyDescent="0.3"/>
    <row r="48" spans="1:9"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x14ac:dyDescent="0.3"/>
    <row r="239" x14ac:dyDescent="0.3"/>
    <row r="240" x14ac:dyDescent="0.3"/>
    <row r="241" x14ac:dyDescent="0.3"/>
    <row r="242" x14ac:dyDescent="0.3"/>
    <row r="243" x14ac:dyDescent="0.3"/>
    <row r="244" x14ac:dyDescent="0.3"/>
    <row r="245" x14ac:dyDescent="0.3"/>
  </sheetData>
  <sheetProtection password="EF32" sheet="1" objects="1" scenarios="1"/>
  <mergeCells count="1">
    <mergeCell ref="A44:B44"/>
  </mergeCells>
  <conditionalFormatting sqref="C6">
    <cfRule type="expression" dxfId="82" priority="264">
      <formula>IF(C6&lt;&gt; " ", C6&gt;1.1*B6)</formula>
    </cfRule>
  </conditionalFormatting>
  <conditionalFormatting sqref="C12">
    <cfRule type="expression" dxfId="81" priority="253">
      <formula>IF(C12&lt;&gt; " ", C12&gt;1.1*B12)</formula>
    </cfRule>
  </conditionalFormatting>
  <conditionalFormatting sqref="E12">
    <cfRule type="expression" dxfId="80" priority="238">
      <formula>IF(E12&lt;&gt; " ", E12&gt;1.1*D12)</formula>
    </cfRule>
  </conditionalFormatting>
  <conditionalFormatting sqref="C20">
    <cfRule type="expression" dxfId="79" priority="223">
      <formula>IF(C20&lt;&gt; " ", C20&gt;1.1*B20)</formula>
    </cfRule>
  </conditionalFormatting>
  <conditionalFormatting sqref="E20">
    <cfRule type="expression" dxfId="78" priority="214">
      <formula>IF(E20&lt;&gt; " ", E20&gt;1.1*D20)</formula>
    </cfRule>
  </conditionalFormatting>
  <conditionalFormatting sqref="C28">
    <cfRule type="expression" dxfId="77" priority="196">
      <formula>IF(C28&lt;&gt; " ", C28&gt;1.1*B28)</formula>
    </cfRule>
  </conditionalFormatting>
  <conditionalFormatting sqref="E28">
    <cfRule type="expression" dxfId="76" priority="187">
      <formula>IF(E28&lt;&gt; " ", E28&gt;1.1*D28)</formula>
    </cfRule>
  </conditionalFormatting>
  <conditionalFormatting sqref="C37">
    <cfRule type="expression" dxfId="75" priority="169">
      <formula>IF(C37&lt;&gt; " ", C37&gt;1.1*B37)</formula>
    </cfRule>
  </conditionalFormatting>
  <conditionalFormatting sqref="E37">
    <cfRule type="expression" dxfId="74" priority="160">
      <formula>IF(E37&lt;&gt; " ", E37&gt;1.1*D37)</formula>
    </cfRule>
  </conditionalFormatting>
  <conditionalFormatting sqref="C7">
    <cfRule type="expression" dxfId="73" priority="109">
      <formula>IF(C7&lt;&gt; " ", C7&gt;1.1*B7)</formula>
    </cfRule>
  </conditionalFormatting>
  <conditionalFormatting sqref="C8">
    <cfRule type="expression" dxfId="72" priority="108">
      <formula>IF(C8&lt;&gt; " ", C8&gt;1.1*B8)</formula>
    </cfRule>
  </conditionalFormatting>
  <conditionalFormatting sqref="C9">
    <cfRule type="expression" dxfId="71" priority="106">
      <formula>IF(C9&lt;&gt; " ", C9&gt;1.1*B9)</formula>
    </cfRule>
  </conditionalFormatting>
  <conditionalFormatting sqref="C10">
    <cfRule type="expression" dxfId="70" priority="105">
      <formula>IF(C10&lt;&gt; " ", C10&gt;1.1*B10)</formula>
    </cfRule>
  </conditionalFormatting>
  <conditionalFormatting sqref="C11">
    <cfRule type="expression" dxfId="69" priority="104">
      <formula>IF(C11&lt;&gt; " ", C11&gt;1.1*B11)</formula>
    </cfRule>
  </conditionalFormatting>
  <conditionalFormatting sqref="C14">
    <cfRule type="expression" dxfId="68" priority="102">
      <formula>IF(C14&lt;&gt; " ", C14&gt;1.1*B14)</formula>
    </cfRule>
  </conditionalFormatting>
  <conditionalFormatting sqref="C15">
    <cfRule type="expression" dxfId="67" priority="101">
      <formula>IF(C15&lt;&gt; " ", C15&gt;1.1*B15)</formula>
    </cfRule>
  </conditionalFormatting>
  <conditionalFormatting sqref="C16">
    <cfRule type="expression" dxfId="66" priority="100">
      <formula>IF(C16&lt;&gt; " ", C16&gt;1.1*B16)</formula>
    </cfRule>
  </conditionalFormatting>
  <conditionalFormatting sqref="C17">
    <cfRule type="expression" dxfId="65" priority="98">
      <formula>IF(C17&lt;&gt; " ", C17&gt;1.1*B17)</formula>
    </cfRule>
  </conditionalFormatting>
  <conditionalFormatting sqref="C18">
    <cfRule type="expression" dxfId="64" priority="97">
      <formula>IF(C18&lt;&gt; " ", C18&gt;1.1*B18)</formula>
    </cfRule>
  </conditionalFormatting>
  <conditionalFormatting sqref="C19">
    <cfRule type="expression" dxfId="63" priority="96">
      <formula>IF(C19&lt;&gt; " ", C19&gt;1.1*B19)</formula>
    </cfRule>
  </conditionalFormatting>
  <conditionalFormatting sqref="C22">
    <cfRule type="expression" dxfId="62" priority="94">
      <formula>IF(C22&lt;&gt; " ", C22&gt;1.1*B22)</formula>
    </cfRule>
  </conditionalFormatting>
  <conditionalFormatting sqref="C23">
    <cfRule type="expression" dxfId="61" priority="93">
      <formula>IF(C23&lt;&gt; " ", C23&gt;1.1*B23)</formula>
    </cfRule>
  </conditionalFormatting>
  <conditionalFormatting sqref="C24">
    <cfRule type="expression" dxfId="60" priority="91">
      <formula>IF(C24&lt;&gt; " ", C24&gt;1.1*B24)</formula>
    </cfRule>
  </conditionalFormatting>
  <conditionalFormatting sqref="C25">
    <cfRule type="expression" dxfId="59" priority="90">
      <formula>IF(C25&lt;&gt; " ", C25&gt;1.1*B25)</formula>
    </cfRule>
  </conditionalFormatting>
  <conditionalFormatting sqref="C26">
    <cfRule type="expression" dxfId="58" priority="89">
      <formula>IF(C26&lt;&gt; " ", C26&gt;1.1*B26)</formula>
    </cfRule>
  </conditionalFormatting>
  <conditionalFormatting sqref="C27">
    <cfRule type="expression" dxfId="57" priority="88">
      <formula>IF(C27&lt;&gt; " ", C27&gt;1.1*B27)</formula>
    </cfRule>
  </conditionalFormatting>
  <conditionalFormatting sqref="C30">
    <cfRule type="expression" dxfId="56" priority="85">
      <formula>IF(C30&lt;&gt; " ", C30&gt;1.1*B30)</formula>
    </cfRule>
  </conditionalFormatting>
  <conditionalFormatting sqref="C31">
    <cfRule type="expression" dxfId="55" priority="84">
      <formula>IF(C31&lt;&gt; " ", C31&gt;1.1*B31)</formula>
    </cfRule>
  </conditionalFormatting>
  <conditionalFormatting sqref="C32">
    <cfRule type="expression" dxfId="54" priority="82">
      <formula>IF(C32&lt;&gt; " ", C32&gt;1.1*B32)</formula>
    </cfRule>
  </conditionalFormatting>
  <conditionalFormatting sqref="C33">
    <cfRule type="expression" dxfId="53" priority="81">
      <formula>IF(C33&lt;&gt; " ", C33&gt;1.1*B33)</formula>
    </cfRule>
  </conditionalFormatting>
  <conditionalFormatting sqref="C34">
    <cfRule type="expression" dxfId="52" priority="80">
      <formula>IF(C34&lt;&gt; " ", C34&gt;1.1*B34)</formula>
    </cfRule>
  </conditionalFormatting>
  <conditionalFormatting sqref="C35">
    <cfRule type="expression" dxfId="51" priority="79">
      <formula>IF(C35&lt;&gt; " ", C35&gt;1.1*B35)</formula>
    </cfRule>
  </conditionalFormatting>
  <conditionalFormatting sqref="E6">
    <cfRule type="expression" dxfId="50" priority="76">
      <formula>IF(E6&lt;&gt; " ", E6&gt;1.1*D6)</formula>
    </cfRule>
  </conditionalFormatting>
  <conditionalFormatting sqref="E7">
    <cfRule type="expression" dxfId="49" priority="75">
      <formula>IF(E7&lt;&gt; " ", E7&gt;1.1*D7)</formula>
    </cfRule>
  </conditionalFormatting>
  <conditionalFormatting sqref="E8">
    <cfRule type="expression" dxfId="48" priority="74">
      <formula>IF(E8&lt;&gt; " ", E8&gt;1.1*D8)</formula>
    </cfRule>
  </conditionalFormatting>
  <conditionalFormatting sqref="E9">
    <cfRule type="expression" dxfId="47" priority="72">
      <formula>IF(E9&lt;&gt; " ", E9&gt;1.1*D9)</formula>
    </cfRule>
  </conditionalFormatting>
  <conditionalFormatting sqref="E10">
    <cfRule type="expression" dxfId="46" priority="71">
      <formula>IF(E10&lt;&gt; " ", E10&gt;1.1*D10)</formula>
    </cfRule>
  </conditionalFormatting>
  <conditionalFormatting sqref="E11">
    <cfRule type="expression" dxfId="45" priority="70">
      <formula>IF(E11&lt;&gt; " ", E11&gt;1.1*D11)</formula>
    </cfRule>
  </conditionalFormatting>
  <conditionalFormatting sqref="E14">
    <cfRule type="expression" dxfId="44" priority="68">
      <formula>IF(E14&lt;&gt; " ", E14&gt;1.1*D14)</formula>
    </cfRule>
  </conditionalFormatting>
  <conditionalFormatting sqref="E15">
    <cfRule type="expression" dxfId="43" priority="67">
      <formula>IF(E15&lt;&gt; " ", E15&gt;1.1*D15)</formula>
    </cfRule>
  </conditionalFormatting>
  <conditionalFormatting sqref="E16">
    <cfRule type="expression" dxfId="42" priority="66">
      <formula>IF(E16&lt;&gt; " ", E16&gt;1.1*D16)</formula>
    </cfRule>
  </conditionalFormatting>
  <conditionalFormatting sqref="E17">
    <cfRule type="expression" dxfId="41" priority="64">
      <formula>IF(E17&lt;&gt; " ", E17&gt;1.1*D17)</formula>
    </cfRule>
  </conditionalFormatting>
  <conditionalFormatting sqref="E18">
    <cfRule type="expression" dxfId="40" priority="63">
      <formula>IF(E18&lt;&gt; " ", E18&gt;1.1*D18)</formula>
    </cfRule>
  </conditionalFormatting>
  <conditionalFormatting sqref="E19">
    <cfRule type="expression" dxfId="39" priority="62">
      <formula>IF(E19&lt;&gt; " ", E19&gt;1.1*D19)</formula>
    </cfRule>
  </conditionalFormatting>
  <conditionalFormatting sqref="E22">
    <cfRule type="expression" dxfId="38" priority="58">
      <formula>IF(E22&lt;&gt; " ", E22&gt;1.1*D22)</formula>
    </cfRule>
  </conditionalFormatting>
  <conditionalFormatting sqref="E23">
    <cfRule type="expression" dxfId="37" priority="57">
      <formula>IF(E23&lt;&gt; " ", E23&gt;1.1*D23)</formula>
    </cfRule>
  </conditionalFormatting>
  <conditionalFormatting sqref="E24">
    <cfRule type="expression" dxfId="36" priority="55">
      <formula>IF(E24&lt;&gt; " ", E24&gt;1.1*D24)</formula>
    </cfRule>
  </conditionalFormatting>
  <conditionalFormatting sqref="E25">
    <cfRule type="expression" dxfId="35" priority="54">
      <formula>IF(E25&lt;&gt; " ", E25&gt;1.1*D25)</formula>
    </cfRule>
  </conditionalFormatting>
  <conditionalFormatting sqref="E26">
    <cfRule type="expression" dxfId="34" priority="53">
      <formula>IF(E26&lt;&gt; " ", E26&gt;1.1*D26)</formula>
    </cfRule>
  </conditionalFormatting>
  <conditionalFormatting sqref="E27">
    <cfRule type="expression" dxfId="33" priority="52">
      <formula>IF(E27&lt;&gt; " ", E27&gt;1.1*D27)</formula>
    </cfRule>
  </conditionalFormatting>
  <conditionalFormatting sqref="E30">
    <cfRule type="expression" dxfId="32" priority="49">
      <formula>IF(E30&lt;&gt; " ", E30&gt;1.1*D30)</formula>
    </cfRule>
  </conditionalFormatting>
  <conditionalFormatting sqref="E31">
    <cfRule type="expression" dxfId="31" priority="48">
      <formula>IF(E31&lt;&gt; " ", E31&gt;1.1*D31)</formula>
    </cfRule>
  </conditionalFormatting>
  <conditionalFormatting sqref="E32">
    <cfRule type="expression" dxfId="30" priority="46">
      <formula>IF(E32&lt;&gt; " ", E32&gt;1.1*D32)</formula>
    </cfRule>
  </conditionalFormatting>
  <conditionalFormatting sqref="E33">
    <cfRule type="expression" dxfId="29" priority="45">
      <formula>IF(E33&lt;&gt; " ", E33&gt;1.1*D33)</formula>
    </cfRule>
  </conditionalFormatting>
  <conditionalFormatting sqref="E34">
    <cfRule type="expression" dxfId="28" priority="44">
      <formula>IF(E34&lt;&gt; " ", E34&gt;1.1*D34)</formula>
    </cfRule>
  </conditionalFormatting>
  <conditionalFormatting sqref="E35">
    <cfRule type="expression" dxfId="27" priority="43">
      <formula>IF(E35&lt;&gt; " ", E35&gt;1.1*D35)</formula>
    </cfRule>
  </conditionalFormatting>
  <conditionalFormatting sqref="G6">
    <cfRule type="expression" dxfId="26" priority="40">
      <formula>IF(G6&lt;&gt; " ", G6&gt;1.1*F6)</formula>
    </cfRule>
  </conditionalFormatting>
  <conditionalFormatting sqref="G7">
    <cfRule type="expression" dxfId="25" priority="39">
      <formula>IF(G7&lt;&gt; " ", G7&gt;1.1*F7)</formula>
    </cfRule>
  </conditionalFormatting>
  <conditionalFormatting sqref="G8">
    <cfRule type="expression" dxfId="24" priority="38">
      <formula>IF(G8&lt;&gt; " ", G8&gt;1.1*F8)</formula>
    </cfRule>
  </conditionalFormatting>
  <conditionalFormatting sqref="G9">
    <cfRule type="expression" dxfId="23" priority="36">
      <formula>IF(G9&lt;&gt; " ", G9&gt;1.1*F9)</formula>
    </cfRule>
  </conditionalFormatting>
  <conditionalFormatting sqref="G10">
    <cfRule type="expression" dxfId="22" priority="35">
      <formula>IF(G10&lt;&gt; " ", G10&gt;1.1*F10)</formula>
    </cfRule>
  </conditionalFormatting>
  <conditionalFormatting sqref="G11">
    <cfRule type="expression" dxfId="21" priority="34">
      <formula>IF(G11&lt;&gt; " ", G11&gt;1.1*F11)</formula>
    </cfRule>
  </conditionalFormatting>
  <conditionalFormatting sqref="G14">
    <cfRule type="expression" dxfId="20" priority="32">
      <formula>IF(G14&lt;&gt; " ", G14&gt;1.1*F14)</formula>
    </cfRule>
  </conditionalFormatting>
  <conditionalFormatting sqref="G15">
    <cfRule type="expression" dxfId="19" priority="29">
      <formula>IF(G15&lt;&gt; " ", G15&gt;1.1*F15)</formula>
    </cfRule>
  </conditionalFormatting>
  <conditionalFormatting sqref="G16">
    <cfRule type="expression" dxfId="18" priority="28">
      <formula>IF(G16&lt;&gt; " ", G16&gt;1.1*F16)</formula>
    </cfRule>
  </conditionalFormatting>
  <conditionalFormatting sqref="G17">
    <cfRule type="expression" dxfId="17" priority="26">
      <formula>IF(G17&lt;&gt; " ", G17&gt;1.1*F17)</formula>
    </cfRule>
  </conditionalFormatting>
  <conditionalFormatting sqref="G18">
    <cfRule type="expression" dxfId="16" priority="25">
      <formula>IF(G18&lt;&gt; " ", G18&gt;1.1*F18)</formula>
    </cfRule>
  </conditionalFormatting>
  <conditionalFormatting sqref="G19">
    <cfRule type="expression" dxfId="15" priority="24">
      <formula>IF(G19&lt;&gt; " ", G19&gt;1.1*F19)</formula>
    </cfRule>
  </conditionalFormatting>
  <conditionalFormatting sqref="G22">
    <cfRule type="expression" dxfId="14" priority="22">
      <formula>IF(G22&lt;&gt; " ", G22&gt;1.1*F22)</formula>
    </cfRule>
  </conditionalFormatting>
  <conditionalFormatting sqref="G23">
    <cfRule type="expression" dxfId="13" priority="21">
      <formula>IF(G23&lt;&gt; " ", G23&gt;1.1*F23)</formula>
    </cfRule>
  </conditionalFormatting>
  <conditionalFormatting sqref="G24">
    <cfRule type="expression" dxfId="12" priority="19">
      <formula>IF(G24&lt;&gt; " ", G24&gt;1.1*F24)</formula>
    </cfRule>
  </conditionalFormatting>
  <conditionalFormatting sqref="G25">
    <cfRule type="expression" dxfId="11" priority="18">
      <formula>IF(G25&lt;&gt; " ", G25&gt;1.1*F25)</formula>
    </cfRule>
  </conditionalFormatting>
  <conditionalFormatting sqref="G26">
    <cfRule type="expression" dxfId="10" priority="17">
      <formula>IF(G26&lt;&gt; " ", G26&gt;1.1*F26)</formula>
    </cfRule>
  </conditionalFormatting>
  <conditionalFormatting sqref="G27">
    <cfRule type="expression" dxfId="9" priority="16">
      <formula>IF(G27&lt;&gt; " ", G27&gt;1.1*F27)</formula>
    </cfRule>
  </conditionalFormatting>
  <conditionalFormatting sqref="G30">
    <cfRule type="expression" dxfId="8" priority="12">
      <formula>IF(G30&lt;&gt; " ", G30&gt;1.1*F30)</formula>
    </cfRule>
  </conditionalFormatting>
  <conditionalFormatting sqref="G31">
    <cfRule type="expression" dxfId="7" priority="11">
      <formula>IF(G31&lt;&gt; " ", G31&gt;1.1*F31)</formula>
    </cfRule>
  </conditionalFormatting>
  <conditionalFormatting sqref="G32">
    <cfRule type="expression" dxfId="6" priority="9">
      <formula>IF(G32&lt;&gt; " ", G32&gt;1.1*F32)</formula>
    </cfRule>
  </conditionalFormatting>
  <conditionalFormatting sqref="G33">
    <cfRule type="expression" dxfId="5" priority="8">
      <formula>IF(G33&lt;&gt; " ", G33&gt;1.1*F33)</formula>
    </cfRule>
  </conditionalFormatting>
  <conditionalFormatting sqref="G34">
    <cfRule type="expression" dxfId="4" priority="7">
      <formula>IF(G34&lt;&gt; " ", G34&gt;1.1*F34)</formula>
    </cfRule>
  </conditionalFormatting>
  <conditionalFormatting sqref="G35">
    <cfRule type="expression" dxfId="3" priority="6">
      <formula>IF(G35&lt;&gt; " ", G35&gt;1.1*F35)</formula>
    </cfRule>
  </conditionalFormatting>
  <conditionalFormatting sqref="C36">
    <cfRule type="expression" dxfId="2" priority="3">
      <formula>IF(C36&lt;&gt; " ", C36&gt;1.1*B36)</formula>
    </cfRule>
  </conditionalFormatting>
  <conditionalFormatting sqref="E36">
    <cfRule type="expression" dxfId="1" priority="2">
      <formula>IF(E36&lt;&gt; " ", E36&gt;1.1*D36)</formula>
    </cfRule>
  </conditionalFormatting>
  <conditionalFormatting sqref="G36">
    <cfRule type="expression" dxfId="0" priority="1">
      <formula>IF(G36&lt;&gt; " ", G36&gt;1.1*F36)</formula>
    </cfRule>
  </conditionalFormatting>
  <pageMargins left="0.2" right="0.2" top="0.1" bottom="0.1" header="0.3" footer="0.3"/>
  <pageSetup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election activeCell="E1" sqref="E1"/>
    </sheetView>
  </sheetViews>
  <sheetFormatPr defaultColWidth="9.109375" defaultRowHeight="18" x14ac:dyDescent="0.35"/>
  <cols>
    <col min="1" max="2" width="9.109375" style="11"/>
    <col min="3" max="3" width="40.109375" style="11" bestFit="1" customWidth="1"/>
    <col min="4" max="4" width="9.109375" style="11"/>
    <col min="5" max="5" width="55.88671875" style="11" bestFit="1" customWidth="1"/>
    <col min="6" max="8" width="9.109375" style="11"/>
    <col min="9" max="9" width="10.109375" style="11" bestFit="1" customWidth="1"/>
    <col min="10" max="12" width="9.109375" style="11"/>
    <col min="13" max="13" width="28.88671875" style="11" bestFit="1" customWidth="1"/>
    <col min="14" max="14" width="9.109375" style="11"/>
    <col min="15" max="15" width="9.44140625" style="11" customWidth="1"/>
    <col min="16" max="16384" width="9.109375" style="11"/>
  </cols>
  <sheetData>
    <row r="1" spans="1:15" ht="18.75" x14ac:dyDescent="0.3">
      <c r="A1" s="11" t="s">
        <v>0</v>
      </c>
      <c r="C1" s="11" t="s">
        <v>53</v>
      </c>
      <c r="E1" s="11" t="s">
        <v>4733</v>
      </c>
      <c r="G1" s="11" t="s">
        <v>76</v>
      </c>
      <c r="I1" s="11" t="s">
        <v>82</v>
      </c>
      <c r="K1" s="11" t="s">
        <v>64</v>
      </c>
      <c r="M1" s="11" t="s">
        <v>91</v>
      </c>
      <c r="O1" s="11" t="s">
        <v>86</v>
      </c>
    </row>
    <row r="2" spans="1:15" ht="18.75" x14ac:dyDescent="0.3">
      <c r="A2" s="11" t="s">
        <v>1</v>
      </c>
      <c r="C2" s="11" t="s">
        <v>52</v>
      </c>
      <c r="E2" s="11" t="s">
        <v>4734</v>
      </c>
      <c r="G2" s="11" t="s">
        <v>4731</v>
      </c>
      <c r="I2" s="11" t="s">
        <v>83</v>
      </c>
      <c r="K2" s="11" t="s">
        <v>65</v>
      </c>
      <c r="M2" s="11" t="s">
        <v>92</v>
      </c>
      <c r="O2" s="11" t="s">
        <v>95</v>
      </c>
    </row>
    <row r="3" spans="1:15" ht="18.75" x14ac:dyDescent="0.3">
      <c r="A3" s="11" t="s">
        <v>2</v>
      </c>
      <c r="C3" s="11" t="s">
        <v>54</v>
      </c>
      <c r="E3" s="11" t="s">
        <v>4743</v>
      </c>
      <c r="G3" s="11" t="s">
        <v>4732</v>
      </c>
      <c r="I3" s="11" t="s">
        <v>84</v>
      </c>
      <c r="K3" s="11" t="s">
        <v>66</v>
      </c>
      <c r="M3" s="11" t="s">
        <v>93</v>
      </c>
      <c r="O3" s="11" t="s">
        <v>96</v>
      </c>
    </row>
    <row r="4" spans="1:15" ht="18.75" x14ac:dyDescent="0.3">
      <c r="A4" s="11" t="s">
        <v>3</v>
      </c>
      <c r="C4" s="11" t="s">
        <v>55</v>
      </c>
      <c r="E4" s="11" t="s">
        <v>4376</v>
      </c>
      <c r="I4" s="11" t="s">
        <v>85</v>
      </c>
      <c r="K4" s="11" t="s">
        <v>67</v>
      </c>
    </row>
    <row r="5" spans="1:15" ht="18.75" x14ac:dyDescent="0.3">
      <c r="A5" s="11" t="s">
        <v>4</v>
      </c>
      <c r="C5" s="11" t="s">
        <v>56</v>
      </c>
      <c r="I5" s="11" t="s">
        <v>90</v>
      </c>
      <c r="K5" s="11" t="s">
        <v>68</v>
      </c>
    </row>
    <row r="6" spans="1:15" ht="18.75" x14ac:dyDescent="0.3">
      <c r="A6" s="11" t="s">
        <v>5</v>
      </c>
      <c r="C6" s="11" t="s">
        <v>57</v>
      </c>
      <c r="K6" s="11" t="s">
        <v>90</v>
      </c>
    </row>
    <row r="7" spans="1:15" ht="18.75" x14ac:dyDescent="0.3">
      <c r="A7" s="11" t="s">
        <v>6</v>
      </c>
      <c r="C7" s="11" t="s">
        <v>58</v>
      </c>
      <c r="E7" s="11" t="s">
        <v>80</v>
      </c>
    </row>
    <row r="8" spans="1:15" ht="18.75" x14ac:dyDescent="0.3">
      <c r="A8" s="11" t="s">
        <v>7</v>
      </c>
      <c r="C8" s="11" t="s">
        <v>63</v>
      </c>
      <c r="E8" s="11" t="s">
        <v>4379</v>
      </c>
    </row>
    <row r="9" spans="1:15" ht="18.75" x14ac:dyDescent="0.3">
      <c r="A9" s="11" t="s">
        <v>8</v>
      </c>
      <c r="C9" s="11" t="s">
        <v>59</v>
      </c>
      <c r="E9" s="11" t="s">
        <v>115</v>
      </c>
    </row>
    <row r="10" spans="1:15" ht="18.75" x14ac:dyDescent="0.3">
      <c r="A10" s="11" t="s">
        <v>9</v>
      </c>
      <c r="C10" s="11" t="s">
        <v>60</v>
      </c>
      <c r="E10" s="11" t="s">
        <v>4754</v>
      </c>
    </row>
    <row r="11" spans="1:15" ht="18.75" x14ac:dyDescent="0.3">
      <c r="A11" s="11" t="s">
        <v>10</v>
      </c>
      <c r="C11" s="11" t="s">
        <v>61</v>
      </c>
      <c r="E11" s="11" t="s">
        <v>81</v>
      </c>
    </row>
    <row r="12" spans="1:15" ht="18.75" x14ac:dyDescent="0.3">
      <c r="A12" s="11" t="s">
        <v>11</v>
      </c>
      <c r="C12" s="11" t="s">
        <v>62</v>
      </c>
      <c r="E12" s="11" t="s">
        <v>4751</v>
      </c>
    </row>
    <row r="13" spans="1:15" x14ac:dyDescent="0.35">
      <c r="A13" s="11" t="s">
        <v>12</v>
      </c>
      <c r="E13" s="11" t="s">
        <v>4750</v>
      </c>
    </row>
    <row r="14" spans="1:15" x14ac:dyDescent="0.35">
      <c r="A14" s="11" t="s">
        <v>13</v>
      </c>
    </row>
    <row r="15" spans="1:15" x14ac:dyDescent="0.35">
      <c r="A15" s="11" t="s">
        <v>14</v>
      </c>
    </row>
    <row r="16" spans="1:15" x14ac:dyDescent="0.35">
      <c r="A16" s="11" t="s">
        <v>15</v>
      </c>
    </row>
    <row r="17" spans="1:1" x14ac:dyDescent="0.35">
      <c r="A17" s="11" t="s">
        <v>16</v>
      </c>
    </row>
    <row r="18" spans="1:1" x14ac:dyDescent="0.35">
      <c r="A18" s="11" t="s">
        <v>17</v>
      </c>
    </row>
    <row r="19" spans="1:1" x14ac:dyDescent="0.35">
      <c r="A19" s="11" t="s">
        <v>18</v>
      </c>
    </row>
    <row r="20" spans="1:1" x14ac:dyDescent="0.35">
      <c r="A20" s="11" t="s">
        <v>19</v>
      </c>
    </row>
    <row r="21" spans="1:1" x14ac:dyDescent="0.35">
      <c r="A21" s="11" t="s">
        <v>20</v>
      </c>
    </row>
    <row r="22" spans="1:1" x14ac:dyDescent="0.35">
      <c r="A22" s="11" t="s">
        <v>21</v>
      </c>
    </row>
    <row r="23" spans="1:1" x14ac:dyDescent="0.35">
      <c r="A23" s="11" t="s">
        <v>22</v>
      </c>
    </row>
    <row r="24" spans="1:1" ht="18.75" x14ac:dyDescent="0.3">
      <c r="A24" s="11" t="s">
        <v>23</v>
      </c>
    </row>
    <row r="25" spans="1:1" ht="18.75" x14ac:dyDescent="0.3">
      <c r="A25" s="11" t="s">
        <v>24</v>
      </c>
    </row>
    <row r="26" spans="1:1" ht="18.75" x14ac:dyDescent="0.3">
      <c r="A26" s="11" t="s">
        <v>25</v>
      </c>
    </row>
    <row r="27" spans="1:1" ht="18.75" x14ac:dyDescent="0.3">
      <c r="A27" s="11" t="s">
        <v>26</v>
      </c>
    </row>
    <row r="28" spans="1:1" ht="18.75" x14ac:dyDescent="0.3">
      <c r="A28" s="11" t="s">
        <v>27</v>
      </c>
    </row>
    <row r="29" spans="1:1" ht="18.75" x14ac:dyDescent="0.3">
      <c r="A29" s="11" t="s">
        <v>28</v>
      </c>
    </row>
    <row r="30" spans="1:1" x14ac:dyDescent="0.35">
      <c r="A30" s="11" t="s">
        <v>29</v>
      </c>
    </row>
    <row r="31" spans="1:1" x14ac:dyDescent="0.35">
      <c r="A31" s="11" t="s">
        <v>30</v>
      </c>
    </row>
    <row r="32" spans="1:1" x14ac:dyDescent="0.35">
      <c r="A32" s="11" t="s">
        <v>31</v>
      </c>
    </row>
    <row r="33" spans="1:1" x14ac:dyDescent="0.35">
      <c r="A33" s="11" t="s">
        <v>32</v>
      </c>
    </row>
    <row r="34" spans="1:1" x14ac:dyDescent="0.35">
      <c r="A34" s="11" t="s">
        <v>33</v>
      </c>
    </row>
    <row r="35" spans="1:1" x14ac:dyDescent="0.35">
      <c r="A35" s="11" t="s">
        <v>34</v>
      </c>
    </row>
    <row r="36" spans="1:1" x14ac:dyDescent="0.35">
      <c r="A36" s="11" t="s">
        <v>35</v>
      </c>
    </row>
    <row r="37" spans="1:1" x14ac:dyDescent="0.35">
      <c r="A37" s="11" t="s">
        <v>36</v>
      </c>
    </row>
    <row r="38" spans="1:1" x14ac:dyDescent="0.35">
      <c r="A38" s="11" t="s">
        <v>37</v>
      </c>
    </row>
    <row r="39" spans="1:1" x14ac:dyDescent="0.35">
      <c r="A39" s="11" t="s">
        <v>38</v>
      </c>
    </row>
    <row r="40" spans="1:1" x14ac:dyDescent="0.35">
      <c r="A40" s="11" t="s">
        <v>39</v>
      </c>
    </row>
    <row r="41" spans="1:1" x14ac:dyDescent="0.35">
      <c r="A41" s="11" t="s">
        <v>40</v>
      </c>
    </row>
    <row r="42" spans="1:1" x14ac:dyDescent="0.35">
      <c r="A42" s="11" t="s">
        <v>41</v>
      </c>
    </row>
    <row r="43" spans="1:1" x14ac:dyDescent="0.35">
      <c r="A43" s="11" t="s">
        <v>42</v>
      </c>
    </row>
    <row r="44" spans="1:1" x14ac:dyDescent="0.35">
      <c r="A44" s="11" t="s">
        <v>43</v>
      </c>
    </row>
    <row r="45" spans="1:1" x14ac:dyDescent="0.35">
      <c r="A45" s="11" t="s">
        <v>44</v>
      </c>
    </row>
    <row r="46" spans="1:1" x14ac:dyDescent="0.35">
      <c r="A46" s="11" t="s">
        <v>45</v>
      </c>
    </row>
    <row r="47" spans="1:1" x14ac:dyDescent="0.35">
      <c r="A47" s="11" t="s">
        <v>46</v>
      </c>
    </row>
    <row r="48" spans="1:1" x14ac:dyDescent="0.35">
      <c r="A48" s="11" t="s">
        <v>47</v>
      </c>
    </row>
    <row r="49" spans="1:1" x14ac:dyDescent="0.35">
      <c r="A49" s="11" t="s">
        <v>48</v>
      </c>
    </row>
    <row r="50" spans="1:1" x14ac:dyDescent="0.35">
      <c r="A50" s="11" t="s">
        <v>49</v>
      </c>
    </row>
    <row r="51" spans="1:1" x14ac:dyDescent="0.35">
      <c r="A51" s="11" t="s">
        <v>50</v>
      </c>
    </row>
    <row r="52" spans="1:1" x14ac:dyDescent="0.35">
      <c r="A52" s="11" t="s">
        <v>51</v>
      </c>
    </row>
    <row r="53" spans="1:1" x14ac:dyDescent="0.35">
      <c r="A53" s="11" t="s">
        <v>94</v>
      </c>
    </row>
  </sheetData>
  <sheetProtection password="EF32"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3"/>
  <sheetViews>
    <sheetView workbookViewId="0">
      <selection activeCell="E49" sqref="E49"/>
    </sheetView>
  </sheetViews>
  <sheetFormatPr defaultRowHeight="14.4" x14ac:dyDescent="0.3"/>
  <cols>
    <col min="1" max="1" width="11.88671875" bestFit="1" customWidth="1"/>
    <col min="2" max="2" width="59" bestFit="1" customWidth="1"/>
    <col min="3" max="3" width="12.33203125" bestFit="1" customWidth="1"/>
    <col min="4" max="4" width="35.88671875" bestFit="1" customWidth="1"/>
    <col min="7" max="7" width="5" customWidth="1"/>
    <col min="8" max="8" width="35.88671875" customWidth="1"/>
    <col min="9" max="9" width="5" customWidth="1"/>
  </cols>
  <sheetData>
    <row r="1" spans="1:9" ht="15" x14ac:dyDescent="0.25">
      <c r="A1" t="s">
        <v>118</v>
      </c>
      <c r="B1" t="s">
        <v>119</v>
      </c>
      <c r="C1" t="s">
        <v>120</v>
      </c>
      <c r="D1" t="s">
        <v>4198</v>
      </c>
      <c r="G1" t="s">
        <v>123</v>
      </c>
      <c r="H1" t="s">
        <v>3987</v>
      </c>
      <c r="I1" t="s">
        <v>123</v>
      </c>
    </row>
    <row r="2" spans="1:9" ht="15" x14ac:dyDescent="0.25">
      <c r="A2" t="s">
        <v>121</v>
      </c>
      <c r="B2" t="s">
        <v>122</v>
      </c>
      <c r="C2" t="s">
        <v>123</v>
      </c>
      <c r="D2" t="str">
        <f>VLOOKUP($C2,$G$1:$H$201,2,FALSE)</f>
        <v>MAPLETON 1</v>
      </c>
      <c r="G2" t="s">
        <v>154</v>
      </c>
      <c r="H2" t="s">
        <v>3988</v>
      </c>
      <c r="I2" t="s">
        <v>154</v>
      </c>
    </row>
    <row r="3" spans="1:9" ht="15" x14ac:dyDescent="0.25">
      <c r="A3" t="s">
        <v>124</v>
      </c>
      <c r="B3" t="s">
        <v>125</v>
      </c>
      <c r="C3" t="s">
        <v>123</v>
      </c>
      <c r="D3" t="str">
        <f t="shared" ref="D3:D66" si="0">VLOOKUP($C3,$G$1:$H$201,2,FALSE)</f>
        <v>MAPLETON 1</v>
      </c>
      <c r="G3" t="s">
        <v>260</v>
      </c>
      <c r="H3" t="s">
        <v>3989</v>
      </c>
      <c r="I3" t="s">
        <v>260</v>
      </c>
    </row>
    <row r="4" spans="1:9" ht="15" x14ac:dyDescent="0.25">
      <c r="A4" t="s">
        <v>126</v>
      </c>
      <c r="B4" t="s">
        <v>127</v>
      </c>
      <c r="C4" t="s">
        <v>123</v>
      </c>
      <c r="D4" t="str">
        <f t="shared" si="0"/>
        <v>MAPLETON 1</v>
      </c>
      <c r="G4" t="s">
        <v>287</v>
      </c>
      <c r="H4" t="s">
        <v>3990</v>
      </c>
      <c r="I4" t="s">
        <v>287</v>
      </c>
    </row>
    <row r="5" spans="1:9" ht="15" x14ac:dyDescent="0.25">
      <c r="A5" t="s">
        <v>128</v>
      </c>
      <c r="B5" t="s">
        <v>129</v>
      </c>
      <c r="C5" t="s">
        <v>123</v>
      </c>
      <c r="D5" t="str">
        <f t="shared" si="0"/>
        <v>MAPLETON 1</v>
      </c>
      <c r="G5" t="s">
        <v>338</v>
      </c>
      <c r="H5" t="s">
        <v>3991</v>
      </c>
      <c r="I5" t="s">
        <v>338</v>
      </c>
    </row>
    <row r="6" spans="1:9" ht="15" x14ac:dyDescent="0.25">
      <c r="A6" t="s">
        <v>130</v>
      </c>
      <c r="B6" t="s">
        <v>131</v>
      </c>
      <c r="C6" t="s">
        <v>123</v>
      </c>
      <c r="D6" t="str">
        <f t="shared" si="0"/>
        <v>MAPLETON 1</v>
      </c>
      <c r="G6" t="s">
        <v>347</v>
      </c>
      <c r="H6" t="s">
        <v>3992</v>
      </c>
      <c r="I6" t="s">
        <v>347</v>
      </c>
    </row>
    <row r="7" spans="1:9" ht="15" x14ac:dyDescent="0.25">
      <c r="A7" t="s">
        <v>132</v>
      </c>
      <c r="B7" t="s">
        <v>133</v>
      </c>
      <c r="C7" t="s">
        <v>123</v>
      </c>
      <c r="D7" t="str">
        <f t="shared" si="0"/>
        <v>MAPLETON 1</v>
      </c>
      <c r="G7" t="s">
        <v>159</v>
      </c>
      <c r="H7" t="s">
        <v>3993</v>
      </c>
      <c r="I7" t="s">
        <v>159</v>
      </c>
    </row>
    <row r="8" spans="1:9" ht="15" x14ac:dyDescent="0.25">
      <c r="A8" t="s">
        <v>134</v>
      </c>
      <c r="B8" t="s">
        <v>135</v>
      </c>
      <c r="C8" t="s">
        <v>123</v>
      </c>
      <c r="D8" t="str">
        <f t="shared" si="0"/>
        <v>MAPLETON 1</v>
      </c>
      <c r="G8" t="s">
        <v>396</v>
      </c>
      <c r="H8" t="s">
        <v>3994</v>
      </c>
      <c r="I8" t="s">
        <v>396</v>
      </c>
    </row>
    <row r="9" spans="1:9" ht="15" x14ac:dyDescent="0.25">
      <c r="A9" t="s">
        <v>136</v>
      </c>
      <c r="B9" t="s">
        <v>137</v>
      </c>
      <c r="C9" t="s">
        <v>123</v>
      </c>
      <c r="D9" t="str">
        <f t="shared" si="0"/>
        <v>MAPLETON 1</v>
      </c>
      <c r="G9" t="s">
        <v>405</v>
      </c>
      <c r="H9" t="s">
        <v>3995</v>
      </c>
      <c r="I9" t="s">
        <v>405</v>
      </c>
    </row>
    <row r="10" spans="1:9" ht="15" x14ac:dyDescent="0.25">
      <c r="A10" t="s">
        <v>138</v>
      </c>
      <c r="B10" t="s">
        <v>139</v>
      </c>
      <c r="C10" t="s">
        <v>123</v>
      </c>
      <c r="D10" t="str">
        <f t="shared" si="0"/>
        <v>MAPLETON 1</v>
      </c>
      <c r="G10" t="s">
        <v>410</v>
      </c>
      <c r="H10" t="s">
        <v>3996</v>
      </c>
      <c r="I10" t="s">
        <v>410</v>
      </c>
    </row>
    <row r="11" spans="1:9" ht="15" x14ac:dyDescent="0.25">
      <c r="A11" t="s">
        <v>140</v>
      </c>
      <c r="B11" t="s">
        <v>141</v>
      </c>
      <c r="C11" t="s">
        <v>123</v>
      </c>
      <c r="D11" t="str">
        <f t="shared" si="0"/>
        <v>MAPLETON 1</v>
      </c>
      <c r="G11" t="s">
        <v>429</v>
      </c>
      <c r="H11" t="s">
        <v>3997</v>
      </c>
      <c r="I11" t="s">
        <v>429</v>
      </c>
    </row>
    <row r="12" spans="1:9" ht="15" x14ac:dyDescent="0.25">
      <c r="A12" t="s">
        <v>142</v>
      </c>
      <c r="B12" t="s">
        <v>143</v>
      </c>
      <c r="C12" t="s">
        <v>123</v>
      </c>
      <c r="D12" t="str">
        <f t="shared" si="0"/>
        <v>MAPLETON 1</v>
      </c>
      <c r="G12" t="s">
        <v>440</v>
      </c>
      <c r="H12" t="s">
        <v>3998</v>
      </c>
      <c r="I12" t="s">
        <v>440</v>
      </c>
    </row>
    <row r="13" spans="1:9" ht="15" x14ac:dyDescent="0.25">
      <c r="A13" t="s">
        <v>144</v>
      </c>
      <c r="B13" t="s">
        <v>145</v>
      </c>
      <c r="C13" t="s">
        <v>123</v>
      </c>
      <c r="D13" t="str">
        <f t="shared" si="0"/>
        <v>MAPLETON 1</v>
      </c>
      <c r="G13" t="s">
        <v>569</v>
      </c>
      <c r="H13" t="s">
        <v>3999</v>
      </c>
      <c r="I13" t="s">
        <v>569</v>
      </c>
    </row>
    <row r="14" spans="1:9" ht="15" x14ac:dyDescent="0.25">
      <c r="A14" t="s">
        <v>146</v>
      </c>
      <c r="B14" t="s">
        <v>147</v>
      </c>
      <c r="C14" t="s">
        <v>123</v>
      </c>
      <c r="D14" t="str">
        <f t="shared" si="0"/>
        <v>MAPLETON 1</v>
      </c>
      <c r="G14" t="s">
        <v>616</v>
      </c>
      <c r="H14" t="s">
        <v>4000</v>
      </c>
      <c r="I14" t="s">
        <v>616</v>
      </c>
    </row>
    <row r="15" spans="1:9" ht="15" x14ac:dyDescent="0.25">
      <c r="A15" t="s">
        <v>148</v>
      </c>
      <c r="B15" t="s">
        <v>149</v>
      </c>
      <c r="C15" t="s">
        <v>123</v>
      </c>
      <c r="D15" t="str">
        <f t="shared" si="0"/>
        <v>MAPLETON 1</v>
      </c>
      <c r="G15" t="s">
        <v>621</v>
      </c>
      <c r="H15" t="s">
        <v>4001</v>
      </c>
      <c r="I15" t="s">
        <v>621</v>
      </c>
    </row>
    <row r="16" spans="1:9" ht="15" x14ac:dyDescent="0.25">
      <c r="A16" t="s">
        <v>150</v>
      </c>
      <c r="B16" t="s">
        <v>151</v>
      </c>
      <c r="C16" t="s">
        <v>123</v>
      </c>
      <c r="D16" t="str">
        <f t="shared" si="0"/>
        <v>MAPLETON 1</v>
      </c>
      <c r="G16" t="s">
        <v>741</v>
      </c>
      <c r="H16" t="s">
        <v>4002</v>
      </c>
      <c r="I16" t="s">
        <v>741</v>
      </c>
    </row>
    <row r="17" spans="1:9" ht="15" x14ac:dyDescent="0.25">
      <c r="A17" t="s">
        <v>152</v>
      </c>
      <c r="B17" t="s">
        <v>153</v>
      </c>
      <c r="C17" t="s">
        <v>154</v>
      </c>
      <c r="D17" t="str">
        <f t="shared" si="0"/>
        <v>ADAMS 12 FIVE STAR SCHOOLS</v>
      </c>
      <c r="G17" t="s">
        <v>756</v>
      </c>
      <c r="H17" t="s">
        <v>4003</v>
      </c>
      <c r="I17" t="s">
        <v>756</v>
      </c>
    </row>
    <row r="18" spans="1:9" ht="15" x14ac:dyDescent="0.25">
      <c r="A18" t="s">
        <v>155</v>
      </c>
      <c r="B18" t="s">
        <v>156</v>
      </c>
      <c r="C18" t="s">
        <v>154</v>
      </c>
      <c r="D18" t="str">
        <f t="shared" si="0"/>
        <v>ADAMS 12 FIVE STAR SCHOOLS</v>
      </c>
      <c r="G18" t="s">
        <v>763</v>
      </c>
      <c r="H18" t="s">
        <v>4004</v>
      </c>
      <c r="I18" t="s">
        <v>763</v>
      </c>
    </row>
    <row r="19" spans="1:9" ht="15" x14ac:dyDescent="0.25">
      <c r="A19" t="s">
        <v>157</v>
      </c>
      <c r="B19" t="s">
        <v>158</v>
      </c>
      <c r="C19" t="s">
        <v>154</v>
      </c>
      <c r="D19" t="str">
        <f t="shared" si="0"/>
        <v>ADAMS 12 FIVE STAR SCHOOLS</v>
      </c>
      <c r="G19" t="s">
        <v>768</v>
      </c>
      <c r="H19" t="s">
        <v>4005</v>
      </c>
      <c r="I19" t="s">
        <v>768</v>
      </c>
    </row>
    <row r="20" spans="1:9" ht="15" x14ac:dyDescent="0.25">
      <c r="A20" t="s">
        <v>159</v>
      </c>
      <c r="B20" t="s">
        <v>160</v>
      </c>
      <c r="C20" t="s">
        <v>154</v>
      </c>
      <c r="D20" t="str">
        <f t="shared" si="0"/>
        <v>ADAMS 12 FIVE STAR SCHOOLS</v>
      </c>
      <c r="G20" t="s">
        <v>775</v>
      </c>
      <c r="H20" t="s">
        <v>4006</v>
      </c>
      <c r="I20" t="s">
        <v>775</v>
      </c>
    </row>
    <row r="21" spans="1:9" ht="15" x14ac:dyDescent="0.25">
      <c r="A21" t="s">
        <v>161</v>
      </c>
      <c r="B21" t="s">
        <v>162</v>
      </c>
      <c r="C21" t="s">
        <v>154</v>
      </c>
      <c r="D21" t="str">
        <f t="shared" si="0"/>
        <v>ADAMS 12 FIVE STAR SCHOOLS</v>
      </c>
      <c r="G21" t="s">
        <v>780</v>
      </c>
      <c r="H21" t="s">
        <v>4007</v>
      </c>
      <c r="I21" t="s">
        <v>780</v>
      </c>
    </row>
    <row r="22" spans="1:9" ht="15" x14ac:dyDescent="0.25">
      <c r="A22" t="s">
        <v>163</v>
      </c>
      <c r="B22" t="s">
        <v>164</v>
      </c>
      <c r="C22" t="s">
        <v>154</v>
      </c>
      <c r="D22" t="str">
        <f t="shared" si="0"/>
        <v>ADAMS 12 FIVE STAR SCHOOLS</v>
      </c>
      <c r="G22" t="s">
        <v>787</v>
      </c>
      <c r="H22" t="s">
        <v>4008</v>
      </c>
      <c r="I22" t="s">
        <v>787</v>
      </c>
    </row>
    <row r="23" spans="1:9" ht="15" x14ac:dyDescent="0.25">
      <c r="A23" t="s">
        <v>165</v>
      </c>
      <c r="B23" t="s">
        <v>166</v>
      </c>
      <c r="C23" t="s">
        <v>154</v>
      </c>
      <c r="D23" t="str">
        <f t="shared" si="0"/>
        <v>ADAMS 12 FIVE STAR SCHOOLS</v>
      </c>
      <c r="G23" t="s">
        <v>792</v>
      </c>
      <c r="H23" t="s">
        <v>4009</v>
      </c>
      <c r="I23" t="s">
        <v>792</v>
      </c>
    </row>
    <row r="24" spans="1:9" ht="15" x14ac:dyDescent="0.25">
      <c r="A24" t="s">
        <v>167</v>
      </c>
      <c r="B24" t="s">
        <v>168</v>
      </c>
      <c r="C24" t="s">
        <v>154</v>
      </c>
      <c r="D24" t="str">
        <f t="shared" si="0"/>
        <v>ADAMS 12 FIVE STAR SCHOOLS</v>
      </c>
      <c r="G24" t="s">
        <v>628</v>
      </c>
      <c r="H24" t="s">
        <v>4010</v>
      </c>
      <c r="I24" t="s">
        <v>628</v>
      </c>
    </row>
    <row r="25" spans="1:9" ht="15" x14ac:dyDescent="0.25">
      <c r="A25" t="s">
        <v>169</v>
      </c>
      <c r="B25" t="s">
        <v>170</v>
      </c>
      <c r="C25" t="s">
        <v>154</v>
      </c>
      <c r="D25" t="str">
        <f t="shared" si="0"/>
        <v>ADAMS 12 FIVE STAR SCHOOLS</v>
      </c>
      <c r="G25" t="s">
        <v>804</v>
      </c>
      <c r="H25" t="s">
        <v>4011</v>
      </c>
      <c r="I25" t="s">
        <v>804</v>
      </c>
    </row>
    <row r="26" spans="1:9" ht="15" x14ac:dyDescent="0.25">
      <c r="A26" t="s">
        <v>171</v>
      </c>
      <c r="B26" t="s">
        <v>172</v>
      </c>
      <c r="C26" t="s">
        <v>154</v>
      </c>
      <c r="D26" t="str">
        <f t="shared" si="0"/>
        <v>ADAMS 12 FIVE STAR SCHOOLS</v>
      </c>
      <c r="G26" t="s">
        <v>903</v>
      </c>
      <c r="H26" t="s">
        <v>4012</v>
      </c>
      <c r="I26" t="s">
        <v>903</v>
      </c>
    </row>
    <row r="27" spans="1:9" ht="15" x14ac:dyDescent="0.25">
      <c r="A27" t="s">
        <v>173</v>
      </c>
      <c r="B27" t="s">
        <v>174</v>
      </c>
      <c r="C27" t="s">
        <v>154</v>
      </c>
      <c r="D27" t="str">
        <f t="shared" si="0"/>
        <v>ADAMS 12 FIVE STAR SCHOOLS</v>
      </c>
      <c r="G27" t="s">
        <v>1016</v>
      </c>
      <c r="H27" t="s">
        <v>4013</v>
      </c>
      <c r="I27" t="s">
        <v>1016</v>
      </c>
    </row>
    <row r="28" spans="1:9" ht="15" x14ac:dyDescent="0.25">
      <c r="A28" t="s">
        <v>175</v>
      </c>
      <c r="B28" t="s">
        <v>176</v>
      </c>
      <c r="C28" t="s">
        <v>154</v>
      </c>
      <c r="D28" t="str">
        <f t="shared" si="0"/>
        <v>ADAMS 12 FIVE STAR SCHOOLS</v>
      </c>
      <c r="G28" t="s">
        <v>1025</v>
      </c>
      <c r="H28" t="s">
        <v>4014</v>
      </c>
      <c r="I28" t="s">
        <v>1025</v>
      </c>
    </row>
    <row r="29" spans="1:9" ht="15" x14ac:dyDescent="0.25">
      <c r="A29" t="s">
        <v>177</v>
      </c>
      <c r="B29" t="s">
        <v>178</v>
      </c>
      <c r="C29" t="s">
        <v>154</v>
      </c>
      <c r="D29" t="str">
        <f t="shared" si="0"/>
        <v>ADAMS 12 FIVE STAR SCHOOLS</v>
      </c>
      <c r="G29" t="s">
        <v>1038</v>
      </c>
      <c r="H29" t="s">
        <v>4015</v>
      </c>
      <c r="I29" t="s">
        <v>1038</v>
      </c>
    </row>
    <row r="30" spans="1:9" ht="15" x14ac:dyDescent="0.25">
      <c r="A30" t="s">
        <v>179</v>
      </c>
      <c r="B30" t="s">
        <v>180</v>
      </c>
      <c r="C30" t="s">
        <v>154</v>
      </c>
      <c r="D30" t="str">
        <f t="shared" si="0"/>
        <v>ADAMS 12 FIVE STAR SCHOOLS</v>
      </c>
      <c r="G30" t="s">
        <v>1043</v>
      </c>
      <c r="H30" t="s">
        <v>4016</v>
      </c>
      <c r="I30" t="s">
        <v>1043</v>
      </c>
    </row>
    <row r="31" spans="1:9" ht="15" x14ac:dyDescent="0.25">
      <c r="A31" t="s">
        <v>181</v>
      </c>
      <c r="B31" t="s">
        <v>182</v>
      </c>
      <c r="C31" t="s">
        <v>154</v>
      </c>
      <c r="D31" t="str">
        <f t="shared" si="0"/>
        <v>ADAMS 12 FIVE STAR SCHOOLS</v>
      </c>
      <c r="G31" t="s">
        <v>1048</v>
      </c>
      <c r="H31" t="s">
        <v>4017</v>
      </c>
      <c r="I31" t="s">
        <v>1048</v>
      </c>
    </row>
    <row r="32" spans="1:9" ht="15" x14ac:dyDescent="0.25">
      <c r="A32" t="s">
        <v>183</v>
      </c>
      <c r="B32" t="s">
        <v>184</v>
      </c>
      <c r="C32" t="s">
        <v>154</v>
      </c>
      <c r="D32" t="str">
        <f t="shared" si="0"/>
        <v>ADAMS 12 FIVE STAR SCHOOLS</v>
      </c>
      <c r="G32" t="s">
        <v>1059</v>
      </c>
      <c r="H32" t="s">
        <v>4018</v>
      </c>
      <c r="I32" t="s">
        <v>1059</v>
      </c>
    </row>
    <row r="33" spans="1:9" ht="15" x14ac:dyDescent="0.25">
      <c r="A33" t="s">
        <v>185</v>
      </c>
      <c r="B33" t="s">
        <v>186</v>
      </c>
      <c r="C33" t="s">
        <v>154</v>
      </c>
      <c r="D33" t="str">
        <f t="shared" si="0"/>
        <v>ADAMS 12 FIVE STAR SCHOOLS</v>
      </c>
      <c r="G33" t="s">
        <v>1070</v>
      </c>
      <c r="H33" t="s">
        <v>4019</v>
      </c>
      <c r="I33" t="s">
        <v>1070</v>
      </c>
    </row>
    <row r="34" spans="1:9" ht="15" x14ac:dyDescent="0.25">
      <c r="A34" t="s">
        <v>187</v>
      </c>
      <c r="B34" t="s">
        <v>188</v>
      </c>
      <c r="C34" t="s">
        <v>154</v>
      </c>
      <c r="D34" t="str">
        <f t="shared" si="0"/>
        <v>ADAMS 12 FIVE STAR SCHOOLS</v>
      </c>
      <c r="G34" t="s">
        <v>1075</v>
      </c>
      <c r="H34" t="s">
        <v>4020</v>
      </c>
      <c r="I34" t="s">
        <v>1075</v>
      </c>
    </row>
    <row r="35" spans="1:9" ht="15" x14ac:dyDescent="0.25">
      <c r="A35" t="s">
        <v>189</v>
      </c>
      <c r="B35" t="s">
        <v>190</v>
      </c>
      <c r="C35" t="s">
        <v>154</v>
      </c>
      <c r="D35" t="str">
        <f t="shared" si="0"/>
        <v>ADAMS 12 FIVE STAR SCHOOLS</v>
      </c>
      <c r="G35" t="s">
        <v>1081</v>
      </c>
      <c r="H35" t="s">
        <v>4021</v>
      </c>
      <c r="I35" t="s">
        <v>1081</v>
      </c>
    </row>
    <row r="36" spans="1:9" ht="15" x14ac:dyDescent="0.25">
      <c r="A36" t="s">
        <v>191</v>
      </c>
      <c r="B36" t="s">
        <v>192</v>
      </c>
      <c r="C36" t="s">
        <v>154</v>
      </c>
      <c r="D36" t="str">
        <f t="shared" si="0"/>
        <v>ADAMS 12 FIVE STAR SCHOOLS</v>
      </c>
      <c r="G36" t="s">
        <v>1084</v>
      </c>
      <c r="H36" t="s">
        <v>4022</v>
      </c>
      <c r="I36" t="s">
        <v>1084</v>
      </c>
    </row>
    <row r="37" spans="1:9" x14ac:dyDescent="0.3">
      <c r="A37" t="s">
        <v>193</v>
      </c>
      <c r="B37" t="s">
        <v>194</v>
      </c>
      <c r="C37" t="s">
        <v>154</v>
      </c>
      <c r="D37" t="str">
        <f t="shared" si="0"/>
        <v>ADAMS 12 FIVE STAR SCHOOLS</v>
      </c>
      <c r="G37" t="s">
        <v>339</v>
      </c>
      <c r="H37" t="s">
        <v>4023</v>
      </c>
      <c r="I37" t="s">
        <v>339</v>
      </c>
    </row>
    <row r="38" spans="1:9" x14ac:dyDescent="0.3">
      <c r="A38" t="s">
        <v>195</v>
      </c>
      <c r="B38" t="s">
        <v>196</v>
      </c>
      <c r="C38" t="s">
        <v>154</v>
      </c>
      <c r="D38" t="str">
        <f t="shared" si="0"/>
        <v>ADAMS 12 FIVE STAR SCHOOLS</v>
      </c>
      <c r="G38" t="s">
        <v>1093</v>
      </c>
      <c r="H38" t="s">
        <v>4024</v>
      </c>
      <c r="I38" t="s">
        <v>1093</v>
      </c>
    </row>
    <row r="39" spans="1:9" x14ac:dyDescent="0.3">
      <c r="A39" t="s">
        <v>197</v>
      </c>
      <c r="B39" t="s">
        <v>198</v>
      </c>
      <c r="C39" t="s">
        <v>154</v>
      </c>
      <c r="D39" t="str">
        <f t="shared" si="0"/>
        <v>ADAMS 12 FIVE STAR SCHOOLS</v>
      </c>
      <c r="G39" t="s">
        <v>1100</v>
      </c>
      <c r="H39" t="s">
        <v>4025</v>
      </c>
      <c r="I39" t="s">
        <v>1100</v>
      </c>
    </row>
    <row r="40" spans="1:9" x14ac:dyDescent="0.3">
      <c r="A40" t="s">
        <v>199</v>
      </c>
      <c r="B40" t="s">
        <v>200</v>
      </c>
      <c r="C40" t="s">
        <v>154</v>
      </c>
      <c r="D40" t="str">
        <f t="shared" si="0"/>
        <v>ADAMS 12 FIVE STAR SCHOOLS</v>
      </c>
      <c r="G40" t="s">
        <v>1134</v>
      </c>
      <c r="H40" t="s">
        <v>4026</v>
      </c>
      <c r="I40" t="s">
        <v>1134</v>
      </c>
    </row>
    <row r="41" spans="1:9" x14ac:dyDescent="0.3">
      <c r="A41" t="s">
        <v>201</v>
      </c>
      <c r="B41" t="s">
        <v>202</v>
      </c>
      <c r="C41" t="s">
        <v>154</v>
      </c>
      <c r="D41" t="str">
        <f t="shared" si="0"/>
        <v>ADAMS 12 FIVE STAR SCHOOLS</v>
      </c>
      <c r="G41" t="s">
        <v>1521</v>
      </c>
      <c r="H41" t="s">
        <v>4027</v>
      </c>
      <c r="I41" t="s">
        <v>1521</v>
      </c>
    </row>
    <row r="42" spans="1:9" x14ac:dyDescent="0.3">
      <c r="A42" t="s">
        <v>203</v>
      </c>
      <c r="B42" t="s">
        <v>204</v>
      </c>
      <c r="C42" t="s">
        <v>154</v>
      </c>
      <c r="D42" t="str">
        <f t="shared" si="0"/>
        <v>ADAMS 12 FIVE STAR SCHOOLS</v>
      </c>
      <c r="G42" t="s">
        <v>1528</v>
      </c>
      <c r="H42" t="s">
        <v>4028</v>
      </c>
      <c r="I42" t="s">
        <v>1528</v>
      </c>
    </row>
    <row r="43" spans="1:9" x14ac:dyDescent="0.3">
      <c r="A43" t="s">
        <v>205</v>
      </c>
      <c r="B43" t="s">
        <v>206</v>
      </c>
      <c r="C43" t="s">
        <v>154</v>
      </c>
      <c r="D43" t="str">
        <f t="shared" si="0"/>
        <v>ADAMS 12 FIVE STAR SCHOOLS</v>
      </c>
      <c r="G43" t="s">
        <v>1707</v>
      </c>
      <c r="H43" t="s">
        <v>4029</v>
      </c>
      <c r="I43" t="s">
        <v>1707</v>
      </c>
    </row>
    <row r="44" spans="1:9" x14ac:dyDescent="0.3">
      <c r="A44" t="s">
        <v>207</v>
      </c>
      <c r="B44" t="s">
        <v>208</v>
      </c>
      <c r="C44" t="s">
        <v>154</v>
      </c>
      <c r="D44" t="str">
        <f t="shared" si="0"/>
        <v>ADAMS 12 FIVE STAR SCHOOLS</v>
      </c>
      <c r="G44" t="s">
        <v>1744</v>
      </c>
      <c r="H44" t="s">
        <v>4030</v>
      </c>
      <c r="I44" t="s">
        <v>1744</v>
      </c>
    </row>
    <row r="45" spans="1:9" x14ac:dyDescent="0.3">
      <c r="A45" t="s">
        <v>209</v>
      </c>
      <c r="B45" t="s">
        <v>210</v>
      </c>
      <c r="C45" t="s">
        <v>154</v>
      </c>
      <c r="D45" t="str">
        <f t="shared" si="0"/>
        <v>ADAMS 12 FIVE STAR SCHOOLS</v>
      </c>
      <c r="G45" t="s">
        <v>916</v>
      </c>
      <c r="H45" t="s">
        <v>4031</v>
      </c>
      <c r="I45" t="s">
        <v>916</v>
      </c>
    </row>
    <row r="46" spans="1:9" x14ac:dyDescent="0.3">
      <c r="A46" t="s">
        <v>211</v>
      </c>
      <c r="B46" t="s">
        <v>212</v>
      </c>
      <c r="C46" t="s">
        <v>154</v>
      </c>
      <c r="D46" t="str">
        <f t="shared" si="0"/>
        <v>ADAMS 12 FIVE STAR SCHOOLS</v>
      </c>
      <c r="G46" t="s">
        <v>1767</v>
      </c>
      <c r="H46" t="s">
        <v>4032</v>
      </c>
      <c r="I46" t="s">
        <v>1767</v>
      </c>
    </row>
    <row r="47" spans="1:9" x14ac:dyDescent="0.3">
      <c r="A47" t="s">
        <v>213</v>
      </c>
      <c r="B47" t="s">
        <v>214</v>
      </c>
      <c r="C47" t="s">
        <v>154</v>
      </c>
      <c r="D47" t="str">
        <f t="shared" si="0"/>
        <v>ADAMS 12 FIVE STAR SCHOOLS</v>
      </c>
      <c r="G47" t="s">
        <v>1774</v>
      </c>
      <c r="H47" t="s">
        <v>4033</v>
      </c>
      <c r="I47" t="s">
        <v>1774</v>
      </c>
    </row>
    <row r="48" spans="1:9" x14ac:dyDescent="0.3">
      <c r="A48" t="s">
        <v>215</v>
      </c>
      <c r="B48" t="s">
        <v>216</v>
      </c>
      <c r="C48" t="s">
        <v>154</v>
      </c>
      <c r="D48" t="str">
        <f t="shared" si="0"/>
        <v>ADAMS 12 FIVE STAR SCHOOLS</v>
      </c>
      <c r="G48" t="s">
        <v>1779</v>
      </c>
      <c r="H48" t="s">
        <v>4034</v>
      </c>
      <c r="I48" t="s">
        <v>1779</v>
      </c>
    </row>
    <row r="49" spans="1:9" x14ac:dyDescent="0.3">
      <c r="A49" t="s">
        <v>217</v>
      </c>
      <c r="B49" t="s">
        <v>218</v>
      </c>
      <c r="C49" t="s">
        <v>154</v>
      </c>
      <c r="D49" t="str">
        <f t="shared" si="0"/>
        <v>ADAMS 12 FIVE STAR SCHOOLS</v>
      </c>
      <c r="G49" t="s">
        <v>1782</v>
      </c>
      <c r="H49" t="s">
        <v>4035</v>
      </c>
      <c r="I49" t="s">
        <v>1782</v>
      </c>
    </row>
    <row r="50" spans="1:9" x14ac:dyDescent="0.3">
      <c r="A50" t="s">
        <v>219</v>
      </c>
      <c r="B50" t="s">
        <v>220</v>
      </c>
      <c r="C50" t="s">
        <v>154</v>
      </c>
      <c r="D50" t="str">
        <f t="shared" si="0"/>
        <v>ADAMS 12 FIVE STAR SCHOOLS</v>
      </c>
      <c r="G50" t="s">
        <v>1789</v>
      </c>
      <c r="H50" t="s">
        <v>4036</v>
      </c>
      <c r="I50" t="s">
        <v>1789</v>
      </c>
    </row>
    <row r="51" spans="1:9" x14ac:dyDescent="0.3">
      <c r="A51" t="s">
        <v>221</v>
      </c>
      <c r="B51" t="s">
        <v>222</v>
      </c>
      <c r="C51" t="s">
        <v>154</v>
      </c>
      <c r="D51" t="str">
        <f t="shared" si="0"/>
        <v>ADAMS 12 FIVE STAR SCHOOLS</v>
      </c>
      <c r="G51" t="s">
        <v>1838</v>
      </c>
      <c r="H51" t="s">
        <v>4037</v>
      </c>
      <c r="I51" t="s">
        <v>1838</v>
      </c>
    </row>
    <row r="52" spans="1:9" x14ac:dyDescent="0.3">
      <c r="A52" t="s">
        <v>223</v>
      </c>
      <c r="B52" t="s">
        <v>224</v>
      </c>
      <c r="C52" t="s">
        <v>154</v>
      </c>
      <c r="D52" t="str">
        <f t="shared" si="0"/>
        <v>ADAMS 12 FIVE STAR SCHOOLS</v>
      </c>
      <c r="G52" t="s">
        <v>1790</v>
      </c>
      <c r="H52" t="s">
        <v>4038</v>
      </c>
      <c r="I52" t="s">
        <v>1790</v>
      </c>
    </row>
    <row r="53" spans="1:9" x14ac:dyDescent="0.3">
      <c r="A53" t="s">
        <v>225</v>
      </c>
      <c r="B53" t="s">
        <v>226</v>
      </c>
      <c r="C53" t="s">
        <v>154</v>
      </c>
      <c r="D53" t="str">
        <f t="shared" si="0"/>
        <v>ADAMS 12 FIVE STAR SCHOOLS</v>
      </c>
      <c r="G53" t="s">
        <v>1895</v>
      </c>
      <c r="H53" t="s">
        <v>4039</v>
      </c>
      <c r="I53" t="s">
        <v>1895</v>
      </c>
    </row>
    <row r="54" spans="1:9" x14ac:dyDescent="0.3">
      <c r="A54" t="s">
        <v>227</v>
      </c>
      <c r="B54" t="s">
        <v>228</v>
      </c>
      <c r="C54" t="s">
        <v>154</v>
      </c>
      <c r="D54" t="str">
        <f t="shared" si="0"/>
        <v>ADAMS 12 FIVE STAR SCHOOLS</v>
      </c>
      <c r="G54" t="s">
        <v>165</v>
      </c>
      <c r="H54" t="s">
        <v>4040</v>
      </c>
      <c r="I54" t="s">
        <v>165</v>
      </c>
    </row>
    <row r="55" spans="1:9" x14ac:dyDescent="0.3">
      <c r="A55" t="s">
        <v>229</v>
      </c>
      <c r="B55" t="s">
        <v>230</v>
      </c>
      <c r="C55" t="s">
        <v>154</v>
      </c>
      <c r="D55" t="str">
        <f t="shared" si="0"/>
        <v>ADAMS 12 FIVE STAR SCHOOLS</v>
      </c>
      <c r="G55" t="s">
        <v>2025</v>
      </c>
      <c r="H55" t="s">
        <v>4041</v>
      </c>
      <c r="I55" t="s">
        <v>2025</v>
      </c>
    </row>
    <row r="56" spans="1:9" x14ac:dyDescent="0.3">
      <c r="A56" t="s">
        <v>231</v>
      </c>
      <c r="B56" t="s">
        <v>232</v>
      </c>
      <c r="C56" t="s">
        <v>154</v>
      </c>
      <c r="D56" t="str">
        <f t="shared" si="0"/>
        <v>ADAMS 12 FIVE STAR SCHOOLS</v>
      </c>
      <c r="G56" t="s">
        <v>2034</v>
      </c>
      <c r="H56" t="s">
        <v>4042</v>
      </c>
      <c r="I56" t="s">
        <v>2034</v>
      </c>
    </row>
    <row r="57" spans="1:9" x14ac:dyDescent="0.3">
      <c r="A57" t="s">
        <v>233</v>
      </c>
      <c r="B57" t="s">
        <v>234</v>
      </c>
      <c r="C57" t="s">
        <v>154</v>
      </c>
      <c r="D57" t="str">
        <f t="shared" si="0"/>
        <v>ADAMS 12 FIVE STAR SCHOOLS</v>
      </c>
      <c r="G57" t="s">
        <v>2101</v>
      </c>
      <c r="H57" t="s">
        <v>4043</v>
      </c>
      <c r="I57" t="s">
        <v>2101</v>
      </c>
    </row>
    <row r="58" spans="1:9" x14ac:dyDescent="0.3">
      <c r="A58" t="s">
        <v>235</v>
      </c>
      <c r="B58" t="s">
        <v>236</v>
      </c>
      <c r="C58" t="s">
        <v>154</v>
      </c>
      <c r="D58" t="str">
        <f t="shared" si="0"/>
        <v>ADAMS 12 FIVE STAR SCHOOLS</v>
      </c>
      <c r="G58" t="s">
        <v>2108</v>
      </c>
      <c r="H58" t="s">
        <v>4044</v>
      </c>
      <c r="I58" t="s">
        <v>2108</v>
      </c>
    </row>
    <row r="59" spans="1:9" x14ac:dyDescent="0.3">
      <c r="A59" t="s">
        <v>237</v>
      </c>
      <c r="B59" t="s">
        <v>238</v>
      </c>
      <c r="C59" t="s">
        <v>154</v>
      </c>
      <c r="D59" t="str">
        <f t="shared" si="0"/>
        <v>ADAMS 12 FIVE STAR SCHOOLS</v>
      </c>
      <c r="G59" t="s">
        <v>922</v>
      </c>
      <c r="H59" t="s">
        <v>4045</v>
      </c>
      <c r="I59" t="s">
        <v>922</v>
      </c>
    </row>
    <row r="60" spans="1:9" x14ac:dyDescent="0.3">
      <c r="A60" t="s">
        <v>239</v>
      </c>
      <c r="B60" t="s">
        <v>240</v>
      </c>
      <c r="C60" t="s">
        <v>154</v>
      </c>
      <c r="D60" t="str">
        <f t="shared" si="0"/>
        <v>ADAMS 12 FIVE STAR SCHOOLS</v>
      </c>
      <c r="G60" t="s">
        <v>2120</v>
      </c>
      <c r="H60" t="s">
        <v>4046</v>
      </c>
      <c r="I60" t="s">
        <v>2120</v>
      </c>
    </row>
    <row r="61" spans="1:9" x14ac:dyDescent="0.3">
      <c r="A61" t="s">
        <v>241</v>
      </c>
      <c r="B61" t="s">
        <v>242</v>
      </c>
      <c r="C61" t="s">
        <v>154</v>
      </c>
      <c r="D61" t="str">
        <f t="shared" si="0"/>
        <v>ADAMS 12 FIVE STAR SCHOOLS</v>
      </c>
      <c r="G61" t="s">
        <v>2139</v>
      </c>
      <c r="H61" t="s">
        <v>4047</v>
      </c>
      <c r="I61" t="s">
        <v>2139</v>
      </c>
    </row>
    <row r="62" spans="1:9" x14ac:dyDescent="0.3">
      <c r="A62" t="s">
        <v>243</v>
      </c>
      <c r="B62" t="s">
        <v>244</v>
      </c>
      <c r="C62" t="s">
        <v>154</v>
      </c>
      <c r="D62" t="str">
        <f t="shared" si="0"/>
        <v>ADAMS 12 FIVE STAR SCHOOLS</v>
      </c>
      <c r="G62" t="s">
        <v>2183</v>
      </c>
      <c r="H62" t="s">
        <v>4048</v>
      </c>
      <c r="I62" t="s">
        <v>2183</v>
      </c>
    </row>
    <row r="63" spans="1:9" x14ac:dyDescent="0.3">
      <c r="A63" t="s">
        <v>245</v>
      </c>
      <c r="B63" t="s">
        <v>246</v>
      </c>
      <c r="C63" t="s">
        <v>154</v>
      </c>
      <c r="D63" t="str">
        <f t="shared" si="0"/>
        <v>ADAMS 12 FIVE STAR SCHOOLS</v>
      </c>
      <c r="G63" t="s">
        <v>1014</v>
      </c>
      <c r="H63" t="s">
        <v>4049</v>
      </c>
      <c r="I63" t="s">
        <v>1014</v>
      </c>
    </row>
    <row r="64" spans="1:9" x14ac:dyDescent="0.3">
      <c r="A64" t="s">
        <v>247</v>
      </c>
      <c r="B64" t="s">
        <v>248</v>
      </c>
      <c r="C64" t="s">
        <v>154</v>
      </c>
      <c r="D64" t="str">
        <f t="shared" si="0"/>
        <v>ADAMS 12 FIVE STAR SCHOOLS</v>
      </c>
      <c r="G64" t="s">
        <v>2193</v>
      </c>
      <c r="H64" t="s">
        <v>4050</v>
      </c>
      <c r="I64" t="s">
        <v>2193</v>
      </c>
    </row>
    <row r="65" spans="1:9" x14ac:dyDescent="0.3">
      <c r="A65" t="s">
        <v>249</v>
      </c>
      <c r="B65" t="s">
        <v>250</v>
      </c>
      <c r="C65" t="s">
        <v>154</v>
      </c>
      <c r="D65" t="str">
        <f t="shared" si="0"/>
        <v>ADAMS 12 FIVE STAR SCHOOLS</v>
      </c>
      <c r="G65" t="s">
        <v>2212</v>
      </c>
      <c r="H65" t="s">
        <v>4051</v>
      </c>
      <c r="I65" t="s">
        <v>2212</v>
      </c>
    </row>
    <row r="66" spans="1:9" x14ac:dyDescent="0.3">
      <c r="A66" t="s">
        <v>251</v>
      </c>
      <c r="B66" t="s">
        <v>252</v>
      </c>
      <c r="C66" t="s">
        <v>154</v>
      </c>
      <c r="D66" t="str">
        <f t="shared" si="0"/>
        <v>ADAMS 12 FIVE STAR SCHOOLS</v>
      </c>
      <c r="G66" t="s">
        <v>2219</v>
      </c>
      <c r="H66" t="s">
        <v>4052</v>
      </c>
      <c r="I66" t="s">
        <v>2219</v>
      </c>
    </row>
    <row r="67" spans="1:9" x14ac:dyDescent="0.3">
      <c r="A67" t="s">
        <v>253</v>
      </c>
      <c r="B67" t="s">
        <v>254</v>
      </c>
      <c r="C67" t="s">
        <v>154</v>
      </c>
      <c r="D67" t="str">
        <f t="shared" ref="D67:D130" si="1">VLOOKUP($C67,$G$1:$H$201,2,FALSE)</f>
        <v>ADAMS 12 FIVE STAR SCHOOLS</v>
      </c>
      <c r="G67" t="s">
        <v>2224</v>
      </c>
      <c r="H67" t="s">
        <v>4053</v>
      </c>
      <c r="I67" t="s">
        <v>2224</v>
      </c>
    </row>
    <row r="68" spans="1:9" x14ac:dyDescent="0.3">
      <c r="A68" t="s">
        <v>255</v>
      </c>
      <c r="B68" t="s">
        <v>256</v>
      </c>
      <c r="C68" t="s">
        <v>154</v>
      </c>
      <c r="D68" t="str">
        <f t="shared" si="1"/>
        <v>ADAMS 12 FIVE STAR SCHOOLS</v>
      </c>
      <c r="G68" t="s">
        <v>2248</v>
      </c>
      <c r="H68" t="s">
        <v>4054</v>
      </c>
      <c r="I68" t="s">
        <v>2248</v>
      </c>
    </row>
    <row r="69" spans="1:9" x14ac:dyDescent="0.3">
      <c r="A69" t="s">
        <v>257</v>
      </c>
      <c r="B69" t="s">
        <v>258</v>
      </c>
      <c r="C69" t="s">
        <v>154</v>
      </c>
      <c r="D69" t="str">
        <f t="shared" si="1"/>
        <v>ADAMS 12 FIVE STAR SCHOOLS</v>
      </c>
      <c r="G69" t="s">
        <v>2268</v>
      </c>
      <c r="H69" t="s">
        <v>4055</v>
      </c>
      <c r="I69" t="s">
        <v>2268</v>
      </c>
    </row>
    <row r="70" spans="1:9" x14ac:dyDescent="0.3">
      <c r="A70" t="s">
        <v>154</v>
      </c>
      <c r="B70" t="s">
        <v>259</v>
      </c>
      <c r="C70" t="s">
        <v>260</v>
      </c>
      <c r="D70" t="str">
        <f t="shared" si="1"/>
        <v>ADAMS COUNTY 14</v>
      </c>
      <c r="G70" t="s">
        <v>2277</v>
      </c>
      <c r="H70" t="s">
        <v>4056</v>
      </c>
      <c r="I70" t="s">
        <v>2277</v>
      </c>
    </row>
    <row r="71" spans="1:9" x14ac:dyDescent="0.3">
      <c r="A71" t="s">
        <v>261</v>
      </c>
      <c r="B71" t="s">
        <v>262</v>
      </c>
      <c r="C71" t="s">
        <v>260</v>
      </c>
      <c r="D71" t="str">
        <f t="shared" si="1"/>
        <v>ADAMS COUNTY 14</v>
      </c>
      <c r="G71" t="s">
        <v>1906</v>
      </c>
      <c r="H71" t="s">
        <v>4057</v>
      </c>
      <c r="I71" t="s">
        <v>1906</v>
      </c>
    </row>
    <row r="72" spans="1:9" x14ac:dyDescent="0.3">
      <c r="A72" t="s">
        <v>263</v>
      </c>
      <c r="B72" t="s">
        <v>264</v>
      </c>
      <c r="C72" t="s">
        <v>260</v>
      </c>
      <c r="D72" t="str">
        <f t="shared" si="1"/>
        <v>ADAMS COUNTY 14</v>
      </c>
      <c r="G72" t="s">
        <v>2286</v>
      </c>
      <c r="H72" t="s">
        <v>4058</v>
      </c>
      <c r="I72" t="s">
        <v>2286</v>
      </c>
    </row>
    <row r="73" spans="1:9" x14ac:dyDescent="0.3">
      <c r="A73" t="s">
        <v>265</v>
      </c>
      <c r="B73" t="s">
        <v>266</v>
      </c>
      <c r="C73" t="s">
        <v>260</v>
      </c>
      <c r="D73" t="str">
        <f t="shared" si="1"/>
        <v>ADAMS COUNTY 14</v>
      </c>
      <c r="G73" t="s">
        <v>2297</v>
      </c>
      <c r="H73" t="s">
        <v>4059</v>
      </c>
      <c r="I73" t="s">
        <v>2297</v>
      </c>
    </row>
    <row r="74" spans="1:9" x14ac:dyDescent="0.3">
      <c r="A74" t="s">
        <v>267</v>
      </c>
      <c r="B74" t="s">
        <v>268</v>
      </c>
      <c r="C74" t="s">
        <v>260</v>
      </c>
      <c r="D74" t="str">
        <f t="shared" si="1"/>
        <v>ADAMS COUNTY 14</v>
      </c>
      <c r="G74" t="s">
        <v>928</v>
      </c>
      <c r="H74" t="s">
        <v>4060</v>
      </c>
      <c r="I74" t="s">
        <v>928</v>
      </c>
    </row>
    <row r="75" spans="1:9" x14ac:dyDescent="0.3">
      <c r="A75" t="s">
        <v>269</v>
      </c>
      <c r="B75" t="s">
        <v>270</v>
      </c>
      <c r="C75" t="s">
        <v>260</v>
      </c>
      <c r="D75" t="str">
        <f t="shared" si="1"/>
        <v>ADAMS COUNTY 14</v>
      </c>
      <c r="G75" t="s">
        <v>930</v>
      </c>
      <c r="H75" t="s">
        <v>4061</v>
      </c>
      <c r="I75" t="s">
        <v>930</v>
      </c>
    </row>
    <row r="76" spans="1:9" x14ac:dyDescent="0.3">
      <c r="A76" t="s">
        <v>271</v>
      </c>
      <c r="B76" t="s">
        <v>272</v>
      </c>
      <c r="C76" t="s">
        <v>260</v>
      </c>
      <c r="D76" t="str">
        <f t="shared" si="1"/>
        <v>ADAMS COUNTY 14</v>
      </c>
      <c r="G76" t="s">
        <v>1167</v>
      </c>
      <c r="H76" t="s">
        <v>4062</v>
      </c>
      <c r="I76" t="s">
        <v>1167</v>
      </c>
    </row>
    <row r="77" spans="1:9" x14ac:dyDescent="0.3">
      <c r="A77" t="s">
        <v>273</v>
      </c>
      <c r="B77" t="s">
        <v>274</v>
      </c>
      <c r="C77" t="s">
        <v>260</v>
      </c>
      <c r="D77" t="str">
        <f t="shared" si="1"/>
        <v>ADAMS COUNTY 14</v>
      </c>
      <c r="G77" t="s">
        <v>2324</v>
      </c>
      <c r="H77" t="s">
        <v>4063</v>
      </c>
      <c r="I77" t="s">
        <v>2324</v>
      </c>
    </row>
    <row r="78" spans="1:9" x14ac:dyDescent="0.3">
      <c r="A78" t="s">
        <v>275</v>
      </c>
      <c r="B78" t="s">
        <v>276</v>
      </c>
      <c r="C78" t="s">
        <v>260</v>
      </c>
      <c r="D78" t="str">
        <f t="shared" si="1"/>
        <v>ADAMS COUNTY 14</v>
      </c>
      <c r="G78" t="s">
        <v>2326</v>
      </c>
      <c r="H78" t="s">
        <v>4064</v>
      </c>
      <c r="I78" t="s">
        <v>2326</v>
      </c>
    </row>
    <row r="79" spans="1:9" x14ac:dyDescent="0.3">
      <c r="A79" t="s">
        <v>277</v>
      </c>
      <c r="B79" t="s">
        <v>278</v>
      </c>
      <c r="C79" t="s">
        <v>260</v>
      </c>
      <c r="D79" t="str">
        <f t="shared" si="1"/>
        <v>ADAMS COUNTY 14</v>
      </c>
      <c r="G79" t="s">
        <v>2649</v>
      </c>
      <c r="H79" t="s">
        <v>4065</v>
      </c>
      <c r="I79" t="s">
        <v>2649</v>
      </c>
    </row>
    <row r="80" spans="1:9" x14ac:dyDescent="0.3">
      <c r="A80" t="s">
        <v>279</v>
      </c>
      <c r="B80" t="s">
        <v>280</v>
      </c>
      <c r="C80" t="s">
        <v>260</v>
      </c>
      <c r="D80" t="str">
        <f t="shared" si="1"/>
        <v>ADAMS COUNTY 14</v>
      </c>
      <c r="G80" t="s">
        <v>2656</v>
      </c>
      <c r="H80" t="s">
        <v>4066</v>
      </c>
      <c r="I80" t="s">
        <v>2656</v>
      </c>
    </row>
    <row r="81" spans="1:9" x14ac:dyDescent="0.3">
      <c r="A81" t="s">
        <v>281</v>
      </c>
      <c r="B81" t="s">
        <v>282</v>
      </c>
      <c r="C81" t="s">
        <v>260</v>
      </c>
      <c r="D81" t="str">
        <f t="shared" si="1"/>
        <v>ADAMS COUNTY 14</v>
      </c>
      <c r="G81" t="s">
        <v>2661</v>
      </c>
      <c r="H81" t="s">
        <v>4067</v>
      </c>
      <c r="I81" t="s">
        <v>2661</v>
      </c>
    </row>
    <row r="82" spans="1:9" x14ac:dyDescent="0.3">
      <c r="A82" t="s">
        <v>283</v>
      </c>
      <c r="B82" t="s">
        <v>284</v>
      </c>
      <c r="C82" t="s">
        <v>260</v>
      </c>
      <c r="D82" t="str">
        <f t="shared" si="1"/>
        <v>ADAMS COUNTY 14</v>
      </c>
      <c r="G82" t="s">
        <v>2664</v>
      </c>
      <c r="H82" t="s">
        <v>4068</v>
      </c>
      <c r="I82" t="s">
        <v>2664</v>
      </c>
    </row>
    <row r="83" spans="1:9" x14ac:dyDescent="0.3">
      <c r="A83" t="s">
        <v>285</v>
      </c>
      <c r="B83" t="s">
        <v>286</v>
      </c>
      <c r="C83" t="s">
        <v>287</v>
      </c>
      <c r="D83" t="str">
        <f t="shared" si="1"/>
        <v>SCHOOL DISTRICT 27J</v>
      </c>
      <c r="G83" t="s">
        <v>169</v>
      </c>
      <c r="H83" t="s">
        <v>4069</v>
      </c>
      <c r="I83" t="s">
        <v>169</v>
      </c>
    </row>
    <row r="84" spans="1:9" x14ac:dyDescent="0.3">
      <c r="A84" t="s">
        <v>288</v>
      </c>
      <c r="B84" t="s">
        <v>289</v>
      </c>
      <c r="C84" t="s">
        <v>287</v>
      </c>
      <c r="D84" t="str">
        <f t="shared" si="1"/>
        <v>SCHOOL DISTRICT 27J</v>
      </c>
      <c r="G84" t="s">
        <v>2672</v>
      </c>
      <c r="H84" t="s">
        <v>4070</v>
      </c>
      <c r="I84" t="s">
        <v>2672</v>
      </c>
    </row>
    <row r="85" spans="1:9" x14ac:dyDescent="0.3">
      <c r="A85" t="s">
        <v>290</v>
      </c>
      <c r="B85" t="s">
        <v>291</v>
      </c>
      <c r="C85" t="s">
        <v>287</v>
      </c>
      <c r="D85" t="str">
        <f t="shared" si="1"/>
        <v>SCHOOL DISTRICT 27J</v>
      </c>
      <c r="G85" t="s">
        <v>2674</v>
      </c>
      <c r="H85" t="s">
        <v>4071</v>
      </c>
      <c r="I85" t="s">
        <v>2674</v>
      </c>
    </row>
    <row r="86" spans="1:9" x14ac:dyDescent="0.3">
      <c r="A86" t="s">
        <v>292</v>
      </c>
      <c r="B86" t="s">
        <v>293</v>
      </c>
      <c r="C86" t="s">
        <v>287</v>
      </c>
      <c r="D86" t="str">
        <f t="shared" si="1"/>
        <v>SCHOOL DISTRICT 27J</v>
      </c>
      <c r="G86" t="s">
        <v>459</v>
      </c>
      <c r="H86" t="s">
        <v>4072</v>
      </c>
      <c r="I86" t="s">
        <v>459</v>
      </c>
    </row>
    <row r="87" spans="1:9" x14ac:dyDescent="0.3">
      <c r="A87" t="s">
        <v>294</v>
      </c>
      <c r="B87" t="s">
        <v>295</v>
      </c>
      <c r="C87" t="s">
        <v>287</v>
      </c>
      <c r="D87" t="str">
        <f t="shared" si="1"/>
        <v>SCHOOL DISTRICT 27J</v>
      </c>
      <c r="G87" t="s">
        <v>2688</v>
      </c>
      <c r="H87" t="s">
        <v>4073</v>
      </c>
      <c r="I87" t="s">
        <v>2688</v>
      </c>
    </row>
    <row r="88" spans="1:9" x14ac:dyDescent="0.3">
      <c r="A88" t="s">
        <v>296</v>
      </c>
      <c r="B88" t="s">
        <v>297</v>
      </c>
      <c r="C88" t="s">
        <v>287</v>
      </c>
      <c r="D88" t="str">
        <f t="shared" si="1"/>
        <v>SCHOOL DISTRICT 27J</v>
      </c>
      <c r="G88" t="s">
        <v>2713</v>
      </c>
      <c r="H88" t="s">
        <v>4074</v>
      </c>
      <c r="I88" t="s">
        <v>2713</v>
      </c>
    </row>
    <row r="89" spans="1:9" x14ac:dyDescent="0.3">
      <c r="A89" t="s">
        <v>298</v>
      </c>
      <c r="B89" t="s">
        <v>299</v>
      </c>
      <c r="C89" t="s">
        <v>287</v>
      </c>
      <c r="D89" t="str">
        <f t="shared" si="1"/>
        <v>SCHOOL DISTRICT 27J</v>
      </c>
      <c r="G89" t="s">
        <v>2719</v>
      </c>
      <c r="H89" t="s">
        <v>4075</v>
      </c>
      <c r="I89" t="s">
        <v>2719</v>
      </c>
    </row>
    <row r="90" spans="1:9" x14ac:dyDescent="0.3">
      <c r="A90" t="s">
        <v>300</v>
      </c>
      <c r="B90" t="s">
        <v>301</v>
      </c>
      <c r="C90" t="s">
        <v>287</v>
      </c>
      <c r="D90" t="str">
        <f t="shared" si="1"/>
        <v>SCHOOL DISTRICT 27J</v>
      </c>
      <c r="G90" t="s">
        <v>2726</v>
      </c>
      <c r="H90" t="s">
        <v>4076</v>
      </c>
      <c r="I90" t="s">
        <v>2726</v>
      </c>
    </row>
    <row r="91" spans="1:9" x14ac:dyDescent="0.3">
      <c r="A91" t="s">
        <v>302</v>
      </c>
      <c r="B91" t="s">
        <v>303</v>
      </c>
      <c r="C91" t="s">
        <v>287</v>
      </c>
      <c r="D91" t="str">
        <f t="shared" si="1"/>
        <v>SCHOOL DISTRICT 27J</v>
      </c>
      <c r="G91" t="s">
        <v>296</v>
      </c>
      <c r="H91" t="s">
        <v>4077</v>
      </c>
      <c r="I91" t="s">
        <v>296</v>
      </c>
    </row>
    <row r="92" spans="1:9" x14ac:dyDescent="0.3">
      <c r="A92" t="s">
        <v>304</v>
      </c>
      <c r="B92" t="s">
        <v>305</v>
      </c>
      <c r="C92" t="s">
        <v>287</v>
      </c>
      <c r="D92" t="str">
        <f t="shared" si="1"/>
        <v>SCHOOL DISTRICT 27J</v>
      </c>
      <c r="G92" t="s">
        <v>467</v>
      </c>
      <c r="H92" t="s">
        <v>4078</v>
      </c>
      <c r="I92" t="s">
        <v>467</v>
      </c>
    </row>
    <row r="93" spans="1:9" x14ac:dyDescent="0.3">
      <c r="A93" t="s">
        <v>306</v>
      </c>
      <c r="B93" t="s">
        <v>307</v>
      </c>
      <c r="C93" t="s">
        <v>287</v>
      </c>
      <c r="D93" t="str">
        <f t="shared" si="1"/>
        <v>SCHOOL DISTRICT 27J</v>
      </c>
      <c r="G93" t="s">
        <v>2899</v>
      </c>
      <c r="H93" t="s">
        <v>4079</v>
      </c>
      <c r="I93" t="s">
        <v>2899</v>
      </c>
    </row>
    <row r="94" spans="1:9" x14ac:dyDescent="0.3">
      <c r="A94" t="s">
        <v>308</v>
      </c>
      <c r="B94" t="s">
        <v>309</v>
      </c>
      <c r="C94" t="s">
        <v>287</v>
      </c>
      <c r="D94" t="str">
        <f t="shared" si="1"/>
        <v>SCHOOL DISTRICT 27J</v>
      </c>
      <c r="G94" t="s">
        <v>2007</v>
      </c>
      <c r="H94" t="s">
        <v>4080</v>
      </c>
      <c r="I94" t="s">
        <v>2007</v>
      </c>
    </row>
    <row r="95" spans="1:9" x14ac:dyDescent="0.3">
      <c r="A95" t="s">
        <v>310</v>
      </c>
      <c r="B95" t="s">
        <v>311</v>
      </c>
      <c r="C95" t="s">
        <v>287</v>
      </c>
      <c r="D95" t="str">
        <f t="shared" si="1"/>
        <v>SCHOOL DISTRICT 27J</v>
      </c>
      <c r="G95" t="s">
        <v>2912</v>
      </c>
      <c r="H95" t="s">
        <v>4081</v>
      </c>
      <c r="I95" t="s">
        <v>2912</v>
      </c>
    </row>
    <row r="96" spans="1:9" x14ac:dyDescent="0.3">
      <c r="A96" t="s">
        <v>312</v>
      </c>
      <c r="B96" t="s">
        <v>313</v>
      </c>
      <c r="C96" t="s">
        <v>287</v>
      </c>
      <c r="D96" t="str">
        <f t="shared" si="1"/>
        <v>SCHOOL DISTRICT 27J</v>
      </c>
      <c r="G96" t="s">
        <v>2915</v>
      </c>
      <c r="H96" t="s">
        <v>4082</v>
      </c>
      <c r="I96" t="s">
        <v>2915</v>
      </c>
    </row>
    <row r="97" spans="1:9" x14ac:dyDescent="0.3">
      <c r="A97" t="s">
        <v>314</v>
      </c>
      <c r="B97" t="s">
        <v>315</v>
      </c>
      <c r="C97" t="s">
        <v>287</v>
      </c>
      <c r="D97" t="str">
        <f t="shared" si="1"/>
        <v>SCHOOL DISTRICT 27J</v>
      </c>
      <c r="G97" t="s">
        <v>2920</v>
      </c>
      <c r="H97" t="s">
        <v>4083</v>
      </c>
      <c r="I97" t="s">
        <v>2920</v>
      </c>
    </row>
    <row r="98" spans="1:9" x14ac:dyDescent="0.3">
      <c r="A98" t="s">
        <v>316</v>
      </c>
      <c r="B98" t="s">
        <v>317</v>
      </c>
      <c r="C98" t="s">
        <v>287</v>
      </c>
      <c r="D98" t="str">
        <f t="shared" si="1"/>
        <v>SCHOOL DISTRICT 27J</v>
      </c>
      <c r="G98" t="s">
        <v>2925</v>
      </c>
      <c r="H98" t="s">
        <v>4084</v>
      </c>
      <c r="I98" t="s">
        <v>2925</v>
      </c>
    </row>
    <row r="99" spans="1:9" x14ac:dyDescent="0.3">
      <c r="A99" t="s">
        <v>318</v>
      </c>
      <c r="B99" t="s">
        <v>319</v>
      </c>
      <c r="C99" t="s">
        <v>287</v>
      </c>
      <c r="D99" t="str">
        <f t="shared" si="1"/>
        <v>SCHOOL DISTRICT 27J</v>
      </c>
      <c r="G99" t="s">
        <v>2930</v>
      </c>
      <c r="H99" t="s">
        <v>4085</v>
      </c>
      <c r="I99" t="s">
        <v>2930</v>
      </c>
    </row>
    <row r="100" spans="1:9" x14ac:dyDescent="0.3">
      <c r="A100" t="s">
        <v>320</v>
      </c>
      <c r="B100" t="s">
        <v>321</v>
      </c>
      <c r="C100" t="s">
        <v>287</v>
      </c>
      <c r="D100" t="str">
        <f t="shared" si="1"/>
        <v>SCHOOL DISTRICT 27J</v>
      </c>
      <c r="G100" t="s">
        <v>2372</v>
      </c>
      <c r="H100" t="s">
        <v>4086</v>
      </c>
      <c r="I100" t="s">
        <v>2372</v>
      </c>
    </row>
    <row r="101" spans="1:9" x14ac:dyDescent="0.3">
      <c r="A101" t="s">
        <v>322</v>
      </c>
      <c r="B101" t="s">
        <v>323</v>
      </c>
      <c r="C101" t="s">
        <v>287</v>
      </c>
      <c r="D101" t="str">
        <f t="shared" si="1"/>
        <v>SCHOOL DISTRICT 27J</v>
      </c>
      <c r="G101" t="s">
        <v>2937</v>
      </c>
      <c r="H101" t="s">
        <v>4087</v>
      </c>
      <c r="I101" t="s">
        <v>2937</v>
      </c>
    </row>
    <row r="102" spans="1:9" x14ac:dyDescent="0.3">
      <c r="A102" t="s">
        <v>324</v>
      </c>
      <c r="B102" t="s">
        <v>325</v>
      </c>
      <c r="C102" t="s">
        <v>287</v>
      </c>
      <c r="D102" t="str">
        <f t="shared" si="1"/>
        <v>SCHOOL DISTRICT 27J</v>
      </c>
      <c r="G102" t="s">
        <v>2942</v>
      </c>
      <c r="H102" t="s">
        <v>4088</v>
      </c>
      <c r="I102" t="s">
        <v>2942</v>
      </c>
    </row>
    <row r="103" spans="1:9" x14ac:dyDescent="0.3">
      <c r="A103" t="s">
        <v>326</v>
      </c>
      <c r="B103" t="s">
        <v>327</v>
      </c>
      <c r="C103" t="s">
        <v>287</v>
      </c>
      <c r="D103" t="str">
        <f t="shared" si="1"/>
        <v>SCHOOL DISTRICT 27J</v>
      </c>
      <c r="G103" t="s">
        <v>2955</v>
      </c>
      <c r="H103" t="s">
        <v>4089</v>
      </c>
      <c r="I103" t="s">
        <v>2955</v>
      </c>
    </row>
    <row r="104" spans="1:9" x14ac:dyDescent="0.3">
      <c r="A104" t="s">
        <v>328</v>
      </c>
      <c r="B104" t="s">
        <v>329</v>
      </c>
      <c r="C104" t="s">
        <v>287</v>
      </c>
      <c r="D104" t="str">
        <f t="shared" si="1"/>
        <v>SCHOOL DISTRICT 27J</v>
      </c>
      <c r="G104" t="s">
        <v>2960</v>
      </c>
      <c r="H104" t="s">
        <v>4090</v>
      </c>
      <c r="I104" t="s">
        <v>2960</v>
      </c>
    </row>
    <row r="105" spans="1:9" x14ac:dyDescent="0.3">
      <c r="A105" t="s">
        <v>330</v>
      </c>
      <c r="B105" t="s">
        <v>331</v>
      </c>
      <c r="C105" t="s">
        <v>287</v>
      </c>
      <c r="D105" t="str">
        <f t="shared" si="1"/>
        <v>SCHOOL DISTRICT 27J</v>
      </c>
      <c r="G105" t="s">
        <v>1916</v>
      </c>
      <c r="H105" t="s">
        <v>4091</v>
      </c>
      <c r="I105" t="s">
        <v>1916</v>
      </c>
    </row>
    <row r="106" spans="1:9" x14ac:dyDescent="0.3">
      <c r="A106" t="s">
        <v>332</v>
      </c>
      <c r="B106" t="s">
        <v>333</v>
      </c>
      <c r="C106" t="s">
        <v>287</v>
      </c>
      <c r="D106" t="str">
        <f t="shared" si="1"/>
        <v>SCHOOL DISTRICT 27J</v>
      </c>
      <c r="G106" t="s">
        <v>2969</v>
      </c>
      <c r="H106" t="s">
        <v>4092</v>
      </c>
      <c r="I106" t="s">
        <v>2969</v>
      </c>
    </row>
    <row r="107" spans="1:9" x14ac:dyDescent="0.3">
      <c r="A107" t="s">
        <v>334</v>
      </c>
      <c r="B107" t="s">
        <v>335</v>
      </c>
      <c r="C107" t="s">
        <v>287</v>
      </c>
      <c r="D107" t="str">
        <f t="shared" si="1"/>
        <v>SCHOOL DISTRICT 27J</v>
      </c>
      <c r="G107" t="s">
        <v>2974</v>
      </c>
      <c r="H107" t="s">
        <v>4093</v>
      </c>
      <c r="I107" t="s">
        <v>2974</v>
      </c>
    </row>
    <row r="108" spans="1:9" x14ac:dyDescent="0.3">
      <c r="A108" t="s">
        <v>336</v>
      </c>
      <c r="B108" t="s">
        <v>337</v>
      </c>
      <c r="C108" t="s">
        <v>338</v>
      </c>
      <c r="D108" t="str">
        <f t="shared" si="1"/>
        <v>BENNETT 29J</v>
      </c>
      <c r="G108" t="s">
        <v>2983</v>
      </c>
      <c r="H108" t="s">
        <v>4094</v>
      </c>
      <c r="I108" t="s">
        <v>2983</v>
      </c>
    </row>
    <row r="109" spans="1:9" x14ac:dyDescent="0.3">
      <c r="A109" t="s">
        <v>339</v>
      </c>
      <c r="B109" t="s">
        <v>340</v>
      </c>
      <c r="C109" t="s">
        <v>338</v>
      </c>
      <c r="D109" t="str">
        <f t="shared" si="1"/>
        <v>BENNETT 29J</v>
      </c>
      <c r="G109" t="s">
        <v>3066</v>
      </c>
      <c r="H109" t="s">
        <v>4095</v>
      </c>
      <c r="I109" t="s">
        <v>3066</v>
      </c>
    </row>
    <row r="110" spans="1:9" x14ac:dyDescent="0.3">
      <c r="A110" t="s">
        <v>341</v>
      </c>
      <c r="B110" t="s">
        <v>342</v>
      </c>
      <c r="C110" t="s">
        <v>338</v>
      </c>
      <c r="D110" t="str">
        <f t="shared" si="1"/>
        <v>BENNETT 29J</v>
      </c>
      <c r="G110" t="s">
        <v>3069</v>
      </c>
      <c r="H110" t="s">
        <v>4096</v>
      </c>
      <c r="I110" t="s">
        <v>3069</v>
      </c>
    </row>
    <row r="111" spans="1:9" x14ac:dyDescent="0.3">
      <c r="A111" t="s">
        <v>343</v>
      </c>
      <c r="B111" t="s">
        <v>344</v>
      </c>
      <c r="C111" t="s">
        <v>338</v>
      </c>
      <c r="D111" t="str">
        <f t="shared" si="1"/>
        <v>BENNETT 29J</v>
      </c>
      <c r="G111" t="s">
        <v>356</v>
      </c>
      <c r="H111" t="s">
        <v>4097</v>
      </c>
      <c r="I111" t="s">
        <v>356</v>
      </c>
    </row>
    <row r="112" spans="1:9" x14ac:dyDescent="0.3">
      <c r="A112" t="s">
        <v>345</v>
      </c>
      <c r="B112" t="s">
        <v>346</v>
      </c>
      <c r="C112" t="s">
        <v>347</v>
      </c>
      <c r="D112" t="str">
        <f t="shared" si="1"/>
        <v>STRASBURG 31J</v>
      </c>
      <c r="G112" t="s">
        <v>3103</v>
      </c>
      <c r="H112" t="s">
        <v>4098</v>
      </c>
      <c r="I112" t="s">
        <v>3103</v>
      </c>
    </row>
    <row r="113" spans="1:9" x14ac:dyDescent="0.3">
      <c r="A113" t="s">
        <v>348</v>
      </c>
      <c r="B113" t="s">
        <v>349</v>
      </c>
      <c r="C113" t="s">
        <v>347</v>
      </c>
      <c r="D113" t="str">
        <f t="shared" si="1"/>
        <v>STRASBURG 31J</v>
      </c>
      <c r="G113" t="s">
        <v>3112</v>
      </c>
      <c r="H113" t="s">
        <v>4099</v>
      </c>
      <c r="I113" t="s">
        <v>3112</v>
      </c>
    </row>
    <row r="114" spans="1:9" x14ac:dyDescent="0.3">
      <c r="A114" t="s">
        <v>350</v>
      </c>
      <c r="B114" t="s">
        <v>351</v>
      </c>
      <c r="C114" t="s">
        <v>347</v>
      </c>
      <c r="D114" t="str">
        <f t="shared" si="1"/>
        <v>STRASBURG 31J</v>
      </c>
      <c r="G114" t="s">
        <v>3120</v>
      </c>
      <c r="H114" t="s">
        <v>4100</v>
      </c>
      <c r="I114" t="s">
        <v>3120</v>
      </c>
    </row>
    <row r="115" spans="1:9" x14ac:dyDescent="0.3">
      <c r="A115" t="s">
        <v>352</v>
      </c>
      <c r="B115" t="s">
        <v>353</v>
      </c>
      <c r="C115" t="s">
        <v>347</v>
      </c>
      <c r="D115" t="str">
        <f t="shared" si="1"/>
        <v>STRASBURG 31J</v>
      </c>
      <c r="G115" t="s">
        <v>3148</v>
      </c>
      <c r="H115" t="s">
        <v>4101</v>
      </c>
      <c r="I115" t="s">
        <v>3148</v>
      </c>
    </row>
    <row r="116" spans="1:9" x14ac:dyDescent="0.3">
      <c r="A116" t="s">
        <v>354</v>
      </c>
      <c r="B116" t="s">
        <v>355</v>
      </c>
      <c r="C116" t="s">
        <v>159</v>
      </c>
      <c r="D116" t="str">
        <f t="shared" si="1"/>
        <v>WESTMINSTER 50</v>
      </c>
      <c r="G116" t="s">
        <v>3155</v>
      </c>
      <c r="H116" t="s">
        <v>4102</v>
      </c>
      <c r="I116" t="s">
        <v>3155</v>
      </c>
    </row>
    <row r="117" spans="1:9" x14ac:dyDescent="0.3">
      <c r="A117" t="s">
        <v>356</v>
      </c>
      <c r="B117" t="s">
        <v>357</v>
      </c>
      <c r="C117" t="s">
        <v>159</v>
      </c>
      <c r="D117" t="str">
        <f t="shared" si="1"/>
        <v>WESTMINSTER 50</v>
      </c>
      <c r="G117" t="s">
        <v>3164</v>
      </c>
      <c r="H117" t="s">
        <v>4103</v>
      </c>
      <c r="I117" t="s">
        <v>3164</v>
      </c>
    </row>
    <row r="118" spans="1:9" x14ac:dyDescent="0.3">
      <c r="A118" t="s">
        <v>358</v>
      </c>
      <c r="B118" t="s">
        <v>359</v>
      </c>
      <c r="C118" t="s">
        <v>159</v>
      </c>
      <c r="D118" t="str">
        <f t="shared" si="1"/>
        <v>WESTMINSTER 50</v>
      </c>
      <c r="G118" t="s">
        <v>3178</v>
      </c>
      <c r="H118" t="s">
        <v>4104</v>
      </c>
      <c r="I118" t="s">
        <v>3178</v>
      </c>
    </row>
    <row r="119" spans="1:9" x14ac:dyDescent="0.3">
      <c r="A119" t="s">
        <v>360</v>
      </c>
      <c r="B119" t="s">
        <v>361</v>
      </c>
      <c r="C119" t="s">
        <v>159</v>
      </c>
      <c r="D119" t="str">
        <f t="shared" si="1"/>
        <v>WESTMINSTER 50</v>
      </c>
      <c r="G119" t="s">
        <v>3185</v>
      </c>
      <c r="H119" t="s">
        <v>4105</v>
      </c>
      <c r="I119" t="s">
        <v>3185</v>
      </c>
    </row>
    <row r="120" spans="1:9" x14ac:dyDescent="0.3">
      <c r="A120" t="s">
        <v>362</v>
      </c>
      <c r="B120" t="s">
        <v>363</v>
      </c>
      <c r="C120" t="s">
        <v>159</v>
      </c>
      <c r="D120" t="str">
        <f t="shared" si="1"/>
        <v>WESTMINSTER 50</v>
      </c>
      <c r="G120" t="s">
        <v>3192</v>
      </c>
      <c r="H120" t="s">
        <v>4106</v>
      </c>
      <c r="I120" t="s">
        <v>3192</v>
      </c>
    </row>
    <row r="121" spans="1:9" x14ac:dyDescent="0.3">
      <c r="A121" t="s">
        <v>364</v>
      </c>
      <c r="B121" t="s">
        <v>365</v>
      </c>
      <c r="C121" t="s">
        <v>159</v>
      </c>
      <c r="D121" t="str">
        <f t="shared" si="1"/>
        <v>WESTMINSTER 50</v>
      </c>
      <c r="G121" t="s">
        <v>1728</v>
      </c>
      <c r="H121" t="s">
        <v>4107</v>
      </c>
      <c r="I121" t="s">
        <v>1728</v>
      </c>
    </row>
    <row r="122" spans="1:9" x14ac:dyDescent="0.3">
      <c r="A122" t="s">
        <v>366</v>
      </c>
      <c r="B122" t="s">
        <v>367</v>
      </c>
      <c r="C122" t="s">
        <v>159</v>
      </c>
      <c r="D122" t="str">
        <f t="shared" si="1"/>
        <v>WESTMINSTER 50</v>
      </c>
      <c r="G122" t="s">
        <v>3205</v>
      </c>
      <c r="H122" t="s">
        <v>4108</v>
      </c>
      <c r="I122" t="s">
        <v>3205</v>
      </c>
    </row>
    <row r="123" spans="1:9" x14ac:dyDescent="0.3">
      <c r="A123" t="s">
        <v>368</v>
      </c>
      <c r="B123" t="s">
        <v>369</v>
      </c>
      <c r="C123" t="s">
        <v>159</v>
      </c>
      <c r="D123" t="str">
        <f t="shared" si="1"/>
        <v>WESTMINSTER 50</v>
      </c>
      <c r="G123" t="s">
        <v>3210</v>
      </c>
      <c r="H123" t="s">
        <v>4109</v>
      </c>
      <c r="I123" t="s">
        <v>3210</v>
      </c>
    </row>
    <row r="124" spans="1:9" x14ac:dyDescent="0.3">
      <c r="A124" t="s">
        <v>370</v>
      </c>
      <c r="B124" t="s">
        <v>371</v>
      </c>
      <c r="C124" t="s">
        <v>159</v>
      </c>
      <c r="D124" t="str">
        <f t="shared" si="1"/>
        <v>WESTMINSTER 50</v>
      </c>
      <c r="G124" t="s">
        <v>3217</v>
      </c>
      <c r="H124" t="s">
        <v>4110</v>
      </c>
      <c r="I124" t="s">
        <v>3217</v>
      </c>
    </row>
    <row r="125" spans="1:9" x14ac:dyDescent="0.3">
      <c r="A125" t="s">
        <v>372</v>
      </c>
      <c r="B125" t="s">
        <v>373</v>
      </c>
      <c r="C125" t="s">
        <v>159</v>
      </c>
      <c r="D125" t="str">
        <f t="shared" si="1"/>
        <v>WESTMINSTER 50</v>
      </c>
      <c r="G125" t="s">
        <v>1772</v>
      </c>
      <c r="H125" t="s">
        <v>4111</v>
      </c>
      <c r="I125" t="s">
        <v>1772</v>
      </c>
    </row>
    <row r="126" spans="1:9" x14ac:dyDescent="0.3">
      <c r="A126" t="s">
        <v>374</v>
      </c>
      <c r="B126" t="s">
        <v>375</v>
      </c>
      <c r="C126" t="s">
        <v>159</v>
      </c>
      <c r="D126" t="str">
        <f t="shared" si="1"/>
        <v>WESTMINSTER 50</v>
      </c>
      <c r="G126" t="s">
        <v>187</v>
      </c>
      <c r="H126" t="s">
        <v>4112</v>
      </c>
      <c r="I126" t="s">
        <v>187</v>
      </c>
    </row>
    <row r="127" spans="1:9" x14ac:dyDescent="0.3">
      <c r="A127" t="s">
        <v>376</v>
      </c>
      <c r="B127" t="s">
        <v>377</v>
      </c>
      <c r="C127" t="s">
        <v>159</v>
      </c>
      <c r="D127" t="str">
        <f t="shared" si="1"/>
        <v>WESTMINSTER 50</v>
      </c>
      <c r="G127" t="s">
        <v>3230</v>
      </c>
      <c r="H127" t="s">
        <v>4113</v>
      </c>
      <c r="I127" t="s">
        <v>3230</v>
      </c>
    </row>
    <row r="128" spans="1:9" x14ac:dyDescent="0.3">
      <c r="A128" t="s">
        <v>378</v>
      </c>
      <c r="B128" t="s">
        <v>379</v>
      </c>
      <c r="C128" t="s">
        <v>159</v>
      </c>
      <c r="D128" t="str">
        <f t="shared" si="1"/>
        <v>WESTMINSTER 50</v>
      </c>
      <c r="G128" t="s">
        <v>3237</v>
      </c>
      <c r="H128" t="s">
        <v>4114</v>
      </c>
      <c r="I128" t="s">
        <v>3237</v>
      </c>
    </row>
    <row r="129" spans="1:9" x14ac:dyDescent="0.3">
      <c r="A129" t="s">
        <v>380</v>
      </c>
      <c r="B129" t="s">
        <v>381</v>
      </c>
      <c r="C129" t="s">
        <v>159</v>
      </c>
      <c r="D129" t="str">
        <f t="shared" si="1"/>
        <v>WESTMINSTER 50</v>
      </c>
      <c r="G129" t="s">
        <v>3244</v>
      </c>
      <c r="H129" t="s">
        <v>4115</v>
      </c>
      <c r="I129" t="s">
        <v>3244</v>
      </c>
    </row>
    <row r="130" spans="1:9" x14ac:dyDescent="0.3">
      <c r="A130" t="s">
        <v>382</v>
      </c>
      <c r="B130" t="s">
        <v>383</v>
      </c>
      <c r="C130" t="s">
        <v>159</v>
      </c>
      <c r="D130" t="str">
        <f t="shared" si="1"/>
        <v>WESTMINSTER 50</v>
      </c>
      <c r="G130" t="s">
        <v>3255</v>
      </c>
      <c r="H130" t="s">
        <v>4116</v>
      </c>
      <c r="I130" t="s">
        <v>3255</v>
      </c>
    </row>
    <row r="131" spans="1:9" x14ac:dyDescent="0.3">
      <c r="A131" t="s">
        <v>384</v>
      </c>
      <c r="B131" t="s">
        <v>385</v>
      </c>
      <c r="C131" t="s">
        <v>159</v>
      </c>
      <c r="D131" t="str">
        <f t="shared" ref="D131:D194" si="2">VLOOKUP($C131,$G$1:$H$201,2,FALSE)</f>
        <v>WESTMINSTER 50</v>
      </c>
      <c r="G131" t="s">
        <v>3262</v>
      </c>
      <c r="H131" t="s">
        <v>4117</v>
      </c>
      <c r="I131" t="s">
        <v>3262</v>
      </c>
    </row>
    <row r="132" spans="1:9" x14ac:dyDescent="0.3">
      <c r="A132" t="s">
        <v>386</v>
      </c>
      <c r="B132" t="s">
        <v>387</v>
      </c>
      <c r="C132" t="s">
        <v>159</v>
      </c>
      <c r="D132" t="str">
        <f t="shared" si="2"/>
        <v>WESTMINSTER 50</v>
      </c>
      <c r="G132" t="s">
        <v>2102</v>
      </c>
      <c r="H132" t="s">
        <v>4118</v>
      </c>
      <c r="I132" t="s">
        <v>2102</v>
      </c>
    </row>
    <row r="133" spans="1:9" x14ac:dyDescent="0.3">
      <c r="A133" t="s">
        <v>388</v>
      </c>
      <c r="B133" t="s">
        <v>389</v>
      </c>
      <c r="C133" t="s">
        <v>159</v>
      </c>
      <c r="D133" t="str">
        <f t="shared" si="2"/>
        <v>WESTMINSTER 50</v>
      </c>
      <c r="G133" t="s">
        <v>3277</v>
      </c>
      <c r="H133" t="s">
        <v>4119</v>
      </c>
      <c r="I133" t="s">
        <v>3277</v>
      </c>
    </row>
    <row r="134" spans="1:9" x14ac:dyDescent="0.3">
      <c r="A134" t="s">
        <v>390</v>
      </c>
      <c r="B134" t="s">
        <v>391</v>
      </c>
      <c r="C134" t="s">
        <v>159</v>
      </c>
      <c r="D134" t="str">
        <f t="shared" si="2"/>
        <v>WESTMINSTER 50</v>
      </c>
      <c r="G134" t="s">
        <v>3282</v>
      </c>
      <c r="H134" t="s">
        <v>4120</v>
      </c>
      <c r="I134" t="s">
        <v>3282</v>
      </c>
    </row>
    <row r="135" spans="1:9" x14ac:dyDescent="0.3">
      <c r="A135" t="s">
        <v>392</v>
      </c>
      <c r="B135" t="s">
        <v>393</v>
      </c>
      <c r="C135" t="s">
        <v>159</v>
      </c>
      <c r="D135" t="str">
        <f t="shared" si="2"/>
        <v>WESTMINSTER 50</v>
      </c>
      <c r="G135" t="s">
        <v>3294</v>
      </c>
      <c r="H135" t="s">
        <v>4121</v>
      </c>
      <c r="I135" t="s">
        <v>3294</v>
      </c>
    </row>
    <row r="136" spans="1:9" x14ac:dyDescent="0.3">
      <c r="A136" t="s">
        <v>394</v>
      </c>
      <c r="B136" t="s">
        <v>395</v>
      </c>
      <c r="C136" t="s">
        <v>396</v>
      </c>
      <c r="D136" t="str">
        <f t="shared" si="2"/>
        <v>ALAMOSA RE-11J</v>
      </c>
      <c r="G136" t="s">
        <v>3301</v>
      </c>
      <c r="H136" t="s">
        <v>4122</v>
      </c>
      <c r="I136" t="s">
        <v>3301</v>
      </c>
    </row>
    <row r="137" spans="1:9" x14ac:dyDescent="0.3">
      <c r="A137" t="s">
        <v>397</v>
      </c>
      <c r="B137" t="s">
        <v>398</v>
      </c>
      <c r="C137" t="s">
        <v>396</v>
      </c>
      <c r="D137" t="str">
        <f t="shared" si="2"/>
        <v>ALAMOSA RE-11J</v>
      </c>
      <c r="G137" t="s">
        <v>3306</v>
      </c>
      <c r="H137" t="s">
        <v>4123</v>
      </c>
      <c r="I137" t="s">
        <v>3306</v>
      </c>
    </row>
    <row r="138" spans="1:9" x14ac:dyDescent="0.3">
      <c r="A138" t="s">
        <v>399</v>
      </c>
      <c r="B138" t="s">
        <v>400</v>
      </c>
      <c r="C138" t="s">
        <v>396</v>
      </c>
      <c r="D138" t="str">
        <f t="shared" si="2"/>
        <v>ALAMOSA RE-11J</v>
      </c>
      <c r="G138" t="s">
        <v>3364</v>
      </c>
      <c r="H138" t="s">
        <v>4124</v>
      </c>
      <c r="I138" t="s">
        <v>3364</v>
      </c>
    </row>
    <row r="139" spans="1:9" x14ac:dyDescent="0.3">
      <c r="A139" t="s">
        <v>401</v>
      </c>
      <c r="B139" t="s">
        <v>402</v>
      </c>
      <c r="C139" t="s">
        <v>396</v>
      </c>
      <c r="D139" t="str">
        <f t="shared" si="2"/>
        <v>ALAMOSA RE-11J</v>
      </c>
      <c r="G139" t="s">
        <v>3412</v>
      </c>
      <c r="H139" t="s">
        <v>4125</v>
      </c>
      <c r="I139" t="s">
        <v>3412</v>
      </c>
    </row>
    <row r="140" spans="1:9" x14ac:dyDescent="0.3">
      <c r="A140" t="s">
        <v>403</v>
      </c>
      <c r="B140" t="s">
        <v>404</v>
      </c>
      <c r="C140" t="s">
        <v>405</v>
      </c>
      <c r="D140" t="str">
        <f t="shared" si="2"/>
        <v>SANGRE DE CRISTO RE-22J</v>
      </c>
      <c r="G140" t="s">
        <v>3418</v>
      </c>
      <c r="H140" t="s">
        <v>4126</v>
      </c>
      <c r="I140" t="s">
        <v>3418</v>
      </c>
    </row>
    <row r="141" spans="1:9" x14ac:dyDescent="0.3">
      <c r="A141" t="s">
        <v>406</v>
      </c>
      <c r="B141" t="s">
        <v>407</v>
      </c>
      <c r="C141" t="s">
        <v>405</v>
      </c>
      <c r="D141" t="str">
        <f t="shared" si="2"/>
        <v>SANGRE DE CRISTO RE-22J</v>
      </c>
      <c r="G141" t="s">
        <v>3423</v>
      </c>
      <c r="H141" t="s">
        <v>4127</v>
      </c>
      <c r="I141" t="s">
        <v>3423</v>
      </c>
    </row>
    <row r="142" spans="1:9" x14ac:dyDescent="0.3">
      <c r="A142" t="s">
        <v>408</v>
      </c>
      <c r="B142" t="s">
        <v>409</v>
      </c>
      <c r="C142" t="s">
        <v>410</v>
      </c>
      <c r="D142" t="str">
        <f t="shared" si="2"/>
        <v>ENGLEWOOD 1</v>
      </c>
      <c r="G142" t="s">
        <v>3430</v>
      </c>
      <c r="H142" t="s">
        <v>4128</v>
      </c>
      <c r="I142" t="s">
        <v>3430</v>
      </c>
    </row>
    <row r="143" spans="1:9" x14ac:dyDescent="0.3">
      <c r="A143" t="s">
        <v>411</v>
      </c>
      <c r="B143" t="s">
        <v>412</v>
      </c>
      <c r="C143" t="s">
        <v>410</v>
      </c>
      <c r="D143" t="str">
        <f t="shared" si="2"/>
        <v>ENGLEWOOD 1</v>
      </c>
      <c r="G143" t="s">
        <v>419</v>
      </c>
      <c r="H143" t="s">
        <v>4129</v>
      </c>
      <c r="I143" t="s">
        <v>419</v>
      </c>
    </row>
    <row r="144" spans="1:9" x14ac:dyDescent="0.3">
      <c r="A144" t="s">
        <v>413</v>
      </c>
      <c r="B144" t="s">
        <v>414</v>
      </c>
      <c r="C144" t="s">
        <v>410</v>
      </c>
      <c r="D144" t="str">
        <f t="shared" si="2"/>
        <v>ENGLEWOOD 1</v>
      </c>
      <c r="G144" t="s">
        <v>829</v>
      </c>
      <c r="H144" t="s">
        <v>4130</v>
      </c>
      <c r="I144" t="s">
        <v>829</v>
      </c>
    </row>
    <row r="145" spans="1:9" x14ac:dyDescent="0.3">
      <c r="A145" t="s">
        <v>415</v>
      </c>
      <c r="B145" t="s">
        <v>416</v>
      </c>
      <c r="C145" t="s">
        <v>410</v>
      </c>
      <c r="D145" t="str">
        <f t="shared" si="2"/>
        <v>ENGLEWOOD 1</v>
      </c>
      <c r="G145" t="s">
        <v>3455</v>
      </c>
      <c r="H145" t="s">
        <v>4131</v>
      </c>
      <c r="I145" t="s">
        <v>3455</v>
      </c>
    </row>
    <row r="146" spans="1:9" x14ac:dyDescent="0.3">
      <c r="A146" t="s">
        <v>417</v>
      </c>
      <c r="B146" t="s">
        <v>418</v>
      </c>
      <c r="C146" t="s">
        <v>410</v>
      </c>
      <c r="D146" t="str">
        <f t="shared" si="2"/>
        <v>ENGLEWOOD 1</v>
      </c>
      <c r="G146" t="s">
        <v>3470</v>
      </c>
      <c r="H146" t="s">
        <v>4132</v>
      </c>
      <c r="I146" t="s">
        <v>3470</v>
      </c>
    </row>
    <row r="147" spans="1:9" x14ac:dyDescent="0.3">
      <c r="A147" t="s">
        <v>419</v>
      </c>
      <c r="B147" t="s">
        <v>420</v>
      </c>
      <c r="C147" t="s">
        <v>410</v>
      </c>
      <c r="D147" t="str">
        <f t="shared" si="2"/>
        <v>ENGLEWOOD 1</v>
      </c>
      <c r="G147" t="s">
        <v>2891</v>
      </c>
      <c r="H147" t="s">
        <v>4133</v>
      </c>
      <c r="I147" t="s">
        <v>2891</v>
      </c>
    </row>
    <row r="148" spans="1:9" x14ac:dyDescent="0.3">
      <c r="A148" t="s">
        <v>421</v>
      </c>
      <c r="B148" t="s">
        <v>422</v>
      </c>
      <c r="C148" t="s">
        <v>410</v>
      </c>
      <c r="D148" t="str">
        <f t="shared" si="2"/>
        <v>ENGLEWOOD 1</v>
      </c>
      <c r="G148" t="s">
        <v>2070</v>
      </c>
      <c r="H148" t="s">
        <v>4134</v>
      </c>
      <c r="I148" t="s">
        <v>2070</v>
      </c>
    </row>
    <row r="149" spans="1:9" x14ac:dyDescent="0.3">
      <c r="A149" t="s">
        <v>423</v>
      </c>
      <c r="B149" t="s">
        <v>424</v>
      </c>
      <c r="C149" t="s">
        <v>410</v>
      </c>
      <c r="D149" t="str">
        <f t="shared" si="2"/>
        <v>ENGLEWOOD 1</v>
      </c>
      <c r="G149" t="s">
        <v>3489</v>
      </c>
      <c r="H149" t="s">
        <v>4135</v>
      </c>
      <c r="I149" t="s">
        <v>3489</v>
      </c>
    </row>
    <row r="150" spans="1:9" x14ac:dyDescent="0.3">
      <c r="A150" t="s">
        <v>425</v>
      </c>
      <c r="B150" t="s">
        <v>426</v>
      </c>
      <c r="C150" t="s">
        <v>410</v>
      </c>
      <c r="D150" t="str">
        <f t="shared" si="2"/>
        <v>ENGLEWOOD 1</v>
      </c>
      <c r="G150" t="s">
        <v>2410</v>
      </c>
      <c r="H150" t="s">
        <v>4136</v>
      </c>
      <c r="I150" t="s">
        <v>2410</v>
      </c>
    </row>
    <row r="151" spans="1:9" x14ac:dyDescent="0.3">
      <c r="A151" t="s">
        <v>427</v>
      </c>
      <c r="B151" t="s">
        <v>428</v>
      </c>
      <c r="C151" t="s">
        <v>429</v>
      </c>
      <c r="D151" t="str">
        <f t="shared" si="2"/>
        <v>SHERIDAN 2</v>
      </c>
      <c r="G151" t="s">
        <v>3505</v>
      </c>
      <c r="H151" t="s">
        <v>4137</v>
      </c>
      <c r="I151" t="s">
        <v>3505</v>
      </c>
    </row>
    <row r="152" spans="1:9" x14ac:dyDescent="0.3">
      <c r="A152" t="s">
        <v>430</v>
      </c>
      <c r="B152" t="s">
        <v>431</v>
      </c>
      <c r="C152" t="s">
        <v>429</v>
      </c>
      <c r="D152" t="str">
        <f t="shared" si="2"/>
        <v>SHERIDAN 2</v>
      </c>
      <c r="G152" t="s">
        <v>3512</v>
      </c>
      <c r="H152" t="s">
        <v>4138</v>
      </c>
      <c r="I152" t="s">
        <v>3512</v>
      </c>
    </row>
    <row r="153" spans="1:9" x14ac:dyDescent="0.3">
      <c r="A153" t="s">
        <v>432</v>
      </c>
      <c r="B153" t="s">
        <v>433</v>
      </c>
      <c r="C153" t="s">
        <v>429</v>
      </c>
      <c r="D153" t="str">
        <f t="shared" si="2"/>
        <v>SHERIDAN 2</v>
      </c>
      <c r="G153" t="s">
        <v>3515</v>
      </c>
      <c r="H153" t="s">
        <v>4139</v>
      </c>
      <c r="I153" t="s">
        <v>3515</v>
      </c>
    </row>
    <row r="154" spans="1:9" x14ac:dyDescent="0.3">
      <c r="A154" t="s">
        <v>434</v>
      </c>
      <c r="B154" t="s">
        <v>435</v>
      </c>
      <c r="C154" t="s">
        <v>429</v>
      </c>
      <c r="D154" t="str">
        <f t="shared" si="2"/>
        <v>SHERIDAN 2</v>
      </c>
      <c r="G154" t="s">
        <v>3522</v>
      </c>
      <c r="H154" t="s">
        <v>4140</v>
      </c>
      <c r="I154" t="s">
        <v>3522</v>
      </c>
    </row>
    <row r="155" spans="1:9" x14ac:dyDescent="0.3">
      <c r="A155" t="s">
        <v>436</v>
      </c>
      <c r="B155" t="s">
        <v>437</v>
      </c>
      <c r="C155" t="s">
        <v>429</v>
      </c>
      <c r="D155" t="str">
        <f t="shared" si="2"/>
        <v>SHERIDAN 2</v>
      </c>
      <c r="G155" t="s">
        <v>1261</v>
      </c>
      <c r="H155" t="s">
        <v>4141</v>
      </c>
      <c r="I155" t="s">
        <v>1261</v>
      </c>
    </row>
    <row r="156" spans="1:9" x14ac:dyDescent="0.3">
      <c r="A156" t="s">
        <v>438</v>
      </c>
      <c r="B156" t="s">
        <v>439</v>
      </c>
      <c r="C156" t="s">
        <v>440</v>
      </c>
      <c r="D156" t="str">
        <f t="shared" si="2"/>
        <v>CHERRY CREEK 5</v>
      </c>
      <c r="G156" t="s">
        <v>3545</v>
      </c>
      <c r="H156" t="s">
        <v>4142</v>
      </c>
      <c r="I156" t="s">
        <v>3545</v>
      </c>
    </row>
    <row r="157" spans="1:9" x14ac:dyDescent="0.3">
      <c r="A157" t="s">
        <v>441</v>
      </c>
      <c r="B157" t="s">
        <v>442</v>
      </c>
      <c r="C157" t="s">
        <v>440</v>
      </c>
      <c r="D157" t="str">
        <f t="shared" si="2"/>
        <v>CHERRY CREEK 5</v>
      </c>
      <c r="G157" t="s">
        <v>3549</v>
      </c>
      <c r="H157" t="s">
        <v>4143</v>
      </c>
      <c r="I157" t="s">
        <v>3549</v>
      </c>
    </row>
    <row r="158" spans="1:9" x14ac:dyDescent="0.3">
      <c r="A158" t="s">
        <v>443</v>
      </c>
      <c r="B158" t="s">
        <v>444</v>
      </c>
      <c r="C158" t="s">
        <v>440</v>
      </c>
      <c r="D158" t="str">
        <f t="shared" si="2"/>
        <v>CHERRY CREEK 5</v>
      </c>
      <c r="G158" t="s">
        <v>493</v>
      </c>
      <c r="H158" t="s">
        <v>4144</v>
      </c>
      <c r="I158" t="s">
        <v>493</v>
      </c>
    </row>
    <row r="159" spans="1:9" x14ac:dyDescent="0.3">
      <c r="A159" t="s">
        <v>445</v>
      </c>
      <c r="B159" t="s">
        <v>446</v>
      </c>
      <c r="C159" t="s">
        <v>440</v>
      </c>
      <c r="D159" t="str">
        <f t="shared" si="2"/>
        <v>CHERRY CREEK 5</v>
      </c>
      <c r="G159" t="s">
        <v>3563</v>
      </c>
      <c r="H159" t="s">
        <v>4145</v>
      </c>
      <c r="I159" t="s">
        <v>3563</v>
      </c>
    </row>
    <row r="160" spans="1:9" x14ac:dyDescent="0.3">
      <c r="A160" t="s">
        <v>447</v>
      </c>
      <c r="B160" t="s">
        <v>448</v>
      </c>
      <c r="C160" t="s">
        <v>440</v>
      </c>
      <c r="D160" t="str">
        <f t="shared" si="2"/>
        <v>CHERRY CREEK 5</v>
      </c>
      <c r="G160" t="s">
        <v>2695</v>
      </c>
      <c r="H160" t="s">
        <v>4146</v>
      </c>
      <c r="I160" t="s">
        <v>2695</v>
      </c>
    </row>
    <row r="161" spans="1:9" x14ac:dyDescent="0.3">
      <c r="A161" t="s">
        <v>449</v>
      </c>
      <c r="B161" t="s">
        <v>450</v>
      </c>
      <c r="C161" t="s">
        <v>440</v>
      </c>
      <c r="D161" t="str">
        <f t="shared" si="2"/>
        <v>CHERRY CREEK 5</v>
      </c>
      <c r="G161" t="s">
        <v>3572</v>
      </c>
      <c r="H161" t="s">
        <v>4147</v>
      </c>
      <c r="I161" t="s">
        <v>3572</v>
      </c>
    </row>
    <row r="162" spans="1:9" x14ac:dyDescent="0.3">
      <c r="A162" t="s">
        <v>451</v>
      </c>
      <c r="B162" t="s">
        <v>452</v>
      </c>
      <c r="C162" t="s">
        <v>440</v>
      </c>
      <c r="D162" t="str">
        <f t="shared" si="2"/>
        <v>CHERRY CREEK 5</v>
      </c>
      <c r="G162" t="s">
        <v>3579</v>
      </c>
      <c r="H162" t="s">
        <v>4148</v>
      </c>
      <c r="I162" t="s">
        <v>3579</v>
      </c>
    </row>
    <row r="163" spans="1:9" x14ac:dyDescent="0.3">
      <c r="A163" t="s">
        <v>453</v>
      </c>
      <c r="B163" t="s">
        <v>454</v>
      </c>
      <c r="C163" t="s">
        <v>440</v>
      </c>
      <c r="D163" t="str">
        <f t="shared" si="2"/>
        <v>CHERRY CREEK 5</v>
      </c>
      <c r="G163" t="s">
        <v>3584</v>
      </c>
      <c r="H163" t="s">
        <v>4149</v>
      </c>
      <c r="I163" t="s">
        <v>3584</v>
      </c>
    </row>
    <row r="164" spans="1:9" x14ac:dyDescent="0.3">
      <c r="A164" t="s">
        <v>455</v>
      </c>
      <c r="B164" t="s">
        <v>456</v>
      </c>
      <c r="C164" t="s">
        <v>440</v>
      </c>
      <c r="D164" t="str">
        <f t="shared" si="2"/>
        <v>CHERRY CREEK 5</v>
      </c>
      <c r="G164" t="s">
        <v>3597</v>
      </c>
      <c r="H164" t="s">
        <v>4150</v>
      </c>
      <c r="I164" t="s">
        <v>3597</v>
      </c>
    </row>
    <row r="165" spans="1:9" x14ac:dyDescent="0.3">
      <c r="A165" t="s">
        <v>457</v>
      </c>
      <c r="B165" t="s">
        <v>458</v>
      </c>
      <c r="C165" t="s">
        <v>440</v>
      </c>
      <c r="D165" t="str">
        <f t="shared" si="2"/>
        <v>CHERRY CREEK 5</v>
      </c>
      <c r="G165" t="s">
        <v>3608</v>
      </c>
      <c r="H165" t="s">
        <v>4151</v>
      </c>
      <c r="I165" t="s">
        <v>3608</v>
      </c>
    </row>
    <row r="166" spans="1:9" x14ac:dyDescent="0.3">
      <c r="A166" t="s">
        <v>459</v>
      </c>
      <c r="B166" t="s">
        <v>460</v>
      </c>
      <c r="C166" t="s">
        <v>440</v>
      </c>
      <c r="D166" t="str">
        <f t="shared" si="2"/>
        <v>CHERRY CREEK 5</v>
      </c>
      <c r="G166" t="s">
        <v>3620</v>
      </c>
      <c r="H166" t="s">
        <v>4152</v>
      </c>
      <c r="I166" t="s">
        <v>3620</v>
      </c>
    </row>
    <row r="167" spans="1:9" x14ac:dyDescent="0.3">
      <c r="A167" t="s">
        <v>461</v>
      </c>
      <c r="B167" t="s">
        <v>462</v>
      </c>
      <c r="C167" t="s">
        <v>440</v>
      </c>
      <c r="D167" t="str">
        <f t="shared" si="2"/>
        <v>CHERRY CREEK 5</v>
      </c>
      <c r="G167" t="s">
        <v>1883</v>
      </c>
      <c r="H167" t="s">
        <v>4153</v>
      </c>
      <c r="I167" t="s">
        <v>1883</v>
      </c>
    </row>
    <row r="168" spans="1:9" x14ac:dyDescent="0.3">
      <c r="A168" t="s">
        <v>463</v>
      </c>
      <c r="B168" t="s">
        <v>464</v>
      </c>
      <c r="C168" t="s">
        <v>440</v>
      </c>
      <c r="D168" t="str">
        <f t="shared" si="2"/>
        <v>CHERRY CREEK 5</v>
      </c>
      <c r="G168" t="s">
        <v>3651</v>
      </c>
      <c r="H168" t="s">
        <v>4154</v>
      </c>
      <c r="I168" t="s">
        <v>3651</v>
      </c>
    </row>
    <row r="169" spans="1:9" x14ac:dyDescent="0.3">
      <c r="A169" t="s">
        <v>465</v>
      </c>
      <c r="B169" t="s">
        <v>466</v>
      </c>
      <c r="C169" t="s">
        <v>440</v>
      </c>
      <c r="D169" t="str">
        <f t="shared" si="2"/>
        <v>CHERRY CREEK 5</v>
      </c>
      <c r="G169" t="s">
        <v>3211</v>
      </c>
      <c r="H169" t="s">
        <v>4155</v>
      </c>
      <c r="I169" t="s">
        <v>3211</v>
      </c>
    </row>
    <row r="170" spans="1:9" x14ac:dyDescent="0.3">
      <c r="A170" t="s">
        <v>467</v>
      </c>
      <c r="B170" t="s">
        <v>468</v>
      </c>
      <c r="C170" t="s">
        <v>440</v>
      </c>
      <c r="D170" t="str">
        <f t="shared" si="2"/>
        <v>CHERRY CREEK 5</v>
      </c>
      <c r="G170" t="s">
        <v>3712</v>
      </c>
      <c r="H170" t="s">
        <v>4156</v>
      </c>
      <c r="I170" t="s">
        <v>3712</v>
      </c>
    </row>
    <row r="171" spans="1:9" x14ac:dyDescent="0.3">
      <c r="A171" t="s">
        <v>469</v>
      </c>
      <c r="B171" t="s">
        <v>470</v>
      </c>
      <c r="C171" t="s">
        <v>440</v>
      </c>
      <c r="D171" t="str">
        <f t="shared" si="2"/>
        <v>CHERRY CREEK 5</v>
      </c>
      <c r="G171" t="s">
        <v>3721</v>
      </c>
      <c r="H171" t="s">
        <v>4157</v>
      </c>
      <c r="I171" t="s">
        <v>3721</v>
      </c>
    </row>
    <row r="172" spans="1:9" x14ac:dyDescent="0.3">
      <c r="A172" t="s">
        <v>471</v>
      </c>
      <c r="B172" t="s">
        <v>472</v>
      </c>
      <c r="C172" t="s">
        <v>440</v>
      </c>
      <c r="D172" t="str">
        <f t="shared" si="2"/>
        <v>CHERRY CREEK 5</v>
      </c>
      <c r="G172" t="s">
        <v>3728</v>
      </c>
      <c r="H172" t="s">
        <v>4158</v>
      </c>
      <c r="I172" t="s">
        <v>3728</v>
      </c>
    </row>
    <row r="173" spans="1:9" x14ac:dyDescent="0.3">
      <c r="A173" t="s">
        <v>473</v>
      </c>
      <c r="B173" t="s">
        <v>474</v>
      </c>
      <c r="C173" t="s">
        <v>440</v>
      </c>
      <c r="D173" t="str">
        <f t="shared" si="2"/>
        <v>CHERRY CREEK 5</v>
      </c>
      <c r="G173" t="s">
        <v>3733</v>
      </c>
      <c r="H173" t="s">
        <v>4159</v>
      </c>
      <c r="I173" t="s">
        <v>3733</v>
      </c>
    </row>
    <row r="174" spans="1:9" x14ac:dyDescent="0.3">
      <c r="A174" t="s">
        <v>475</v>
      </c>
      <c r="B174" t="s">
        <v>476</v>
      </c>
      <c r="C174" t="s">
        <v>440</v>
      </c>
      <c r="D174" t="str">
        <f t="shared" si="2"/>
        <v>CHERRY CREEK 5</v>
      </c>
      <c r="G174" t="s">
        <v>3738</v>
      </c>
      <c r="H174" t="s">
        <v>4160</v>
      </c>
      <c r="I174" t="s">
        <v>3738</v>
      </c>
    </row>
    <row r="175" spans="1:9" x14ac:dyDescent="0.3">
      <c r="A175" t="s">
        <v>477</v>
      </c>
      <c r="B175" t="s">
        <v>478</v>
      </c>
      <c r="C175" t="s">
        <v>440</v>
      </c>
      <c r="D175" t="str">
        <f t="shared" si="2"/>
        <v>CHERRY CREEK 5</v>
      </c>
      <c r="G175" t="s">
        <v>3741</v>
      </c>
      <c r="H175" t="s">
        <v>4161</v>
      </c>
      <c r="I175" t="s">
        <v>3741</v>
      </c>
    </row>
    <row r="176" spans="1:9" x14ac:dyDescent="0.3">
      <c r="A176" t="s">
        <v>479</v>
      </c>
      <c r="B176" t="s">
        <v>480</v>
      </c>
      <c r="C176" t="s">
        <v>440</v>
      </c>
      <c r="D176" t="str">
        <f t="shared" si="2"/>
        <v>CHERRY CREEK 5</v>
      </c>
      <c r="G176" t="s">
        <v>3750</v>
      </c>
      <c r="H176" t="s">
        <v>4162</v>
      </c>
      <c r="I176" t="s">
        <v>3750</v>
      </c>
    </row>
    <row r="177" spans="1:9" x14ac:dyDescent="0.3">
      <c r="A177" t="s">
        <v>481</v>
      </c>
      <c r="B177" t="s">
        <v>482</v>
      </c>
      <c r="C177" t="s">
        <v>440</v>
      </c>
      <c r="D177" t="str">
        <f t="shared" si="2"/>
        <v>CHERRY CREEK 5</v>
      </c>
      <c r="G177" t="s">
        <v>2217</v>
      </c>
      <c r="H177" t="s">
        <v>4163</v>
      </c>
      <c r="I177" t="s">
        <v>2217</v>
      </c>
    </row>
    <row r="178" spans="1:9" x14ac:dyDescent="0.3">
      <c r="A178" t="s">
        <v>483</v>
      </c>
      <c r="B178" t="s">
        <v>484</v>
      </c>
      <c r="C178" t="s">
        <v>440</v>
      </c>
      <c r="D178" t="str">
        <f t="shared" si="2"/>
        <v>CHERRY CREEK 5</v>
      </c>
      <c r="G178" t="s">
        <v>3761</v>
      </c>
      <c r="H178" t="s">
        <v>4164</v>
      </c>
      <c r="I178" t="s">
        <v>3761</v>
      </c>
    </row>
    <row r="179" spans="1:9" x14ac:dyDescent="0.3">
      <c r="A179" t="s">
        <v>485</v>
      </c>
      <c r="B179" t="s">
        <v>486</v>
      </c>
      <c r="C179" t="s">
        <v>440</v>
      </c>
      <c r="D179" t="str">
        <f t="shared" si="2"/>
        <v>CHERRY CREEK 5</v>
      </c>
      <c r="G179" t="s">
        <v>4165</v>
      </c>
      <c r="H179" t="s">
        <v>4166</v>
      </c>
      <c r="I179" t="s">
        <v>4165</v>
      </c>
    </row>
    <row r="180" spans="1:9" x14ac:dyDescent="0.3">
      <c r="A180" t="s">
        <v>487</v>
      </c>
      <c r="B180" t="s">
        <v>488</v>
      </c>
      <c r="C180" t="s">
        <v>440</v>
      </c>
      <c r="D180" t="str">
        <f t="shared" si="2"/>
        <v>CHERRY CREEK 5</v>
      </c>
      <c r="G180" t="s">
        <v>3837</v>
      </c>
      <c r="H180" t="s">
        <v>4167</v>
      </c>
      <c r="I180" t="s">
        <v>3837</v>
      </c>
    </row>
    <row r="181" spans="1:9" x14ac:dyDescent="0.3">
      <c r="A181" t="s">
        <v>489</v>
      </c>
      <c r="B181" t="s">
        <v>490</v>
      </c>
      <c r="C181" t="s">
        <v>440</v>
      </c>
      <c r="D181" t="str">
        <f t="shared" si="2"/>
        <v>CHERRY CREEK 5</v>
      </c>
      <c r="G181" t="s">
        <v>3840</v>
      </c>
      <c r="H181" t="s">
        <v>4168</v>
      </c>
      <c r="I181" t="s">
        <v>3840</v>
      </c>
    </row>
    <row r="182" spans="1:9" x14ac:dyDescent="0.3">
      <c r="A182" t="s">
        <v>491</v>
      </c>
      <c r="B182" t="s">
        <v>492</v>
      </c>
      <c r="C182" t="s">
        <v>440</v>
      </c>
      <c r="D182" t="str">
        <f t="shared" si="2"/>
        <v>CHERRY CREEK 5</v>
      </c>
      <c r="G182" t="s">
        <v>3828</v>
      </c>
      <c r="H182" t="s">
        <v>4169</v>
      </c>
      <c r="I182" t="s">
        <v>3828</v>
      </c>
    </row>
    <row r="183" spans="1:9" x14ac:dyDescent="0.3">
      <c r="A183" t="s">
        <v>493</v>
      </c>
      <c r="B183" t="s">
        <v>494</v>
      </c>
      <c r="C183" t="s">
        <v>440</v>
      </c>
      <c r="D183" t="str">
        <f t="shared" si="2"/>
        <v>CHERRY CREEK 5</v>
      </c>
      <c r="G183" t="s">
        <v>4170</v>
      </c>
      <c r="H183" t="s">
        <v>4171</v>
      </c>
      <c r="I183" t="s">
        <v>4170</v>
      </c>
    </row>
    <row r="184" spans="1:9" x14ac:dyDescent="0.3">
      <c r="A184" t="s">
        <v>495</v>
      </c>
      <c r="B184" t="s">
        <v>496</v>
      </c>
      <c r="C184" t="s">
        <v>440</v>
      </c>
      <c r="D184" t="str">
        <f t="shared" si="2"/>
        <v>CHERRY CREEK 5</v>
      </c>
      <c r="G184" t="s">
        <v>1490</v>
      </c>
      <c r="H184" t="s">
        <v>4172</v>
      </c>
      <c r="I184" t="s">
        <v>1490</v>
      </c>
    </row>
    <row r="185" spans="1:9" x14ac:dyDescent="0.3">
      <c r="A185" t="s">
        <v>497</v>
      </c>
      <c r="B185" t="s">
        <v>498</v>
      </c>
      <c r="C185" t="s">
        <v>440</v>
      </c>
      <c r="D185" t="str">
        <f t="shared" si="2"/>
        <v>CHERRY CREEK 5</v>
      </c>
      <c r="G185" t="s">
        <v>2881</v>
      </c>
      <c r="H185" t="s">
        <v>4173</v>
      </c>
      <c r="I185" t="s">
        <v>2881</v>
      </c>
    </row>
    <row r="186" spans="1:9" x14ac:dyDescent="0.3">
      <c r="A186" t="s">
        <v>499</v>
      </c>
      <c r="B186" t="s">
        <v>500</v>
      </c>
      <c r="C186" t="s">
        <v>440</v>
      </c>
      <c r="D186" t="str">
        <f t="shared" si="2"/>
        <v>CHERRY CREEK 5</v>
      </c>
      <c r="G186" t="s">
        <v>723</v>
      </c>
      <c r="H186" t="s">
        <v>4174</v>
      </c>
      <c r="I186" t="s">
        <v>723</v>
      </c>
    </row>
    <row r="187" spans="1:9" x14ac:dyDescent="0.3">
      <c r="A187" t="s">
        <v>501</v>
      </c>
      <c r="B187" t="s">
        <v>502</v>
      </c>
      <c r="C187" t="s">
        <v>440</v>
      </c>
      <c r="D187" t="str">
        <f t="shared" si="2"/>
        <v>CHERRY CREEK 5</v>
      </c>
      <c r="G187" t="s">
        <v>4175</v>
      </c>
      <c r="H187" t="s">
        <v>4176</v>
      </c>
      <c r="I187" t="s">
        <v>4175</v>
      </c>
    </row>
    <row r="188" spans="1:9" x14ac:dyDescent="0.3">
      <c r="A188" t="s">
        <v>503</v>
      </c>
      <c r="B188" t="s">
        <v>504</v>
      </c>
      <c r="C188" t="s">
        <v>440</v>
      </c>
      <c r="D188" t="str">
        <f t="shared" si="2"/>
        <v>CHERRY CREEK 5</v>
      </c>
      <c r="G188" t="s">
        <v>4177</v>
      </c>
      <c r="H188" t="s">
        <v>4178</v>
      </c>
      <c r="I188" t="s">
        <v>4177</v>
      </c>
    </row>
    <row r="189" spans="1:9" x14ac:dyDescent="0.3">
      <c r="A189" t="s">
        <v>505</v>
      </c>
      <c r="B189" t="s">
        <v>506</v>
      </c>
      <c r="C189" t="s">
        <v>440</v>
      </c>
      <c r="D189" t="str">
        <f t="shared" si="2"/>
        <v>CHERRY CREEK 5</v>
      </c>
      <c r="G189" t="s">
        <v>4179</v>
      </c>
      <c r="H189" t="s">
        <v>4180</v>
      </c>
      <c r="I189" t="s">
        <v>4179</v>
      </c>
    </row>
    <row r="190" spans="1:9" x14ac:dyDescent="0.3">
      <c r="A190" t="s">
        <v>507</v>
      </c>
      <c r="B190" t="s">
        <v>508</v>
      </c>
      <c r="C190" t="s">
        <v>440</v>
      </c>
      <c r="D190" t="str">
        <f t="shared" si="2"/>
        <v>CHERRY CREEK 5</v>
      </c>
      <c r="G190" t="s">
        <v>727</v>
      </c>
      <c r="H190" t="s">
        <v>4181</v>
      </c>
      <c r="I190" t="s">
        <v>727</v>
      </c>
    </row>
    <row r="191" spans="1:9" x14ac:dyDescent="0.3">
      <c r="A191" t="s">
        <v>509</v>
      </c>
      <c r="B191" t="s">
        <v>510</v>
      </c>
      <c r="C191" t="s">
        <v>440</v>
      </c>
      <c r="D191" t="str">
        <f t="shared" si="2"/>
        <v>CHERRY CREEK 5</v>
      </c>
      <c r="G191" t="s">
        <v>3406</v>
      </c>
      <c r="H191" t="s">
        <v>4182</v>
      </c>
      <c r="I191" t="s">
        <v>3406</v>
      </c>
    </row>
    <row r="192" spans="1:9" x14ac:dyDescent="0.3">
      <c r="A192" t="s">
        <v>511</v>
      </c>
      <c r="B192" t="s">
        <v>512</v>
      </c>
      <c r="C192" t="s">
        <v>440</v>
      </c>
      <c r="D192" t="str">
        <f t="shared" si="2"/>
        <v>CHERRY CREEK 5</v>
      </c>
      <c r="G192" t="s">
        <v>4183</v>
      </c>
      <c r="H192" t="s">
        <v>4184</v>
      </c>
      <c r="I192" t="s">
        <v>4183</v>
      </c>
    </row>
    <row r="193" spans="1:9" x14ac:dyDescent="0.3">
      <c r="A193" t="s">
        <v>513</v>
      </c>
      <c r="B193" t="s">
        <v>514</v>
      </c>
      <c r="C193" t="s">
        <v>440</v>
      </c>
      <c r="D193" t="str">
        <f t="shared" si="2"/>
        <v>CHERRY CREEK 5</v>
      </c>
      <c r="G193" t="s">
        <v>729</v>
      </c>
      <c r="H193" t="s">
        <v>4185</v>
      </c>
      <c r="I193" t="s">
        <v>729</v>
      </c>
    </row>
    <row r="194" spans="1:9" x14ac:dyDescent="0.3">
      <c r="A194" t="s">
        <v>515</v>
      </c>
      <c r="B194" t="s">
        <v>516</v>
      </c>
      <c r="C194" t="s">
        <v>440</v>
      </c>
      <c r="D194" t="str">
        <f t="shared" si="2"/>
        <v>CHERRY CREEK 5</v>
      </c>
      <c r="G194" t="s">
        <v>4186</v>
      </c>
      <c r="H194" t="s">
        <v>4187</v>
      </c>
      <c r="I194" t="s">
        <v>4186</v>
      </c>
    </row>
    <row r="195" spans="1:9" x14ac:dyDescent="0.3">
      <c r="A195" t="s">
        <v>517</v>
      </c>
      <c r="B195" t="s">
        <v>518</v>
      </c>
      <c r="C195" t="s">
        <v>440</v>
      </c>
      <c r="D195" t="str">
        <f t="shared" ref="D195:D258" si="3">VLOOKUP($C195,$G$1:$H$201,2,FALSE)</f>
        <v>CHERRY CREEK 5</v>
      </c>
      <c r="G195" t="s">
        <v>4188</v>
      </c>
      <c r="H195" t="s">
        <v>4189</v>
      </c>
      <c r="I195" t="s">
        <v>4188</v>
      </c>
    </row>
    <row r="196" spans="1:9" x14ac:dyDescent="0.3">
      <c r="A196" t="s">
        <v>519</v>
      </c>
      <c r="B196" t="s">
        <v>520</v>
      </c>
      <c r="C196" t="s">
        <v>440</v>
      </c>
      <c r="D196" t="str">
        <f t="shared" si="3"/>
        <v>CHERRY CREEK 5</v>
      </c>
      <c r="G196" t="s">
        <v>4190</v>
      </c>
      <c r="H196" t="s">
        <v>4191</v>
      </c>
      <c r="I196" t="s">
        <v>4190</v>
      </c>
    </row>
    <row r="197" spans="1:9" x14ac:dyDescent="0.3">
      <c r="A197" t="s">
        <v>521</v>
      </c>
      <c r="B197" t="s">
        <v>522</v>
      </c>
      <c r="C197" t="s">
        <v>440</v>
      </c>
      <c r="D197" t="str">
        <f t="shared" si="3"/>
        <v>CHERRY CREEK 5</v>
      </c>
      <c r="G197" t="s">
        <v>4192</v>
      </c>
      <c r="H197" t="s">
        <v>4193</v>
      </c>
      <c r="I197" t="s">
        <v>4192</v>
      </c>
    </row>
    <row r="198" spans="1:9" x14ac:dyDescent="0.3">
      <c r="A198" t="s">
        <v>523</v>
      </c>
      <c r="B198" t="s">
        <v>524</v>
      </c>
      <c r="C198" t="s">
        <v>440</v>
      </c>
      <c r="D198" t="str">
        <f t="shared" si="3"/>
        <v>CHERRY CREEK 5</v>
      </c>
      <c r="G198" t="s">
        <v>3847</v>
      </c>
      <c r="H198" t="s">
        <v>4194</v>
      </c>
      <c r="I198" t="s">
        <v>3847</v>
      </c>
    </row>
    <row r="199" spans="1:9" x14ac:dyDescent="0.3">
      <c r="A199" t="s">
        <v>525</v>
      </c>
      <c r="B199" t="s">
        <v>526</v>
      </c>
      <c r="C199" t="s">
        <v>440</v>
      </c>
      <c r="D199" t="str">
        <f t="shared" si="3"/>
        <v>CHERRY CREEK 5</v>
      </c>
      <c r="G199" t="s">
        <v>3766</v>
      </c>
      <c r="H199" t="s">
        <v>4195</v>
      </c>
      <c r="I199" t="s">
        <v>3766</v>
      </c>
    </row>
    <row r="200" spans="1:9" x14ac:dyDescent="0.3">
      <c r="A200" t="s">
        <v>527</v>
      </c>
      <c r="B200" t="s">
        <v>528</v>
      </c>
      <c r="C200" t="s">
        <v>440</v>
      </c>
      <c r="D200" t="str">
        <f t="shared" si="3"/>
        <v>CHERRY CREEK 5</v>
      </c>
      <c r="G200" t="s">
        <v>3834</v>
      </c>
      <c r="H200" t="s">
        <v>4196</v>
      </c>
      <c r="I200" t="s">
        <v>3834</v>
      </c>
    </row>
    <row r="201" spans="1:9" x14ac:dyDescent="0.3">
      <c r="A201" t="s">
        <v>529</v>
      </c>
      <c r="B201" t="s">
        <v>530</v>
      </c>
      <c r="C201" t="s">
        <v>440</v>
      </c>
      <c r="D201" t="str">
        <f t="shared" si="3"/>
        <v>CHERRY CREEK 5</v>
      </c>
      <c r="G201" t="s">
        <v>3856</v>
      </c>
      <c r="H201" t="s">
        <v>4197</v>
      </c>
      <c r="I201" t="s">
        <v>3856</v>
      </c>
    </row>
    <row r="202" spans="1:9" x14ac:dyDescent="0.3">
      <c r="A202" t="s">
        <v>531</v>
      </c>
      <c r="B202" t="s">
        <v>532</v>
      </c>
      <c r="C202" t="s">
        <v>440</v>
      </c>
      <c r="D202" t="str">
        <f t="shared" si="3"/>
        <v>CHERRY CREEK 5</v>
      </c>
    </row>
    <row r="203" spans="1:9" x14ac:dyDescent="0.3">
      <c r="A203" t="s">
        <v>533</v>
      </c>
      <c r="B203" t="s">
        <v>534</v>
      </c>
      <c r="C203" t="s">
        <v>440</v>
      </c>
      <c r="D203" t="str">
        <f t="shared" si="3"/>
        <v>CHERRY CREEK 5</v>
      </c>
      <c r="I203" s="2"/>
    </row>
    <row r="204" spans="1:9" x14ac:dyDescent="0.3">
      <c r="A204" t="s">
        <v>535</v>
      </c>
      <c r="B204" t="s">
        <v>536</v>
      </c>
      <c r="C204" t="s">
        <v>440</v>
      </c>
      <c r="D204" t="str">
        <f t="shared" si="3"/>
        <v>CHERRY CREEK 5</v>
      </c>
      <c r="I204" s="2"/>
    </row>
    <row r="205" spans="1:9" x14ac:dyDescent="0.3">
      <c r="A205" t="s">
        <v>537</v>
      </c>
      <c r="B205" t="s">
        <v>538</v>
      </c>
      <c r="C205" t="s">
        <v>440</v>
      </c>
      <c r="D205" t="str">
        <f t="shared" si="3"/>
        <v>CHERRY CREEK 5</v>
      </c>
      <c r="I205" s="2"/>
    </row>
    <row r="206" spans="1:9" x14ac:dyDescent="0.3">
      <c r="A206" t="s">
        <v>539</v>
      </c>
      <c r="B206" t="s">
        <v>540</v>
      </c>
      <c r="C206" t="s">
        <v>440</v>
      </c>
      <c r="D206" t="str">
        <f t="shared" si="3"/>
        <v>CHERRY CREEK 5</v>
      </c>
      <c r="I206" s="2"/>
    </row>
    <row r="207" spans="1:9" x14ac:dyDescent="0.3">
      <c r="A207" t="s">
        <v>541</v>
      </c>
      <c r="B207" t="s">
        <v>542</v>
      </c>
      <c r="C207" t="s">
        <v>440</v>
      </c>
      <c r="D207" t="str">
        <f t="shared" si="3"/>
        <v>CHERRY CREEK 5</v>
      </c>
      <c r="I207" s="2"/>
    </row>
    <row r="208" spans="1:9" x14ac:dyDescent="0.3">
      <c r="A208" t="s">
        <v>543</v>
      </c>
      <c r="B208" t="s">
        <v>544</v>
      </c>
      <c r="C208" t="s">
        <v>440</v>
      </c>
      <c r="D208" t="str">
        <f t="shared" si="3"/>
        <v>CHERRY CREEK 5</v>
      </c>
      <c r="I208" s="2"/>
    </row>
    <row r="209" spans="1:9" x14ac:dyDescent="0.3">
      <c r="A209" t="s">
        <v>545</v>
      </c>
      <c r="B209" t="s">
        <v>546</v>
      </c>
      <c r="C209" t="s">
        <v>440</v>
      </c>
      <c r="D209" t="str">
        <f t="shared" si="3"/>
        <v>CHERRY CREEK 5</v>
      </c>
      <c r="I209" s="2"/>
    </row>
    <row r="210" spans="1:9" x14ac:dyDescent="0.3">
      <c r="A210" t="s">
        <v>547</v>
      </c>
      <c r="B210" t="s">
        <v>548</v>
      </c>
      <c r="C210" t="s">
        <v>440</v>
      </c>
      <c r="D210" t="str">
        <f t="shared" si="3"/>
        <v>CHERRY CREEK 5</v>
      </c>
      <c r="I210" s="2"/>
    </row>
    <row r="211" spans="1:9" x14ac:dyDescent="0.3">
      <c r="A211" t="s">
        <v>549</v>
      </c>
      <c r="B211" t="s">
        <v>550</v>
      </c>
      <c r="C211" t="s">
        <v>440</v>
      </c>
      <c r="D211" t="str">
        <f t="shared" si="3"/>
        <v>CHERRY CREEK 5</v>
      </c>
    </row>
    <row r="212" spans="1:9" x14ac:dyDescent="0.3">
      <c r="A212" t="s">
        <v>551</v>
      </c>
      <c r="B212" t="s">
        <v>552</v>
      </c>
      <c r="C212" t="s">
        <v>440</v>
      </c>
      <c r="D212" t="str">
        <f t="shared" si="3"/>
        <v>CHERRY CREEK 5</v>
      </c>
    </row>
    <row r="213" spans="1:9" x14ac:dyDescent="0.3">
      <c r="A213" t="s">
        <v>553</v>
      </c>
      <c r="B213" t="s">
        <v>554</v>
      </c>
      <c r="C213" t="s">
        <v>440</v>
      </c>
      <c r="D213" t="str">
        <f t="shared" si="3"/>
        <v>CHERRY CREEK 5</v>
      </c>
      <c r="I213" s="2"/>
    </row>
    <row r="214" spans="1:9" x14ac:dyDescent="0.3">
      <c r="A214" t="s">
        <v>555</v>
      </c>
      <c r="B214" t="s">
        <v>556</v>
      </c>
      <c r="C214" t="s">
        <v>440</v>
      </c>
      <c r="D214" t="str">
        <f t="shared" si="3"/>
        <v>CHERRY CREEK 5</v>
      </c>
      <c r="I214" s="2"/>
    </row>
    <row r="215" spans="1:9" x14ac:dyDescent="0.3">
      <c r="A215" t="s">
        <v>557</v>
      </c>
      <c r="B215" t="s">
        <v>558</v>
      </c>
      <c r="C215" t="s">
        <v>440</v>
      </c>
      <c r="D215" t="str">
        <f t="shared" si="3"/>
        <v>CHERRY CREEK 5</v>
      </c>
      <c r="I215" s="2"/>
    </row>
    <row r="216" spans="1:9" x14ac:dyDescent="0.3">
      <c r="A216" t="s">
        <v>559</v>
      </c>
      <c r="B216" t="s">
        <v>560</v>
      </c>
      <c r="C216" t="s">
        <v>440</v>
      </c>
      <c r="D216" t="str">
        <f t="shared" si="3"/>
        <v>CHERRY CREEK 5</v>
      </c>
      <c r="I216" s="2"/>
    </row>
    <row r="217" spans="1:9" x14ac:dyDescent="0.3">
      <c r="A217" t="s">
        <v>561</v>
      </c>
      <c r="B217" t="s">
        <v>562</v>
      </c>
      <c r="C217" t="s">
        <v>440</v>
      </c>
      <c r="D217" t="str">
        <f t="shared" si="3"/>
        <v>CHERRY CREEK 5</v>
      </c>
      <c r="I217" s="2"/>
    </row>
    <row r="218" spans="1:9" x14ac:dyDescent="0.3">
      <c r="A218" t="s">
        <v>563</v>
      </c>
      <c r="B218" t="s">
        <v>564</v>
      </c>
      <c r="C218" t="s">
        <v>440</v>
      </c>
      <c r="D218" t="str">
        <f t="shared" si="3"/>
        <v>CHERRY CREEK 5</v>
      </c>
      <c r="I218" s="2"/>
    </row>
    <row r="219" spans="1:9" x14ac:dyDescent="0.3">
      <c r="A219" t="s">
        <v>565</v>
      </c>
      <c r="B219" t="s">
        <v>566</v>
      </c>
      <c r="C219" t="s">
        <v>440</v>
      </c>
      <c r="D219" t="str">
        <f t="shared" si="3"/>
        <v>CHERRY CREEK 5</v>
      </c>
      <c r="I219" s="2"/>
    </row>
    <row r="220" spans="1:9" x14ac:dyDescent="0.3">
      <c r="A220" t="s">
        <v>567</v>
      </c>
      <c r="B220" t="s">
        <v>568</v>
      </c>
      <c r="C220" t="s">
        <v>569</v>
      </c>
      <c r="D220" t="str">
        <f t="shared" si="3"/>
        <v>LITTLETON 6</v>
      </c>
      <c r="I220" s="2"/>
    </row>
    <row r="221" spans="1:9" x14ac:dyDescent="0.3">
      <c r="A221" t="s">
        <v>570</v>
      </c>
      <c r="B221" t="s">
        <v>571</v>
      </c>
      <c r="C221" t="s">
        <v>569</v>
      </c>
      <c r="D221" t="str">
        <f t="shared" si="3"/>
        <v>LITTLETON 6</v>
      </c>
      <c r="I221" s="2"/>
    </row>
    <row r="222" spans="1:9" x14ac:dyDescent="0.3">
      <c r="A222" t="s">
        <v>572</v>
      </c>
      <c r="B222" t="s">
        <v>573</v>
      </c>
      <c r="C222" t="s">
        <v>569</v>
      </c>
      <c r="D222" t="str">
        <f t="shared" si="3"/>
        <v>LITTLETON 6</v>
      </c>
      <c r="I222" s="2"/>
    </row>
    <row r="223" spans="1:9" x14ac:dyDescent="0.3">
      <c r="A223" t="s">
        <v>574</v>
      </c>
      <c r="B223" t="s">
        <v>575</v>
      </c>
      <c r="C223" t="s">
        <v>569</v>
      </c>
      <c r="D223" t="str">
        <f t="shared" si="3"/>
        <v>LITTLETON 6</v>
      </c>
      <c r="I223" s="2"/>
    </row>
    <row r="224" spans="1:9" x14ac:dyDescent="0.3">
      <c r="A224" t="s">
        <v>576</v>
      </c>
      <c r="B224" t="s">
        <v>577</v>
      </c>
      <c r="C224" t="s">
        <v>569</v>
      </c>
      <c r="D224" t="str">
        <f t="shared" si="3"/>
        <v>LITTLETON 6</v>
      </c>
      <c r="I224" s="2"/>
    </row>
    <row r="225" spans="1:9" x14ac:dyDescent="0.3">
      <c r="A225" t="s">
        <v>578</v>
      </c>
      <c r="B225" t="s">
        <v>579</v>
      </c>
      <c r="C225" t="s">
        <v>569</v>
      </c>
      <c r="D225" t="str">
        <f t="shared" si="3"/>
        <v>LITTLETON 6</v>
      </c>
      <c r="I225" s="2"/>
    </row>
    <row r="226" spans="1:9" x14ac:dyDescent="0.3">
      <c r="A226" t="s">
        <v>580</v>
      </c>
      <c r="B226" t="s">
        <v>581</v>
      </c>
      <c r="C226" t="s">
        <v>569</v>
      </c>
      <c r="D226" t="str">
        <f t="shared" si="3"/>
        <v>LITTLETON 6</v>
      </c>
      <c r="I226" s="2"/>
    </row>
    <row r="227" spans="1:9" x14ac:dyDescent="0.3">
      <c r="A227" t="s">
        <v>582</v>
      </c>
      <c r="B227" t="s">
        <v>583</v>
      </c>
      <c r="C227" t="s">
        <v>569</v>
      </c>
      <c r="D227" t="str">
        <f t="shared" si="3"/>
        <v>LITTLETON 6</v>
      </c>
      <c r="I227" s="2"/>
    </row>
    <row r="228" spans="1:9" x14ac:dyDescent="0.3">
      <c r="A228" t="s">
        <v>584</v>
      </c>
      <c r="B228" t="s">
        <v>585</v>
      </c>
      <c r="C228" t="s">
        <v>569</v>
      </c>
      <c r="D228" t="str">
        <f t="shared" si="3"/>
        <v>LITTLETON 6</v>
      </c>
      <c r="I228" s="2"/>
    </row>
    <row r="229" spans="1:9" x14ac:dyDescent="0.3">
      <c r="A229" t="s">
        <v>586</v>
      </c>
      <c r="B229" t="s">
        <v>587</v>
      </c>
      <c r="C229" t="s">
        <v>569</v>
      </c>
      <c r="D229" t="str">
        <f t="shared" si="3"/>
        <v>LITTLETON 6</v>
      </c>
      <c r="I229" s="2"/>
    </row>
    <row r="230" spans="1:9" x14ac:dyDescent="0.3">
      <c r="A230" t="s">
        <v>588</v>
      </c>
      <c r="B230" t="s">
        <v>589</v>
      </c>
      <c r="C230" t="s">
        <v>569</v>
      </c>
      <c r="D230" t="str">
        <f t="shared" si="3"/>
        <v>LITTLETON 6</v>
      </c>
      <c r="I230" s="2"/>
    </row>
    <row r="231" spans="1:9" x14ac:dyDescent="0.3">
      <c r="A231" t="s">
        <v>590</v>
      </c>
      <c r="B231" t="s">
        <v>591</v>
      </c>
      <c r="C231" t="s">
        <v>569</v>
      </c>
      <c r="D231" t="str">
        <f t="shared" si="3"/>
        <v>LITTLETON 6</v>
      </c>
      <c r="I231" s="2"/>
    </row>
    <row r="232" spans="1:9" x14ac:dyDescent="0.3">
      <c r="A232" t="s">
        <v>592</v>
      </c>
      <c r="B232" t="s">
        <v>593</v>
      </c>
      <c r="C232" t="s">
        <v>569</v>
      </c>
      <c r="D232" t="str">
        <f t="shared" si="3"/>
        <v>LITTLETON 6</v>
      </c>
      <c r="I232" s="2"/>
    </row>
    <row r="233" spans="1:9" x14ac:dyDescent="0.3">
      <c r="A233" t="s">
        <v>594</v>
      </c>
      <c r="B233" t="s">
        <v>595</v>
      </c>
      <c r="C233" t="s">
        <v>569</v>
      </c>
      <c r="D233" t="str">
        <f t="shared" si="3"/>
        <v>LITTLETON 6</v>
      </c>
      <c r="I233" s="2"/>
    </row>
    <row r="234" spans="1:9" x14ac:dyDescent="0.3">
      <c r="A234" t="s">
        <v>596</v>
      </c>
      <c r="B234" t="s">
        <v>597</v>
      </c>
      <c r="C234" t="s">
        <v>569</v>
      </c>
      <c r="D234" t="str">
        <f t="shared" si="3"/>
        <v>LITTLETON 6</v>
      </c>
      <c r="I234" s="2"/>
    </row>
    <row r="235" spans="1:9" x14ac:dyDescent="0.3">
      <c r="A235" t="s">
        <v>598</v>
      </c>
      <c r="B235" t="s">
        <v>599</v>
      </c>
      <c r="C235" t="s">
        <v>569</v>
      </c>
      <c r="D235" t="str">
        <f t="shared" si="3"/>
        <v>LITTLETON 6</v>
      </c>
      <c r="I235" s="2"/>
    </row>
    <row r="236" spans="1:9" x14ac:dyDescent="0.3">
      <c r="A236" t="s">
        <v>600</v>
      </c>
      <c r="B236" t="s">
        <v>601</v>
      </c>
      <c r="C236" t="s">
        <v>569</v>
      </c>
      <c r="D236" t="str">
        <f t="shared" si="3"/>
        <v>LITTLETON 6</v>
      </c>
      <c r="I236" s="2"/>
    </row>
    <row r="237" spans="1:9" x14ac:dyDescent="0.3">
      <c r="A237" t="s">
        <v>602</v>
      </c>
      <c r="B237" t="s">
        <v>603</v>
      </c>
      <c r="C237" t="s">
        <v>569</v>
      </c>
      <c r="D237" t="str">
        <f t="shared" si="3"/>
        <v>LITTLETON 6</v>
      </c>
      <c r="I237" s="2"/>
    </row>
    <row r="238" spans="1:9" x14ac:dyDescent="0.3">
      <c r="A238" t="s">
        <v>604</v>
      </c>
      <c r="B238" t="s">
        <v>605</v>
      </c>
      <c r="C238" t="s">
        <v>569</v>
      </c>
      <c r="D238" t="str">
        <f t="shared" si="3"/>
        <v>LITTLETON 6</v>
      </c>
      <c r="I238" s="2"/>
    </row>
    <row r="239" spans="1:9" x14ac:dyDescent="0.3">
      <c r="A239" t="s">
        <v>606</v>
      </c>
      <c r="B239" t="s">
        <v>607</v>
      </c>
      <c r="C239" t="s">
        <v>569</v>
      </c>
      <c r="D239" t="str">
        <f t="shared" si="3"/>
        <v>LITTLETON 6</v>
      </c>
      <c r="I239" s="2"/>
    </row>
    <row r="240" spans="1:9" x14ac:dyDescent="0.3">
      <c r="A240" t="s">
        <v>608</v>
      </c>
      <c r="B240" t="s">
        <v>609</v>
      </c>
      <c r="C240" t="s">
        <v>569</v>
      </c>
      <c r="D240" t="str">
        <f t="shared" si="3"/>
        <v>LITTLETON 6</v>
      </c>
      <c r="I240" s="2"/>
    </row>
    <row r="241" spans="1:9" x14ac:dyDescent="0.3">
      <c r="A241" t="s">
        <v>610</v>
      </c>
      <c r="B241" t="s">
        <v>611</v>
      </c>
      <c r="C241" t="s">
        <v>569</v>
      </c>
      <c r="D241" t="str">
        <f t="shared" si="3"/>
        <v>LITTLETON 6</v>
      </c>
    </row>
    <row r="242" spans="1:9" x14ac:dyDescent="0.3">
      <c r="A242" t="s">
        <v>612</v>
      </c>
      <c r="B242" t="s">
        <v>613</v>
      </c>
      <c r="C242" t="s">
        <v>569</v>
      </c>
      <c r="D242" t="str">
        <f t="shared" si="3"/>
        <v>LITTLETON 6</v>
      </c>
      <c r="I242" s="2"/>
    </row>
    <row r="243" spans="1:9" x14ac:dyDescent="0.3">
      <c r="A243" t="s">
        <v>614</v>
      </c>
      <c r="B243" t="s">
        <v>615</v>
      </c>
      <c r="C243" t="s">
        <v>616</v>
      </c>
      <c r="D243" t="str">
        <f t="shared" si="3"/>
        <v>DEER TRAIL 26J</v>
      </c>
      <c r="I243" s="2"/>
    </row>
    <row r="244" spans="1:9" x14ac:dyDescent="0.3">
      <c r="A244" t="s">
        <v>617</v>
      </c>
      <c r="B244" t="s">
        <v>618</v>
      </c>
      <c r="C244" t="s">
        <v>616</v>
      </c>
      <c r="D244" t="str">
        <f t="shared" si="3"/>
        <v>DEER TRAIL 26J</v>
      </c>
    </row>
    <row r="245" spans="1:9" x14ac:dyDescent="0.3">
      <c r="A245" t="s">
        <v>619</v>
      </c>
      <c r="B245" t="s">
        <v>620</v>
      </c>
      <c r="C245" t="s">
        <v>621</v>
      </c>
      <c r="D245" t="str">
        <f t="shared" si="3"/>
        <v>ADAMS-ARAPAHOE 28J</v>
      </c>
    </row>
    <row r="246" spans="1:9" x14ac:dyDescent="0.3">
      <c r="A246" t="s">
        <v>622</v>
      </c>
      <c r="B246" t="s">
        <v>623</v>
      </c>
      <c r="C246" t="s">
        <v>621</v>
      </c>
      <c r="D246" t="str">
        <f t="shared" si="3"/>
        <v>ADAMS-ARAPAHOE 28J</v>
      </c>
    </row>
    <row r="247" spans="1:9" x14ac:dyDescent="0.3">
      <c r="A247" t="s">
        <v>624</v>
      </c>
      <c r="B247" t="s">
        <v>625</v>
      </c>
      <c r="C247" t="s">
        <v>621</v>
      </c>
      <c r="D247" t="str">
        <f t="shared" si="3"/>
        <v>ADAMS-ARAPAHOE 28J</v>
      </c>
    </row>
    <row r="248" spans="1:9" x14ac:dyDescent="0.3">
      <c r="A248" t="s">
        <v>626</v>
      </c>
      <c r="B248" t="s">
        <v>627</v>
      </c>
      <c r="C248" t="s">
        <v>621</v>
      </c>
      <c r="D248" t="str">
        <f t="shared" si="3"/>
        <v>ADAMS-ARAPAHOE 28J</v>
      </c>
    </row>
    <row r="249" spans="1:9" x14ac:dyDescent="0.3">
      <c r="A249" t="s">
        <v>628</v>
      </c>
      <c r="B249" t="s">
        <v>629</v>
      </c>
      <c r="C249" t="s">
        <v>621</v>
      </c>
      <c r="D249" t="str">
        <f t="shared" si="3"/>
        <v>ADAMS-ARAPAHOE 28J</v>
      </c>
    </row>
    <row r="250" spans="1:9" x14ac:dyDescent="0.3">
      <c r="A250" t="s">
        <v>630</v>
      </c>
      <c r="B250" t="s">
        <v>631</v>
      </c>
      <c r="C250" t="s">
        <v>621</v>
      </c>
      <c r="D250" t="str">
        <f t="shared" si="3"/>
        <v>ADAMS-ARAPAHOE 28J</v>
      </c>
    </row>
    <row r="251" spans="1:9" x14ac:dyDescent="0.3">
      <c r="A251" t="s">
        <v>632</v>
      </c>
      <c r="B251" t="s">
        <v>633</v>
      </c>
      <c r="C251" t="s">
        <v>621</v>
      </c>
      <c r="D251" t="str">
        <f t="shared" si="3"/>
        <v>ADAMS-ARAPAHOE 28J</v>
      </c>
    </row>
    <row r="252" spans="1:9" x14ac:dyDescent="0.3">
      <c r="A252" t="s">
        <v>634</v>
      </c>
      <c r="B252" t="s">
        <v>635</v>
      </c>
      <c r="C252" t="s">
        <v>621</v>
      </c>
      <c r="D252" t="str">
        <f t="shared" si="3"/>
        <v>ADAMS-ARAPAHOE 28J</v>
      </c>
    </row>
    <row r="253" spans="1:9" x14ac:dyDescent="0.3">
      <c r="A253" t="s">
        <v>636</v>
      </c>
      <c r="B253" t="s">
        <v>637</v>
      </c>
      <c r="C253" t="s">
        <v>621</v>
      </c>
      <c r="D253" t="str">
        <f t="shared" si="3"/>
        <v>ADAMS-ARAPAHOE 28J</v>
      </c>
    </row>
    <row r="254" spans="1:9" x14ac:dyDescent="0.3">
      <c r="A254" t="s">
        <v>638</v>
      </c>
      <c r="B254" t="s">
        <v>639</v>
      </c>
      <c r="C254" t="s">
        <v>621</v>
      </c>
      <c r="D254" t="str">
        <f t="shared" si="3"/>
        <v>ADAMS-ARAPAHOE 28J</v>
      </c>
    </row>
    <row r="255" spans="1:9" x14ac:dyDescent="0.3">
      <c r="A255" t="s">
        <v>640</v>
      </c>
      <c r="B255" t="s">
        <v>641</v>
      </c>
      <c r="C255" t="s">
        <v>621</v>
      </c>
      <c r="D255" t="str">
        <f t="shared" si="3"/>
        <v>ADAMS-ARAPAHOE 28J</v>
      </c>
    </row>
    <row r="256" spans="1:9" x14ac:dyDescent="0.3">
      <c r="A256" t="s">
        <v>642</v>
      </c>
      <c r="B256" t="s">
        <v>643</v>
      </c>
      <c r="C256" t="s">
        <v>621</v>
      </c>
      <c r="D256" t="str">
        <f t="shared" si="3"/>
        <v>ADAMS-ARAPAHOE 28J</v>
      </c>
    </row>
    <row r="257" spans="1:4" x14ac:dyDescent="0.3">
      <c r="A257" t="s">
        <v>644</v>
      </c>
      <c r="B257" t="s">
        <v>645</v>
      </c>
      <c r="C257" t="s">
        <v>621</v>
      </c>
      <c r="D257" t="str">
        <f t="shared" si="3"/>
        <v>ADAMS-ARAPAHOE 28J</v>
      </c>
    </row>
    <row r="258" spans="1:4" x14ac:dyDescent="0.3">
      <c r="A258" t="s">
        <v>646</v>
      </c>
      <c r="B258" t="s">
        <v>647</v>
      </c>
      <c r="C258" t="s">
        <v>621</v>
      </c>
      <c r="D258" t="str">
        <f t="shared" si="3"/>
        <v>ADAMS-ARAPAHOE 28J</v>
      </c>
    </row>
    <row r="259" spans="1:4" x14ac:dyDescent="0.3">
      <c r="A259" t="s">
        <v>648</v>
      </c>
      <c r="B259" t="s">
        <v>649</v>
      </c>
      <c r="C259" t="s">
        <v>621</v>
      </c>
      <c r="D259" t="str">
        <f t="shared" ref="D259:D322" si="4">VLOOKUP($C259,$G$1:$H$201,2,FALSE)</f>
        <v>ADAMS-ARAPAHOE 28J</v>
      </c>
    </row>
    <row r="260" spans="1:4" x14ac:dyDescent="0.3">
      <c r="A260" t="s">
        <v>650</v>
      </c>
      <c r="B260" t="s">
        <v>651</v>
      </c>
      <c r="C260" t="s">
        <v>621</v>
      </c>
      <c r="D260" t="str">
        <f t="shared" si="4"/>
        <v>ADAMS-ARAPAHOE 28J</v>
      </c>
    </row>
    <row r="261" spans="1:4" x14ac:dyDescent="0.3">
      <c r="A261" t="s">
        <v>652</v>
      </c>
      <c r="B261" t="s">
        <v>653</v>
      </c>
      <c r="C261" t="s">
        <v>621</v>
      </c>
      <c r="D261" t="str">
        <f t="shared" si="4"/>
        <v>ADAMS-ARAPAHOE 28J</v>
      </c>
    </row>
    <row r="262" spans="1:4" x14ac:dyDescent="0.3">
      <c r="A262" t="s">
        <v>654</v>
      </c>
      <c r="B262" t="s">
        <v>655</v>
      </c>
      <c r="C262" t="s">
        <v>621</v>
      </c>
      <c r="D262" t="str">
        <f t="shared" si="4"/>
        <v>ADAMS-ARAPAHOE 28J</v>
      </c>
    </row>
    <row r="263" spans="1:4" x14ac:dyDescent="0.3">
      <c r="A263" t="s">
        <v>656</v>
      </c>
      <c r="B263" t="s">
        <v>657</v>
      </c>
      <c r="C263" t="s">
        <v>621</v>
      </c>
      <c r="D263" t="str">
        <f t="shared" si="4"/>
        <v>ADAMS-ARAPAHOE 28J</v>
      </c>
    </row>
    <row r="264" spans="1:4" x14ac:dyDescent="0.3">
      <c r="A264" t="s">
        <v>658</v>
      </c>
      <c r="B264" t="s">
        <v>659</v>
      </c>
      <c r="C264" t="s">
        <v>621</v>
      </c>
      <c r="D264" t="str">
        <f t="shared" si="4"/>
        <v>ADAMS-ARAPAHOE 28J</v>
      </c>
    </row>
    <row r="265" spans="1:4" x14ac:dyDescent="0.3">
      <c r="A265" t="s">
        <v>660</v>
      </c>
      <c r="B265" t="s">
        <v>661</v>
      </c>
      <c r="C265" t="s">
        <v>621</v>
      </c>
      <c r="D265" t="str">
        <f t="shared" si="4"/>
        <v>ADAMS-ARAPAHOE 28J</v>
      </c>
    </row>
    <row r="266" spans="1:4" x14ac:dyDescent="0.3">
      <c r="A266" t="s">
        <v>662</v>
      </c>
      <c r="B266" t="s">
        <v>663</v>
      </c>
      <c r="C266" t="s">
        <v>621</v>
      </c>
      <c r="D266" t="str">
        <f t="shared" si="4"/>
        <v>ADAMS-ARAPAHOE 28J</v>
      </c>
    </row>
    <row r="267" spans="1:4" x14ac:dyDescent="0.3">
      <c r="A267" t="s">
        <v>664</v>
      </c>
      <c r="B267" t="s">
        <v>665</v>
      </c>
      <c r="C267" t="s">
        <v>621</v>
      </c>
      <c r="D267" t="str">
        <f t="shared" si="4"/>
        <v>ADAMS-ARAPAHOE 28J</v>
      </c>
    </row>
    <row r="268" spans="1:4" x14ac:dyDescent="0.3">
      <c r="A268" t="s">
        <v>666</v>
      </c>
      <c r="B268" t="s">
        <v>667</v>
      </c>
      <c r="C268" t="s">
        <v>621</v>
      </c>
      <c r="D268" t="str">
        <f t="shared" si="4"/>
        <v>ADAMS-ARAPAHOE 28J</v>
      </c>
    </row>
    <row r="269" spans="1:4" x14ac:dyDescent="0.3">
      <c r="A269" t="s">
        <v>668</v>
      </c>
      <c r="B269" t="s">
        <v>669</v>
      </c>
      <c r="C269" t="s">
        <v>621</v>
      </c>
      <c r="D269" t="str">
        <f t="shared" si="4"/>
        <v>ADAMS-ARAPAHOE 28J</v>
      </c>
    </row>
    <row r="270" spans="1:4" x14ac:dyDescent="0.3">
      <c r="A270" t="s">
        <v>670</v>
      </c>
      <c r="B270" t="s">
        <v>671</v>
      </c>
      <c r="C270" t="s">
        <v>621</v>
      </c>
      <c r="D270" t="str">
        <f t="shared" si="4"/>
        <v>ADAMS-ARAPAHOE 28J</v>
      </c>
    </row>
    <row r="271" spans="1:4" x14ac:dyDescent="0.3">
      <c r="A271" t="s">
        <v>672</v>
      </c>
      <c r="B271" t="s">
        <v>673</v>
      </c>
      <c r="C271" t="s">
        <v>621</v>
      </c>
      <c r="D271" t="str">
        <f t="shared" si="4"/>
        <v>ADAMS-ARAPAHOE 28J</v>
      </c>
    </row>
    <row r="272" spans="1:4" x14ac:dyDescent="0.3">
      <c r="A272" t="s">
        <v>674</v>
      </c>
      <c r="B272" t="s">
        <v>675</v>
      </c>
      <c r="C272" t="s">
        <v>621</v>
      </c>
      <c r="D272" t="str">
        <f t="shared" si="4"/>
        <v>ADAMS-ARAPAHOE 28J</v>
      </c>
    </row>
    <row r="273" spans="1:4" x14ac:dyDescent="0.3">
      <c r="A273" t="s">
        <v>676</v>
      </c>
      <c r="B273" t="s">
        <v>677</v>
      </c>
      <c r="C273" t="s">
        <v>621</v>
      </c>
      <c r="D273" t="str">
        <f t="shared" si="4"/>
        <v>ADAMS-ARAPAHOE 28J</v>
      </c>
    </row>
    <row r="274" spans="1:4" x14ac:dyDescent="0.3">
      <c r="A274" t="s">
        <v>678</v>
      </c>
      <c r="B274" t="s">
        <v>679</v>
      </c>
      <c r="C274" t="s">
        <v>621</v>
      </c>
      <c r="D274" t="str">
        <f t="shared" si="4"/>
        <v>ADAMS-ARAPAHOE 28J</v>
      </c>
    </row>
    <row r="275" spans="1:4" x14ac:dyDescent="0.3">
      <c r="A275" t="s">
        <v>680</v>
      </c>
      <c r="B275" t="s">
        <v>681</v>
      </c>
      <c r="C275" t="s">
        <v>621</v>
      </c>
      <c r="D275" t="str">
        <f t="shared" si="4"/>
        <v>ADAMS-ARAPAHOE 28J</v>
      </c>
    </row>
    <row r="276" spans="1:4" x14ac:dyDescent="0.3">
      <c r="A276" t="s">
        <v>682</v>
      </c>
      <c r="B276" t="s">
        <v>683</v>
      </c>
      <c r="C276" t="s">
        <v>621</v>
      </c>
      <c r="D276" t="str">
        <f t="shared" si="4"/>
        <v>ADAMS-ARAPAHOE 28J</v>
      </c>
    </row>
    <row r="277" spans="1:4" x14ac:dyDescent="0.3">
      <c r="A277" t="s">
        <v>684</v>
      </c>
      <c r="B277" t="s">
        <v>685</v>
      </c>
      <c r="C277" t="s">
        <v>621</v>
      </c>
      <c r="D277" t="str">
        <f t="shared" si="4"/>
        <v>ADAMS-ARAPAHOE 28J</v>
      </c>
    </row>
    <row r="278" spans="1:4" x14ac:dyDescent="0.3">
      <c r="A278" t="s">
        <v>686</v>
      </c>
      <c r="B278" t="s">
        <v>687</v>
      </c>
      <c r="C278" t="s">
        <v>621</v>
      </c>
      <c r="D278" t="str">
        <f t="shared" si="4"/>
        <v>ADAMS-ARAPAHOE 28J</v>
      </c>
    </row>
    <row r="279" spans="1:4" x14ac:dyDescent="0.3">
      <c r="A279" t="s">
        <v>688</v>
      </c>
      <c r="B279" t="s">
        <v>689</v>
      </c>
      <c r="C279" t="s">
        <v>621</v>
      </c>
      <c r="D279" t="str">
        <f t="shared" si="4"/>
        <v>ADAMS-ARAPAHOE 28J</v>
      </c>
    </row>
    <row r="280" spans="1:4" x14ac:dyDescent="0.3">
      <c r="A280" t="s">
        <v>690</v>
      </c>
      <c r="B280" t="s">
        <v>691</v>
      </c>
      <c r="C280" t="s">
        <v>621</v>
      </c>
      <c r="D280" t="str">
        <f t="shared" si="4"/>
        <v>ADAMS-ARAPAHOE 28J</v>
      </c>
    </row>
    <row r="281" spans="1:4" x14ac:dyDescent="0.3">
      <c r="A281" t="s">
        <v>692</v>
      </c>
      <c r="B281" t="s">
        <v>693</v>
      </c>
      <c r="C281" t="s">
        <v>621</v>
      </c>
      <c r="D281" t="str">
        <f t="shared" si="4"/>
        <v>ADAMS-ARAPAHOE 28J</v>
      </c>
    </row>
    <row r="282" spans="1:4" x14ac:dyDescent="0.3">
      <c r="A282" t="s">
        <v>694</v>
      </c>
      <c r="B282" t="s">
        <v>695</v>
      </c>
      <c r="C282" t="s">
        <v>621</v>
      </c>
      <c r="D282" t="str">
        <f t="shared" si="4"/>
        <v>ADAMS-ARAPAHOE 28J</v>
      </c>
    </row>
    <row r="283" spans="1:4" x14ac:dyDescent="0.3">
      <c r="A283" t="s">
        <v>696</v>
      </c>
      <c r="B283" t="s">
        <v>526</v>
      </c>
      <c r="C283" t="s">
        <v>621</v>
      </c>
      <c r="D283" t="str">
        <f t="shared" si="4"/>
        <v>ADAMS-ARAPAHOE 28J</v>
      </c>
    </row>
    <row r="284" spans="1:4" x14ac:dyDescent="0.3">
      <c r="A284" t="s">
        <v>697</v>
      </c>
      <c r="B284" t="s">
        <v>698</v>
      </c>
      <c r="C284" t="s">
        <v>621</v>
      </c>
      <c r="D284" t="str">
        <f t="shared" si="4"/>
        <v>ADAMS-ARAPAHOE 28J</v>
      </c>
    </row>
    <row r="285" spans="1:4" x14ac:dyDescent="0.3">
      <c r="A285" t="s">
        <v>699</v>
      </c>
      <c r="B285" t="s">
        <v>700</v>
      </c>
      <c r="C285" t="s">
        <v>621</v>
      </c>
      <c r="D285" t="str">
        <f t="shared" si="4"/>
        <v>ADAMS-ARAPAHOE 28J</v>
      </c>
    </row>
    <row r="286" spans="1:4" x14ac:dyDescent="0.3">
      <c r="A286" t="s">
        <v>701</v>
      </c>
      <c r="B286" t="s">
        <v>702</v>
      </c>
      <c r="C286" t="s">
        <v>621</v>
      </c>
      <c r="D286" t="str">
        <f t="shared" si="4"/>
        <v>ADAMS-ARAPAHOE 28J</v>
      </c>
    </row>
    <row r="287" spans="1:4" x14ac:dyDescent="0.3">
      <c r="A287" t="s">
        <v>703</v>
      </c>
      <c r="B287" t="s">
        <v>704</v>
      </c>
      <c r="C287" t="s">
        <v>621</v>
      </c>
      <c r="D287" t="str">
        <f t="shared" si="4"/>
        <v>ADAMS-ARAPAHOE 28J</v>
      </c>
    </row>
    <row r="288" spans="1:4" x14ac:dyDescent="0.3">
      <c r="A288" t="s">
        <v>705</v>
      </c>
      <c r="B288" t="s">
        <v>706</v>
      </c>
      <c r="C288" t="s">
        <v>621</v>
      </c>
      <c r="D288" t="str">
        <f t="shared" si="4"/>
        <v>ADAMS-ARAPAHOE 28J</v>
      </c>
    </row>
    <row r="289" spans="1:4" x14ac:dyDescent="0.3">
      <c r="A289" t="s">
        <v>707</v>
      </c>
      <c r="B289" t="s">
        <v>708</v>
      </c>
      <c r="C289" t="s">
        <v>621</v>
      </c>
      <c r="D289" t="str">
        <f t="shared" si="4"/>
        <v>ADAMS-ARAPAHOE 28J</v>
      </c>
    </row>
    <row r="290" spans="1:4" x14ac:dyDescent="0.3">
      <c r="A290" t="s">
        <v>709</v>
      </c>
      <c r="B290" t="s">
        <v>710</v>
      </c>
      <c r="C290" t="s">
        <v>621</v>
      </c>
      <c r="D290" t="str">
        <f t="shared" si="4"/>
        <v>ADAMS-ARAPAHOE 28J</v>
      </c>
    </row>
    <row r="291" spans="1:4" x14ac:dyDescent="0.3">
      <c r="A291" t="s">
        <v>711</v>
      </c>
      <c r="B291" t="s">
        <v>712</v>
      </c>
      <c r="C291" t="s">
        <v>621</v>
      </c>
      <c r="D291" t="str">
        <f t="shared" si="4"/>
        <v>ADAMS-ARAPAHOE 28J</v>
      </c>
    </row>
    <row r="292" spans="1:4" x14ac:dyDescent="0.3">
      <c r="A292" t="s">
        <v>713</v>
      </c>
      <c r="B292" t="s">
        <v>714</v>
      </c>
      <c r="C292" t="s">
        <v>621</v>
      </c>
      <c r="D292" t="str">
        <f t="shared" si="4"/>
        <v>ADAMS-ARAPAHOE 28J</v>
      </c>
    </row>
    <row r="293" spans="1:4" x14ac:dyDescent="0.3">
      <c r="A293" t="s">
        <v>715</v>
      </c>
      <c r="B293" t="s">
        <v>716</v>
      </c>
      <c r="C293" t="s">
        <v>621</v>
      </c>
      <c r="D293" t="str">
        <f t="shared" si="4"/>
        <v>ADAMS-ARAPAHOE 28J</v>
      </c>
    </row>
    <row r="294" spans="1:4" x14ac:dyDescent="0.3">
      <c r="A294" t="s">
        <v>717</v>
      </c>
      <c r="B294" t="s">
        <v>718</v>
      </c>
      <c r="C294" t="s">
        <v>621</v>
      </c>
      <c r="D294" t="str">
        <f t="shared" si="4"/>
        <v>ADAMS-ARAPAHOE 28J</v>
      </c>
    </row>
    <row r="295" spans="1:4" x14ac:dyDescent="0.3">
      <c r="A295" t="s">
        <v>719</v>
      </c>
      <c r="B295" t="s">
        <v>720</v>
      </c>
      <c r="C295" t="s">
        <v>621</v>
      </c>
      <c r="D295" t="str">
        <f t="shared" si="4"/>
        <v>ADAMS-ARAPAHOE 28J</v>
      </c>
    </row>
    <row r="296" spans="1:4" x14ac:dyDescent="0.3">
      <c r="A296" t="s">
        <v>721</v>
      </c>
      <c r="B296" t="s">
        <v>722</v>
      </c>
      <c r="C296" t="s">
        <v>621</v>
      </c>
      <c r="D296" t="str">
        <f t="shared" si="4"/>
        <v>ADAMS-ARAPAHOE 28J</v>
      </c>
    </row>
    <row r="297" spans="1:4" x14ac:dyDescent="0.3">
      <c r="A297" t="s">
        <v>723</v>
      </c>
      <c r="B297" t="s">
        <v>724</v>
      </c>
      <c r="C297" t="s">
        <v>621</v>
      </c>
      <c r="D297" t="str">
        <f t="shared" si="4"/>
        <v>ADAMS-ARAPAHOE 28J</v>
      </c>
    </row>
    <row r="298" spans="1:4" x14ac:dyDescent="0.3">
      <c r="A298" t="s">
        <v>725</v>
      </c>
      <c r="B298" t="s">
        <v>726</v>
      </c>
      <c r="C298" t="s">
        <v>621</v>
      </c>
      <c r="D298" t="str">
        <f t="shared" si="4"/>
        <v>ADAMS-ARAPAHOE 28J</v>
      </c>
    </row>
    <row r="299" spans="1:4" x14ac:dyDescent="0.3">
      <c r="A299" t="s">
        <v>727</v>
      </c>
      <c r="B299" t="s">
        <v>728</v>
      </c>
      <c r="C299" t="s">
        <v>621</v>
      </c>
      <c r="D299" t="str">
        <f t="shared" si="4"/>
        <v>ADAMS-ARAPAHOE 28J</v>
      </c>
    </row>
    <row r="300" spans="1:4" x14ac:dyDescent="0.3">
      <c r="A300" t="s">
        <v>729</v>
      </c>
      <c r="B300" t="s">
        <v>730</v>
      </c>
      <c r="C300" t="s">
        <v>621</v>
      </c>
      <c r="D300" t="str">
        <f t="shared" si="4"/>
        <v>ADAMS-ARAPAHOE 28J</v>
      </c>
    </row>
    <row r="301" spans="1:4" x14ac:dyDescent="0.3">
      <c r="A301" t="s">
        <v>731</v>
      </c>
      <c r="B301" t="s">
        <v>732</v>
      </c>
      <c r="C301" t="s">
        <v>621</v>
      </c>
      <c r="D301" t="str">
        <f t="shared" si="4"/>
        <v>ADAMS-ARAPAHOE 28J</v>
      </c>
    </row>
    <row r="302" spans="1:4" x14ac:dyDescent="0.3">
      <c r="A302" t="s">
        <v>733</v>
      </c>
      <c r="B302" t="s">
        <v>734</v>
      </c>
      <c r="C302" t="s">
        <v>621</v>
      </c>
      <c r="D302" t="str">
        <f t="shared" si="4"/>
        <v>ADAMS-ARAPAHOE 28J</v>
      </c>
    </row>
    <row r="303" spans="1:4" x14ac:dyDescent="0.3">
      <c r="A303" t="s">
        <v>735</v>
      </c>
      <c r="B303" t="s">
        <v>736</v>
      </c>
      <c r="C303" t="s">
        <v>621</v>
      </c>
      <c r="D303" t="str">
        <f t="shared" si="4"/>
        <v>ADAMS-ARAPAHOE 28J</v>
      </c>
    </row>
    <row r="304" spans="1:4" x14ac:dyDescent="0.3">
      <c r="A304" t="s">
        <v>737</v>
      </c>
      <c r="B304" t="s">
        <v>738</v>
      </c>
      <c r="C304" t="s">
        <v>621</v>
      </c>
      <c r="D304" t="str">
        <f t="shared" si="4"/>
        <v>ADAMS-ARAPAHOE 28J</v>
      </c>
    </row>
    <row r="305" spans="1:4" x14ac:dyDescent="0.3">
      <c r="A305" t="s">
        <v>739</v>
      </c>
      <c r="B305" t="s">
        <v>740</v>
      </c>
      <c r="C305" t="s">
        <v>741</v>
      </c>
      <c r="D305" t="str">
        <f t="shared" si="4"/>
        <v>BYERS 32J</v>
      </c>
    </row>
    <row r="306" spans="1:4" x14ac:dyDescent="0.3">
      <c r="A306" t="s">
        <v>742</v>
      </c>
      <c r="B306" t="s">
        <v>743</v>
      </c>
      <c r="C306" t="s">
        <v>741</v>
      </c>
      <c r="D306" t="str">
        <f t="shared" si="4"/>
        <v>BYERS 32J</v>
      </c>
    </row>
    <row r="307" spans="1:4" x14ac:dyDescent="0.3">
      <c r="A307" t="s">
        <v>744</v>
      </c>
      <c r="B307" t="s">
        <v>745</v>
      </c>
      <c r="C307" t="s">
        <v>741</v>
      </c>
      <c r="D307" t="str">
        <f t="shared" si="4"/>
        <v>BYERS 32J</v>
      </c>
    </row>
    <row r="308" spans="1:4" x14ac:dyDescent="0.3">
      <c r="A308" t="s">
        <v>746</v>
      </c>
      <c r="B308" t="s">
        <v>747</v>
      </c>
      <c r="C308" t="s">
        <v>741</v>
      </c>
      <c r="D308" t="str">
        <f t="shared" si="4"/>
        <v>BYERS 32J</v>
      </c>
    </row>
    <row r="309" spans="1:4" x14ac:dyDescent="0.3">
      <c r="A309" t="s">
        <v>748</v>
      </c>
      <c r="B309" t="s">
        <v>749</v>
      </c>
      <c r="C309" t="s">
        <v>741</v>
      </c>
      <c r="D309" t="str">
        <f t="shared" si="4"/>
        <v>BYERS 32J</v>
      </c>
    </row>
    <row r="310" spans="1:4" x14ac:dyDescent="0.3">
      <c r="A310" t="s">
        <v>750</v>
      </c>
      <c r="B310" t="s">
        <v>751</v>
      </c>
      <c r="C310" t="s">
        <v>741</v>
      </c>
      <c r="D310" t="str">
        <f t="shared" si="4"/>
        <v>BYERS 32J</v>
      </c>
    </row>
    <row r="311" spans="1:4" x14ac:dyDescent="0.3">
      <c r="A311" t="s">
        <v>752</v>
      </c>
      <c r="B311" t="s">
        <v>753</v>
      </c>
      <c r="C311" t="s">
        <v>741</v>
      </c>
      <c r="D311" t="str">
        <f t="shared" si="4"/>
        <v>BYERS 32J</v>
      </c>
    </row>
    <row r="312" spans="1:4" x14ac:dyDescent="0.3">
      <c r="A312" t="s">
        <v>754</v>
      </c>
      <c r="B312" t="s">
        <v>755</v>
      </c>
      <c r="C312" t="s">
        <v>756</v>
      </c>
      <c r="D312" t="str">
        <f t="shared" si="4"/>
        <v>ARCHULETA COUNTY 50 JT</v>
      </c>
    </row>
    <row r="313" spans="1:4" x14ac:dyDescent="0.3">
      <c r="A313" t="s">
        <v>757</v>
      </c>
      <c r="B313" t="s">
        <v>758</v>
      </c>
      <c r="C313" t="s">
        <v>756</v>
      </c>
      <c r="D313" t="str">
        <f t="shared" si="4"/>
        <v>ARCHULETA COUNTY 50 JT</v>
      </c>
    </row>
    <row r="314" spans="1:4" x14ac:dyDescent="0.3">
      <c r="A314" t="s">
        <v>759</v>
      </c>
      <c r="B314" t="s">
        <v>760</v>
      </c>
      <c r="C314" t="s">
        <v>756</v>
      </c>
      <c r="D314" t="str">
        <f t="shared" si="4"/>
        <v>ARCHULETA COUNTY 50 JT</v>
      </c>
    </row>
    <row r="315" spans="1:4" x14ac:dyDescent="0.3">
      <c r="A315" t="s">
        <v>761</v>
      </c>
      <c r="B315" t="s">
        <v>762</v>
      </c>
      <c r="C315" t="s">
        <v>763</v>
      </c>
      <c r="D315" t="str">
        <f t="shared" si="4"/>
        <v>WALSH RE-1</v>
      </c>
    </row>
    <row r="316" spans="1:4" x14ac:dyDescent="0.3">
      <c r="A316" t="s">
        <v>764</v>
      </c>
      <c r="B316" t="s">
        <v>765</v>
      </c>
      <c r="C316" t="s">
        <v>763</v>
      </c>
      <c r="D316" t="str">
        <f t="shared" si="4"/>
        <v>WALSH RE-1</v>
      </c>
    </row>
    <row r="317" spans="1:4" x14ac:dyDescent="0.3">
      <c r="A317" t="s">
        <v>766</v>
      </c>
      <c r="B317" t="s">
        <v>767</v>
      </c>
      <c r="C317" t="s">
        <v>768</v>
      </c>
      <c r="D317" t="str">
        <f t="shared" si="4"/>
        <v>PRITCHETT RE-3</v>
      </c>
    </row>
    <row r="318" spans="1:4" x14ac:dyDescent="0.3">
      <c r="A318" t="s">
        <v>769</v>
      </c>
      <c r="B318" t="s">
        <v>770</v>
      </c>
      <c r="C318" t="s">
        <v>768</v>
      </c>
      <c r="D318" t="str">
        <f t="shared" si="4"/>
        <v>PRITCHETT RE-3</v>
      </c>
    </row>
    <row r="319" spans="1:4" x14ac:dyDescent="0.3">
      <c r="A319" t="s">
        <v>771</v>
      </c>
      <c r="B319" t="s">
        <v>772</v>
      </c>
      <c r="C319" t="s">
        <v>768</v>
      </c>
      <c r="D319" t="str">
        <f t="shared" si="4"/>
        <v>PRITCHETT RE-3</v>
      </c>
    </row>
    <row r="320" spans="1:4" x14ac:dyDescent="0.3">
      <c r="A320" t="s">
        <v>773</v>
      </c>
      <c r="B320" t="s">
        <v>774</v>
      </c>
      <c r="C320" t="s">
        <v>775</v>
      </c>
      <c r="D320" t="str">
        <f t="shared" si="4"/>
        <v>SPRINGFIELD RE-4</v>
      </c>
    </row>
    <row r="321" spans="1:4" x14ac:dyDescent="0.3">
      <c r="A321" t="s">
        <v>776</v>
      </c>
      <c r="B321" t="s">
        <v>777</v>
      </c>
      <c r="C321" t="s">
        <v>775</v>
      </c>
      <c r="D321" t="str">
        <f t="shared" si="4"/>
        <v>SPRINGFIELD RE-4</v>
      </c>
    </row>
    <row r="322" spans="1:4" x14ac:dyDescent="0.3">
      <c r="A322" t="s">
        <v>778</v>
      </c>
      <c r="B322" t="s">
        <v>779</v>
      </c>
      <c r="C322" t="s">
        <v>780</v>
      </c>
      <c r="D322" t="str">
        <f t="shared" si="4"/>
        <v>VILAS RE-5</v>
      </c>
    </row>
    <row r="323" spans="1:4" x14ac:dyDescent="0.3">
      <c r="A323" t="s">
        <v>781</v>
      </c>
      <c r="B323" t="s">
        <v>782</v>
      </c>
      <c r="C323" t="s">
        <v>780</v>
      </c>
      <c r="D323" t="str">
        <f t="shared" ref="D323:D386" si="5">VLOOKUP($C323,$G$1:$H$201,2,FALSE)</f>
        <v>VILAS RE-5</v>
      </c>
    </row>
    <row r="324" spans="1:4" x14ac:dyDescent="0.3">
      <c r="A324" t="s">
        <v>783</v>
      </c>
      <c r="B324" t="s">
        <v>784</v>
      </c>
      <c r="C324" t="s">
        <v>780</v>
      </c>
      <c r="D324" t="str">
        <f t="shared" si="5"/>
        <v>VILAS RE-5</v>
      </c>
    </row>
    <row r="325" spans="1:4" x14ac:dyDescent="0.3">
      <c r="A325" t="s">
        <v>785</v>
      </c>
      <c r="B325" t="s">
        <v>786</v>
      </c>
      <c r="C325" t="s">
        <v>787</v>
      </c>
      <c r="D325" t="str">
        <f t="shared" si="5"/>
        <v>CAMPO RE-6</v>
      </c>
    </row>
    <row r="326" spans="1:4" x14ac:dyDescent="0.3">
      <c r="A326" t="s">
        <v>788</v>
      </c>
      <c r="B326" t="s">
        <v>789</v>
      </c>
      <c r="C326" t="s">
        <v>787</v>
      </c>
      <c r="D326" t="str">
        <f t="shared" si="5"/>
        <v>CAMPO RE-6</v>
      </c>
    </row>
    <row r="327" spans="1:4" x14ac:dyDescent="0.3">
      <c r="A327" t="s">
        <v>790</v>
      </c>
      <c r="B327" t="s">
        <v>791</v>
      </c>
      <c r="C327" t="s">
        <v>792</v>
      </c>
      <c r="D327" t="str">
        <f t="shared" si="5"/>
        <v>LAS ANIMAS RE-1</v>
      </c>
    </row>
    <row r="328" spans="1:4" x14ac:dyDescent="0.3">
      <c r="A328" t="s">
        <v>793</v>
      </c>
      <c r="B328" t="s">
        <v>794</v>
      </c>
      <c r="C328" t="s">
        <v>792</v>
      </c>
      <c r="D328" t="str">
        <f t="shared" si="5"/>
        <v>LAS ANIMAS RE-1</v>
      </c>
    </row>
    <row r="329" spans="1:4" x14ac:dyDescent="0.3">
      <c r="A329" t="s">
        <v>795</v>
      </c>
      <c r="B329" t="s">
        <v>796</v>
      </c>
      <c r="C329" t="s">
        <v>792</v>
      </c>
      <c r="D329" t="str">
        <f t="shared" si="5"/>
        <v>LAS ANIMAS RE-1</v>
      </c>
    </row>
    <row r="330" spans="1:4" x14ac:dyDescent="0.3">
      <c r="A330" t="s">
        <v>797</v>
      </c>
      <c r="B330" t="s">
        <v>798</v>
      </c>
      <c r="C330" t="s">
        <v>792</v>
      </c>
      <c r="D330" t="str">
        <f t="shared" si="5"/>
        <v>LAS ANIMAS RE-1</v>
      </c>
    </row>
    <row r="331" spans="1:4" x14ac:dyDescent="0.3">
      <c r="A331" t="s">
        <v>799</v>
      </c>
      <c r="B331" t="s">
        <v>800</v>
      </c>
      <c r="C331" t="s">
        <v>628</v>
      </c>
      <c r="D331" t="str">
        <f t="shared" si="5"/>
        <v>MC CLAVE RE-2</v>
      </c>
    </row>
    <row r="332" spans="1:4" x14ac:dyDescent="0.3">
      <c r="A332" t="s">
        <v>801</v>
      </c>
      <c r="B332" t="s">
        <v>802</v>
      </c>
      <c r="C332" t="s">
        <v>628</v>
      </c>
      <c r="D332" t="str">
        <f t="shared" si="5"/>
        <v>MC CLAVE RE-2</v>
      </c>
    </row>
    <row r="333" spans="1:4" x14ac:dyDescent="0.3">
      <c r="A333" t="s">
        <v>347</v>
      </c>
      <c r="B333" t="s">
        <v>803</v>
      </c>
      <c r="C333" t="s">
        <v>804</v>
      </c>
      <c r="D333" t="str">
        <f t="shared" si="5"/>
        <v>ST VRAIN VALLEY RE 1J</v>
      </c>
    </row>
    <row r="334" spans="1:4" x14ac:dyDescent="0.3">
      <c r="A334" t="s">
        <v>805</v>
      </c>
      <c r="B334" t="s">
        <v>806</v>
      </c>
      <c r="C334" t="s">
        <v>804</v>
      </c>
      <c r="D334" t="str">
        <f t="shared" si="5"/>
        <v>ST VRAIN VALLEY RE 1J</v>
      </c>
    </row>
    <row r="335" spans="1:4" x14ac:dyDescent="0.3">
      <c r="A335" t="s">
        <v>807</v>
      </c>
      <c r="B335" t="s">
        <v>808</v>
      </c>
      <c r="C335" t="s">
        <v>804</v>
      </c>
      <c r="D335" t="str">
        <f t="shared" si="5"/>
        <v>ST VRAIN VALLEY RE 1J</v>
      </c>
    </row>
    <row r="336" spans="1:4" x14ac:dyDescent="0.3">
      <c r="A336" t="s">
        <v>410</v>
      </c>
      <c r="B336" t="s">
        <v>809</v>
      </c>
      <c r="C336" t="s">
        <v>804</v>
      </c>
      <c r="D336" t="str">
        <f t="shared" si="5"/>
        <v>ST VRAIN VALLEY RE 1J</v>
      </c>
    </row>
    <row r="337" spans="1:4" x14ac:dyDescent="0.3">
      <c r="A337" t="s">
        <v>810</v>
      </c>
      <c r="B337" t="s">
        <v>811</v>
      </c>
      <c r="C337" t="s">
        <v>804</v>
      </c>
      <c r="D337" t="str">
        <f t="shared" si="5"/>
        <v>ST VRAIN VALLEY RE 1J</v>
      </c>
    </row>
    <row r="338" spans="1:4" x14ac:dyDescent="0.3">
      <c r="A338" t="s">
        <v>812</v>
      </c>
      <c r="B338" t="s">
        <v>813</v>
      </c>
      <c r="C338" t="s">
        <v>804</v>
      </c>
      <c r="D338" t="str">
        <f t="shared" si="5"/>
        <v>ST VRAIN VALLEY RE 1J</v>
      </c>
    </row>
    <row r="339" spans="1:4" x14ac:dyDescent="0.3">
      <c r="A339" t="s">
        <v>814</v>
      </c>
      <c r="B339" t="s">
        <v>815</v>
      </c>
      <c r="C339" t="s">
        <v>804</v>
      </c>
      <c r="D339" t="str">
        <f t="shared" si="5"/>
        <v>ST VRAIN VALLEY RE 1J</v>
      </c>
    </row>
    <row r="340" spans="1:4" x14ac:dyDescent="0.3">
      <c r="A340" t="s">
        <v>816</v>
      </c>
      <c r="B340" t="s">
        <v>817</v>
      </c>
      <c r="C340" t="s">
        <v>804</v>
      </c>
      <c r="D340" t="str">
        <f t="shared" si="5"/>
        <v>ST VRAIN VALLEY RE 1J</v>
      </c>
    </row>
    <row r="341" spans="1:4" x14ac:dyDescent="0.3">
      <c r="A341" t="s">
        <v>818</v>
      </c>
      <c r="B341" t="s">
        <v>819</v>
      </c>
      <c r="C341" t="s">
        <v>804</v>
      </c>
      <c r="D341" t="str">
        <f t="shared" si="5"/>
        <v>ST VRAIN VALLEY RE 1J</v>
      </c>
    </row>
    <row r="342" spans="1:4" x14ac:dyDescent="0.3">
      <c r="A342" t="s">
        <v>820</v>
      </c>
      <c r="B342" t="s">
        <v>821</v>
      </c>
      <c r="C342" t="s">
        <v>804</v>
      </c>
      <c r="D342" t="str">
        <f t="shared" si="5"/>
        <v>ST VRAIN VALLEY RE 1J</v>
      </c>
    </row>
    <row r="343" spans="1:4" x14ac:dyDescent="0.3">
      <c r="A343" t="s">
        <v>822</v>
      </c>
      <c r="B343" t="s">
        <v>270</v>
      </c>
      <c r="C343" t="s">
        <v>804</v>
      </c>
      <c r="D343" t="str">
        <f t="shared" si="5"/>
        <v>ST VRAIN VALLEY RE 1J</v>
      </c>
    </row>
    <row r="344" spans="1:4" x14ac:dyDescent="0.3">
      <c r="A344" t="s">
        <v>823</v>
      </c>
      <c r="B344" t="s">
        <v>824</v>
      </c>
      <c r="C344" t="s">
        <v>804</v>
      </c>
      <c r="D344" t="str">
        <f t="shared" si="5"/>
        <v>ST VRAIN VALLEY RE 1J</v>
      </c>
    </row>
    <row r="345" spans="1:4" x14ac:dyDescent="0.3">
      <c r="A345" t="s">
        <v>825</v>
      </c>
      <c r="B345" t="s">
        <v>826</v>
      </c>
      <c r="C345" t="s">
        <v>804</v>
      </c>
      <c r="D345" t="str">
        <f t="shared" si="5"/>
        <v>ST VRAIN VALLEY RE 1J</v>
      </c>
    </row>
    <row r="346" spans="1:4" x14ac:dyDescent="0.3">
      <c r="A346" t="s">
        <v>827</v>
      </c>
      <c r="B346" t="s">
        <v>828</v>
      </c>
      <c r="C346" t="s">
        <v>804</v>
      </c>
      <c r="D346" t="str">
        <f t="shared" si="5"/>
        <v>ST VRAIN VALLEY RE 1J</v>
      </c>
    </row>
    <row r="347" spans="1:4" x14ac:dyDescent="0.3">
      <c r="A347" t="s">
        <v>829</v>
      </c>
      <c r="B347" t="s">
        <v>830</v>
      </c>
      <c r="C347" t="s">
        <v>804</v>
      </c>
      <c r="D347" t="str">
        <f t="shared" si="5"/>
        <v>ST VRAIN VALLEY RE 1J</v>
      </c>
    </row>
    <row r="348" spans="1:4" x14ac:dyDescent="0.3">
      <c r="A348" t="s">
        <v>831</v>
      </c>
      <c r="B348" t="s">
        <v>832</v>
      </c>
      <c r="C348" t="s">
        <v>804</v>
      </c>
      <c r="D348" t="str">
        <f t="shared" si="5"/>
        <v>ST VRAIN VALLEY RE 1J</v>
      </c>
    </row>
    <row r="349" spans="1:4" x14ac:dyDescent="0.3">
      <c r="A349" t="s">
        <v>833</v>
      </c>
      <c r="B349" t="s">
        <v>834</v>
      </c>
      <c r="C349" t="s">
        <v>804</v>
      </c>
      <c r="D349" t="str">
        <f t="shared" si="5"/>
        <v>ST VRAIN VALLEY RE 1J</v>
      </c>
    </row>
    <row r="350" spans="1:4" x14ac:dyDescent="0.3">
      <c r="A350" t="s">
        <v>835</v>
      </c>
      <c r="B350" t="s">
        <v>836</v>
      </c>
      <c r="C350" t="s">
        <v>804</v>
      </c>
      <c r="D350" t="str">
        <f t="shared" si="5"/>
        <v>ST VRAIN VALLEY RE 1J</v>
      </c>
    </row>
    <row r="351" spans="1:4" x14ac:dyDescent="0.3">
      <c r="A351" t="s">
        <v>837</v>
      </c>
      <c r="B351" t="s">
        <v>838</v>
      </c>
      <c r="C351" t="s">
        <v>804</v>
      </c>
      <c r="D351" t="str">
        <f t="shared" si="5"/>
        <v>ST VRAIN VALLEY RE 1J</v>
      </c>
    </row>
    <row r="352" spans="1:4" x14ac:dyDescent="0.3">
      <c r="A352" t="s">
        <v>839</v>
      </c>
      <c r="B352" t="s">
        <v>840</v>
      </c>
      <c r="C352" t="s">
        <v>804</v>
      </c>
      <c r="D352" t="str">
        <f t="shared" si="5"/>
        <v>ST VRAIN VALLEY RE 1J</v>
      </c>
    </row>
    <row r="353" spans="1:4" x14ac:dyDescent="0.3">
      <c r="A353" t="s">
        <v>841</v>
      </c>
      <c r="B353" t="s">
        <v>842</v>
      </c>
      <c r="C353" t="s">
        <v>804</v>
      </c>
      <c r="D353" t="str">
        <f t="shared" si="5"/>
        <v>ST VRAIN VALLEY RE 1J</v>
      </c>
    </row>
    <row r="354" spans="1:4" x14ac:dyDescent="0.3">
      <c r="A354" t="s">
        <v>843</v>
      </c>
      <c r="B354" t="s">
        <v>844</v>
      </c>
      <c r="C354" t="s">
        <v>804</v>
      </c>
      <c r="D354" t="str">
        <f t="shared" si="5"/>
        <v>ST VRAIN VALLEY RE 1J</v>
      </c>
    </row>
    <row r="355" spans="1:4" x14ac:dyDescent="0.3">
      <c r="A355" t="s">
        <v>845</v>
      </c>
      <c r="B355" t="s">
        <v>846</v>
      </c>
      <c r="C355" t="s">
        <v>804</v>
      </c>
      <c r="D355" t="str">
        <f t="shared" si="5"/>
        <v>ST VRAIN VALLEY RE 1J</v>
      </c>
    </row>
    <row r="356" spans="1:4" x14ac:dyDescent="0.3">
      <c r="A356" t="s">
        <v>847</v>
      </c>
      <c r="B356" t="s">
        <v>848</v>
      </c>
      <c r="C356" t="s">
        <v>804</v>
      </c>
      <c r="D356" t="str">
        <f t="shared" si="5"/>
        <v>ST VRAIN VALLEY RE 1J</v>
      </c>
    </row>
    <row r="357" spans="1:4" x14ac:dyDescent="0.3">
      <c r="A357" t="s">
        <v>849</v>
      </c>
      <c r="B357" t="s">
        <v>850</v>
      </c>
      <c r="C357" t="s">
        <v>804</v>
      </c>
      <c r="D357" t="str">
        <f t="shared" si="5"/>
        <v>ST VRAIN VALLEY RE 1J</v>
      </c>
    </row>
    <row r="358" spans="1:4" x14ac:dyDescent="0.3">
      <c r="A358" t="s">
        <v>851</v>
      </c>
      <c r="B358" t="s">
        <v>852</v>
      </c>
      <c r="C358" t="s">
        <v>804</v>
      </c>
      <c r="D358" t="str">
        <f t="shared" si="5"/>
        <v>ST VRAIN VALLEY RE 1J</v>
      </c>
    </row>
    <row r="359" spans="1:4" x14ac:dyDescent="0.3">
      <c r="A359" t="s">
        <v>853</v>
      </c>
      <c r="B359" t="s">
        <v>854</v>
      </c>
      <c r="C359" t="s">
        <v>804</v>
      </c>
      <c r="D359" t="str">
        <f t="shared" si="5"/>
        <v>ST VRAIN VALLEY RE 1J</v>
      </c>
    </row>
    <row r="360" spans="1:4" x14ac:dyDescent="0.3">
      <c r="A360" t="s">
        <v>855</v>
      </c>
      <c r="B360" t="s">
        <v>856</v>
      </c>
      <c r="C360" t="s">
        <v>804</v>
      </c>
      <c r="D360" t="str">
        <f t="shared" si="5"/>
        <v>ST VRAIN VALLEY RE 1J</v>
      </c>
    </row>
    <row r="361" spans="1:4" x14ac:dyDescent="0.3">
      <c r="A361" t="s">
        <v>857</v>
      </c>
      <c r="B361" t="s">
        <v>858</v>
      </c>
      <c r="C361" t="s">
        <v>804</v>
      </c>
      <c r="D361" t="str">
        <f t="shared" si="5"/>
        <v>ST VRAIN VALLEY RE 1J</v>
      </c>
    </row>
    <row r="362" spans="1:4" x14ac:dyDescent="0.3">
      <c r="A362" t="s">
        <v>859</v>
      </c>
      <c r="B362" t="s">
        <v>860</v>
      </c>
      <c r="C362" t="s">
        <v>804</v>
      </c>
      <c r="D362" t="str">
        <f t="shared" si="5"/>
        <v>ST VRAIN VALLEY RE 1J</v>
      </c>
    </row>
    <row r="363" spans="1:4" x14ac:dyDescent="0.3">
      <c r="A363" t="s">
        <v>861</v>
      </c>
      <c r="B363" t="s">
        <v>862</v>
      </c>
      <c r="C363" t="s">
        <v>804</v>
      </c>
      <c r="D363" t="str">
        <f t="shared" si="5"/>
        <v>ST VRAIN VALLEY RE 1J</v>
      </c>
    </row>
    <row r="364" spans="1:4" x14ac:dyDescent="0.3">
      <c r="A364" t="s">
        <v>863</v>
      </c>
      <c r="B364" t="s">
        <v>864</v>
      </c>
      <c r="C364" t="s">
        <v>804</v>
      </c>
      <c r="D364" t="str">
        <f t="shared" si="5"/>
        <v>ST VRAIN VALLEY RE 1J</v>
      </c>
    </row>
    <row r="365" spans="1:4" x14ac:dyDescent="0.3">
      <c r="A365" t="s">
        <v>865</v>
      </c>
      <c r="B365" t="s">
        <v>866</v>
      </c>
      <c r="C365" t="s">
        <v>804</v>
      </c>
      <c r="D365" t="str">
        <f t="shared" si="5"/>
        <v>ST VRAIN VALLEY RE 1J</v>
      </c>
    </row>
    <row r="366" spans="1:4" x14ac:dyDescent="0.3">
      <c r="A366" t="s">
        <v>867</v>
      </c>
      <c r="B366" t="s">
        <v>868</v>
      </c>
      <c r="C366" t="s">
        <v>804</v>
      </c>
      <c r="D366" t="str">
        <f t="shared" si="5"/>
        <v>ST VRAIN VALLEY RE 1J</v>
      </c>
    </row>
    <row r="367" spans="1:4" x14ac:dyDescent="0.3">
      <c r="A367" t="s">
        <v>869</v>
      </c>
      <c r="B367" t="s">
        <v>870</v>
      </c>
      <c r="C367" t="s">
        <v>804</v>
      </c>
      <c r="D367" t="str">
        <f t="shared" si="5"/>
        <v>ST VRAIN VALLEY RE 1J</v>
      </c>
    </row>
    <row r="368" spans="1:4" x14ac:dyDescent="0.3">
      <c r="A368" t="s">
        <v>871</v>
      </c>
      <c r="B368" t="s">
        <v>220</v>
      </c>
      <c r="C368" t="s">
        <v>804</v>
      </c>
      <c r="D368" t="str">
        <f t="shared" si="5"/>
        <v>ST VRAIN VALLEY RE 1J</v>
      </c>
    </row>
    <row r="369" spans="1:4" x14ac:dyDescent="0.3">
      <c r="A369" t="s">
        <v>872</v>
      </c>
      <c r="B369" t="s">
        <v>873</v>
      </c>
      <c r="C369" t="s">
        <v>804</v>
      </c>
      <c r="D369" t="str">
        <f t="shared" si="5"/>
        <v>ST VRAIN VALLEY RE 1J</v>
      </c>
    </row>
    <row r="370" spans="1:4" x14ac:dyDescent="0.3">
      <c r="A370" t="s">
        <v>874</v>
      </c>
      <c r="B370" t="s">
        <v>875</v>
      </c>
      <c r="C370" t="s">
        <v>804</v>
      </c>
      <c r="D370" t="str">
        <f t="shared" si="5"/>
        <v>ST VRAIN VALLEY RE 1J</v>
      </c>
    </row>
    <row r="371" spans="1:4" x14ac:dyDescent="0.3">
      <c r="A371" t="s">
        <v>876</v>
      </c>
      <c r="B371" t="s">
        <v>877</v>
      </c>
      <c r="C371" t="s">
        <v>804</v>
      </c>
      <c r="D371" t="str">
        <f t="shared" si="5"/>
        <v>ST VRAIN VALLEY RE 1J</v>
      </c>
    </row>
    <row r="372" spans="1:4" x14ac:dyDescent="0.3">
      <c r="A372" t="s">
        <v>878</v>
      </c>
      <c r="B372" t="s">
        <v>879</v>
      </c>
      <c r="C372" t="s">
        <v>804</v>
      </c>
      <c r="D372" t="str">
        <f t="shared" si="5"/>
        <v>ST VRAIN VALLEY RE 1J</v>
      </c>
    </row>
    <row r="373" spans="1:4" x14ac:dyDescent="0.3">
      <c r="A373" t="s">
        <v>880</v>
      </c>
      <c r="B373" t="s">
        <v>881</v>
      </c>
      <c r="C373" t="s">
        <v>804</v>
      </c>
      <c r="D373" t="str">
        <f t="shared" si="5"/>
        <v>ST VRAIN VALLEY RE 1J</v>
      </c>
    </row>
    <row r="374" spans="1:4" x14ac:dyDescent="0.3">
      <c r="A374" t="s">
        <v>882</v>
      </c>
      <c r="B374" t="s">
        <v>190</v>
      </c>
      <c r="C374" t="s">
        <v>804</v>
      </c>
      <c r="D374" t="str">
        <f t="shared" si="5"/>
        <v>ST VRAIN VALLEY RE 1J</v>
      </c>
    </row>
    <row r="375" spans="1:4" x14ac:dyDescent="0.3">
      <c r="A375" t="s">
        <v>883</v>
      </c>
      <c r="B375" t="s">
        <v>884</v>
      </c>
      <c r="C375" t="s">
        <v>804</v>
      </c>
      <c r="D375" t="str">
        <f t="shared" si="5"/>
        <v>ST VRAIN VALLEY RE 1J</v>
      </c>
    </row>
    <row r="376" spans="1:4" x14ac:dyDescent="0.3">
      <c r="A376" t="s">
        <v>885</v>
      </c>
      <c r="B376" t="s">
        <v>886</v>
      </c>
      <c r="C376" t="s">
        <v>804</v>
      </c>
      <c r="D376" t="str">
        <f t="shared" si="5"/>
        <v>ST VRAIN VALLEY RE 1J</v>
      </c>
    </row>
    <row r="377" spans="1:4" x14ac:dyDescent="0.3">
      <c r="A377" t="s">
        <v>887</v>
      </c>
      <c r="B377" t="s">
        <v>888</v>
      </c>
      <c r="C377" t="s">
        <v>804</v>
      </c>
      <c r="D377" t="str">
        <f t="shared" si="5"/>
        <v>ST VRAIN VALLEY RE 1J</v>
      </c>
    </row>
    <row r="378" spans="1:4" x14ac:dyDescent="0.3">
      <c r="A378" t="s">
        <v>889</v>
      </c>
      <c r="B378" t="s">
        <v>890</v>
      </c>
      <c r="C378" t="s">
        <v>804</v>
      </c>
      <c r="D378" t="str">
        <f t="shared" si="5"/>
        <v>ST VRAIN VALLEY RE 1J</v>
      </c>
    </row>
    <row r="379" spans="1:4" x14ac:dyDescent="0.3">
      <c r="A379" t="s">
        <v>891</v>
      </c>
      <c r="B379" t="s">
        <v>892</v>
      </c>
      <c r="C379" t="s">
        <v>804</v>
      </c>
      <c r="D379" t="str">
        <f t="shared" si="5"/>
        <v>ST VRAIN VALLEY RE 1J</v>
      </c>
    </row>
    <row r="380" spans="1:4" x14ac:dyDescent="0.3">
      <c r="A380" t="s">
        <v>893</v>
      </c>
      <c r="B380" t="s">
        <v>894</v>
      </c>
      <c r="C380" t="s">
        <v>804</v>
      </c>
      <c r="D380" t="str">
        <f t="shared" si="5"/>
        <v>ST VRAIN VALLEY RE 1J</v>
      </c>
    </row>
    <row r="381" spans="1:4" x14ac:dyDescent="0.3">
      <c r="A381" t="s">
        <v>895</v>
      </c>
      <c r="B381" t="s">
        <v>896</v>
      </c>
      <c r="C381" t="s">
        <v>804</v>
      </c>
      <c r="D381" t="str">
        <f t="shared" si="5"/>
        <v>ST VRAIN VALLEY RE 1J</v>
      </c>
    </row>
    <row r="382" spans="1:4" x14ac:dyDescent="0.3">
      <c r="A382" t="s">
        <v>897</v>
      </c>
      <c r="B382" t="s">
        <v>898</v>
      </c>
      <c r="C382" t="s">
        <v>804</v>
      </c>
      <c r="D382" t="str">
        <f t="shared" si="5"/>
        <v>ST VRAIN VALLEY RE 1J</v>
      </c>
    </row>
    <row r="383" spans="1:4" x14ac:dyDescent="0.3">
      <c r="A383" t="s">
        <v>899</v>
      </c>
      <c r="B383" t="s">
        <v>900</v>
      </c>
      <c r="C383" t="s">
        <v>804</v>
      </c>
      <c r="D383" t="str">
        <f t="shared" si="5"/>
        <v>ST VRAIN VALLEY RE 1J</v>
      </c>
    </row>
    <row r="384" spans="1:4" x14ac:dyDescent="0.3">
      <c r="A384" t="s">
        <v>901</v>
      </c>
      <c r="B384" t="s">
        <v>902</v>
      </c>
      <c r="C384" t="s">
        <v>903</v>
      </c>
      <c r="D384" t="str">
        <f t="shared" si="5"/>
        <v>BOULDER VALLEY RE 2</v>
      </c>
    </row>
    <row r="385" spans="1:4" x14ac:dyDescent="0.3">
      <c r="A385" t="s">
        <v>904</v>
      </c>
      <c r="B385" t="s">
        <v>905</v>
      </c>
      <c r="C385" t="s">
        <v>903</v>
      </c>
      <c r="D385" t="str">
        <f t="shared" si="5"/>
        <v>BOULDER VALLEY RE 2</v>
      </c>
    </row>
    <row r="386" spans="1:4" x14ac:dyDescent="0.3">
      <c r="A386" t="s">
        <v>906</v>
      </c>
      <c r="B386" t="s">
        <v>907</v>
      </c>
      <c r="C386" t="s">
        <v>903</v>
      </c>
      <c r="D386" t="str">
        <f t="shared" si="5"/>
        <v>BOULDER VALLEY RE 2</v>
      </c>
    </row>
    <row r="387" spans="1:4" x14ac:dyDescent="0.3">
      <c r="A387" t="s">
        <v>908</v>
      </c>
      <c r="B387" t="s">
        <v>909</v>
      </c>
      <c r="C387" t="s">
        <v>903</v>
      </c>
      <c r="D387" t="str">
        <f t="shared" ref="D387:D450" si="6">VLOOKUP($C387,$G$1:$H$201,2,FALSE)</f>
        <v>BOULDER VALLEY RE 2</v>
      </c>
    </row>
    <row r="388" spans="1:4" x14ac:dyDescent="0.3">
      <c r="A388" t="s">
        <v>910</v>
      </c>
      <c r="B388" t="s">
        <v>911</v>
      </c>
      <c r="C388" t="s">
        <v>903</v>
      </c>
      <c r="D388" t="str">
        <f t="shared" si="6"/>
        <v>BOULDER VALLEY RE 2</v>
      </c>
    </row>
    <row r="389" spans="1:4" x14ac:dyDescent="0.3">
      <c r="A389" t="s">
        <v>912</v>
      </c>
      <c r="B389" t="s">
        <v>913</v>
      </c>
      <c r="C389" t="s">
        <v>903</v>
      </c>
      <c r="D389" t="str">
        <f t="shared" si="6"/>
        <v>BOULDER VALLEY RE 2</v>
      </c>
    </row>
    <row r="390" spans="1:4" x14ac:dyDescent="0.3">
      <c r="A390" t="s">
        <v>914</v>
      </c>
      <c r="B390" t="s">
        <v>915</v>
      </c>
      <c r="C390" t="s">
        <v>903</v>
      </c>
      <c r="D390" t="str">
        <f t="shared" si="6"/>
        <v>BOULDER VALLEY RE 2</v>
      </c>
    </row>
    <row r="391" spans="1:4" x14ac:dyDescent="0.3">
      <c r="A391" t="s">
        <v>916</v>
      </c>
      <c r="B391" t="s">
        <v>917</v>
      </c>
      <c r="C391" t="s">
        <v>903</v>
      </c>
      <c r="D391" t="str">
        <f t="shared" si="6"/>
        <v>BOULDER VALLEY RE 2</v>
      </c>
    </row>
    <row r="392" spans="1:4" x14ac:dyDescent="0.3">
      <c r="A392" t="s">
        <v>918</v>
      </c>
      <c r="B392" t="s">
        <v>919</v>
      </c>
      <c r="C392" t="s">
        <v>903</v>
      </c>
      <c r="D392" t="str">
        <f t="shared" si="6"/>
        <v>BOULDER VALLEY RE 2</v>
      </c>
    </row>
    <row r="393" spans="1:4" x14ac:dyDescent="0.3">
      <c r="A393" t="s">
        <v>920</v>
      </c>
      <c r="B393" t="s">
        <v>921</v>
      </c>
      <c r="C393" t="s">
        <v>903</v>
      </c>
      <c r="D393" t="str">
        <f t="shared" si="6"/>
        <v>BOULDER VALLEY RE 2</v>
      </c>
    </row>
    <row r="394" spans="1:4" x14ac:dyDescent="0.3">
      <c r="A394" t="s">
        <v>922</v>
      </c>
      <c r="B394" t="s">
        <v>923</v>
      </c>
      <c r="C394" t="s">
        <v>903</v>
      </c>
      <c r="D394" t="str">
        <f t="shared" si="6"/>
        <v>BOULDER VALLEY RE 2</v>
      </c>
    </row>
    <row r="395" spans="1:4" x14ac:dyDescent="0.3">
      <c r="A395" t="s">
        <v>924</v>
      </c>
      <c r="B395" t="s">
        <v>925</v>
      </c>
      <c r="C395" t="s">
        <v>903</v>
      </c>
      <c r="D395" t="str">
        <f t="shared" si="6"/>
        <v>BOULDER VALLEY RE 2</v>
      </c>
    </row>
    <row r="396" spans="1:4" x14ac:dyDescent="0.3">
      <c r="A396" t="s">
        <v>926</v>
      </c>
      <c r="B396" t="s">
        <v>927</v>
      </c>
      <c r="C396" t="s">
        <v>903</v>
      </c>
      <c r="D396" t="str">
        <f t="shared" si="6"/>
        <v>BOULDER VALLEY RE 2</v>
      </c>
    </row>
    <row r="397" spans="1:4" x14ac:dyDescent="0.3">
      <c r="A397" t="s">
        <v>928</v>
      </c>
      <c r="B397" t="s">
        <v>929</v>
      </c>
      <c r="C397" t="s">
        <v>903</v>
      </c>
      <c r="D397" t="str">
        <f t="shared" si="6"/>
        <v>BOULDER VALLEY RE 2</v>
      </c>
    </row>
    <row r="398" spans="1:4" x14ac:dyDescent="0.3">
      <c r="A398" t="s">
        <v>930</v>
      </c>
      <c r="B398" t="s">
        <v>931</v>
      </c>
      <c r="C398" t="s">
        <v>903</v>
      </c>
      <c r="D398" t="str">
        <f t="shared" si="6"/>
        <v>BOULDER VALLEY RE 2</v>
      </c>
    </row>
    <row r="399" spans="1:4" x14ac:dyDescent="0.3">
      <c r="A399" t="s">
        <v>932</v>
      </c>
      <c r="B399" t="s">
        <v>933</v>
      </c>
      <c r="C399" t="s">
        <v>903</v>
      </c>
      <c r="D399" t="str">
        <f t="shared" si="6"/>
        <v>BOULDER VALLEY RE 2</v>
      </c>
    </row>
    <row r="400" spans="1:4" x14ac:dyDescent="0.3">
      <c r="A400" t="s">
        <v>934</v>
      </c>
      <c r="B400" t="s">
        <v>824</v>
      </c>
      <c r="C400" t="s">
        <v>903</v>
      </c>
      <c r="D400" t="str">
        <f t="shared" si="6"/>
        <v>BOULDER VALLEY RE 2</v>
      </c>
    </row>
    <row r="401" spans="1:4" x14ac:dyDescent="0.3">
      <c r="A401" t="s">
        <v>935</v>
      </c>
      <c r="B401" t="s">
        <v>936</v>
      </c>
      <c r="C401" t="s">
        <v>903</v>
      </c>
      <c r="D401" t="str">
        <f t="shared" si="6"/>
        <v>BOULDER VALLEY RE 2</v>
      </c>
    </row>
    <row r="402" spans="1:4" x14ac:dyDescent="0.3">
      <c r="A402" t="s">
        <v>937</v>
      </c>
      <c r="B402" t="s">
        <v>938</v>
      </c>
      <c r="C402" t="s">
        <v>903</v>
      </c>
      <c r="D402" t="str">
        <f t="shared" si="6"/>
        <v>BOULDER VALLEY RE 2</v>
      </c>
    </row>
    <row r="403" spans="1:4" x14ac:dyDescent="0.3">
      <c r="A403" t="s">
        <v>939</v>
      </c>
      <c r="B403" t="s">
        <v>940</v>
      </c>
      <c r="C403" t="s">
        <v>903</v>
      </c>
      <c r="D403" t="str">
        <f t="shared" si="6"/>
        <v>BOULDER VALLEY RE 2</v>
      </c>
    </row>
    <row r="404" spans="1:4" x14ac:dyDescent="0.3">
      <c r="A404" t="s">
        <v>941</v>
      </c>
      <c r="B404" t="s">
        <v>942</v>
      </c>
      <c r="C404" t="s">
        <v>903</v>
      </c>
      <c r="D404" t="str">
        <f t="shared" si="6"/>
        <v>BOULDER VALLEY RE 2</v>
      </c>
    </row>
    <row r="405" spans="1:4" x14ac:dyDescent="0.3">
      <c r="A405" t="s">
        <v>943</v>
      </c>
      <c r="B405" t="s">
        <v>944</v>
      </c>
      <c r="C405" t="s">
        <v>903</v>
      </c>
      <c r="D405" t="str">
        <f t="shared" si="6"/>
        <v>BOULDER VALLEY RE 2</v>
      </c>
    </row>
    <row r="406" spans="1:4" x14ac:dyDescent="0.3">
      <c r="A406" t="s">
        <v>945</v>
      </c>
      <c r="B406" t="s">
        <v>946</v>
      </c>
      <c r="C406" t="s">
        <v>903</v>
      </c>
      <c r="D406" t="str">
        <f t="shared" si="6"/>
        <v>BOULDER VALLEY RE 2</v>
      </c>
    </row>
    <row r="407" spans="1:4" x14ac:dyDescent="0.3">
      <c r="A407" t="s">
        <v>947</v>
      </c>
      <c r="B407" t="s">
        <v>948</v>
      </c>
      <c r="C407" t="s">
        <v>903</v>
      </c>
      <c r="D407" t="str">
        <f t="shared" si="6"/>
        <v>BOULDER VALLEY RE 2</v>
      </c>
    </row>
    <row r="408" spans="1:4" x14ac:dyDescent="0.3">
      <c r="A408" t="s">
        <v>949</v>
      </c>
      <c r="B408" t="s">
        <v>950</v>
      </c>
      <c r="C408" t="s">
        <v>903</v>
      </c>
      <c r="D408" t="str">
        <f t="shared" si="6"/>
        <v>BOULDER VALLEY RE 2</v>
      </c>
    </row>
    <row r="409" spans="1:4" x14ac:dyDescent="0.3">
      <c r="A409" t="s">
        <v>951</v>
      </c>
      <c r="B409" t="s">
        <v>952</v>
      </c>
      <c r="C409" t="s">
        <v>903</v>
      </c>
      <c r="D409" t="str">
        <f t="shared" si="6"/>
        <v>BOULDER VALLEY RE 2</v>
      </c>
    </row>
    <row r="410" spans="1:4" x14ac:dyDescent="0.3">
      <c r="A410" t="s">
        <v>953</v>
      </c>
      <c r="B410" t="s">
        <v>954</v>
      </c>
      <c r="C410" t="s">
        <v>903</v>
      </c>
      <c r="D410" t="str">
        <f t="shared" si="6"/>
        <v>BOULDER VALLEY RE 2</v>
      </c>
    </row>
    <row r="411" spans="1:4" x14ac:dyDescent="0.3">
      <c r="A411" t="s">
        <v>955</v>
      </c>
      <c r="B411" t="s">
        <v>956</v>
      </c>
      <c r="C411" t="s">
        <v>903</v>
      </c>
      <c r="D411" t="str">
        <f t="shared" si="6"/>
        <v>BOULDER VALLEY RE 2</v>
      </c>
    </row>
    <row r="412" spans="1:4" x14ac:dyDescent="0.3">
      <c r="A412" t="s">
        <v>957</v>
      </c>
      <c r="B412" t="s">
        <v>958</v>
      </c>
      <c r="C412" t="s">
        <v>903</v>
      </c>
      <c r="D412" t="str">
        <f t="shared" si="6"/>
        <v>BOULDER VALLEY RE 2</v>
      </c>
    </row>
    <row r="413" spans="1:4" x14ac:dyDescent="0.3">
      <c r="A413" t="s">
        <v>959</v>
      </c>
      <c r="B413" t="s">
        <v>960</v>
      </c>
      <c r="C413" t="s">
        <v>903</v>
      </c>
      <c r="D413" t="str">
        <f t="shared" si="6"/>
        <v>BOULDER VALLEY RE 2</v>
      </c>
    </row>
    <row r="414" spans="1:4" x14ac:dyDescent="0.3">
      <c r="A414" t="s">
        <v>961</v>
      </c>
      <c r="B414" t="s">
        <v>962</v>
      </c>
      <c r="C414" t="s">
        <v>903</v>
      </c>
      <c r="D414" t="str">
        <f t="shared" si="6"/>
        <v>BOULDER VALLEY RE 2</v>
      </c>
    </row>
    <row r="415" spans="1:4" x14ac:dyDescent="0.3">
      <c r="A415" t="s">
        <v>963</v>
      </c>
      <c r="B415" t="s">
        <v>964</v>
      </c>
      <c r="C415" t="s">
        <v>903</v>
      </c>
      <c r="D415" t="str">
        <f t="shared" si="6"/>
        <v>BOULDER VALLEY RE 2</v>
      </c>
    </row>
    <row r="416" spans="1:4" x14ac:dyDescent="0.3">
      <c r="A416" t="s">
        <v>965</v>
      </c>
      <c r="B416" t="s">
        <v>966</v>
      </c>
      <c r="C416" t="s">
        <v>903</v>
      </c>
      <c r="D416" t="str">
        <f t="shared" si="6"/>
        <v>BOULDER VALLEY RE 2</v>
      </c>
    </row>
    <row r="417" spans="1:4" x14ac:dyDescent="0.3">
      <c r="A417" t="s">
        <v>967</v>
      </c>
      <c r="B417" t="s">
        <v>968</v>
      </c>
      <c r="C417" t="s">
        <v>903</v>
      </c>
      <c r="D417" t="str">
        <f t="shared" si="6"/>
        <v>BOULDER VALLEY RE 2</v>
      </c>
    </row>
    <row r="418" spans="1:4" x14ac:dyDescent="0.3">
      <c r="A418" t="s">
        <v>969</v>
      </c>
      <c r="B418" t="s">
        <v>970</v>
      </c>
      <c r="C418" t="s">
        <v>903</v>
      </c>
      <c r="D418" t="str">
        <f t="shared" si="6"/>
        <v>BOULDER VALLEY RE 2</v>
      </c>
    </row>
    <row r="419" spans="1:4" x14ac:dyDescent="0.3">
      <c r="A419" t="s">
        <v>971</v>
      </c>
      <c r="B419" t="s">
        <v>972</v>
      </c>
      <c r="C419" t="s">
        <v>903</v>
      </c>
      <c r="D419" t="str">
        <f t="shared" si="6"/>
        <v>BOULDER VALLEY RE 2</v>
      </c>
    </row>
    <row r="420" spans="1:4" x14ac:dyDescent="0.3">
      <c r="A420" t="s">
        <v>973</v>
      </c>
      <c r="B420" t="s">
        <v>974</v>
      </c>
      <c r="C420" t="s">
        <v>903</v>
      </c>
      <c r="D420" t="str">
        <f t="shared" si="6"/>
        <v>BOULDER VALLEY RE 2</v>
      </c>
    </row>
    <row r="421" spans="1:4" x14ac:dyDescent="0.3">
      <c r="A421" t="s">
        <v>975</v>
      </c>
      <c r="B421" t="s">
        <v>976</v>
      </c>
      <c r="C421" t="s">
        <v>903</v>
      </c>
      <c r="D421" t="str">
        <f t="shared" si="6"/>
        <v>BOULDER VALLEY RE 2</v>
      </c>
    </row>
    <row r="422" spans="1:4" x14ac:dyDescent="0.3">
      <c r="A422" t="s">
        <v>977</v>
      </c>
      <c r="B422" t="s">
        <v>978</v>
      </c>
      <c r="C422" t="s">
        <v>903</v>
      </c>
      <c r="D422" t="str">
        <f t="shared" si="6"/>
        <v>BOULDER VALLEY RE 2</v>
      </c>
    </row>
    <row r="423" spans="1:4" x14ac:dyDescent="0.3">
      <c r="A423" t="s">
        <v>979</v>
      </c>
      <c r="B423" t="s">
        <v>980</v>
      </c>
      <c r="C423" t="s">
        <v>903</v>
      </c>
      <c r="D423" t="str">
        <f t="shared" si="6"/>
        <v>BOULDER VALLEY RE 2</v>
      </c>
    </row>
    <row r="424" spans="1:4" x14ac:dyDescent="0.3">
      <c r="A424" t="s">
        <v>981</v>
      </c>
      <c r="B424" t="s">
        <v>375</v>
      </c>
      <c r="C424" t="s">
        <v>903</v>
      </c>
      <c r="D424" t="str">
        <f t="shared" si="6"/>
        <v>BOULDER VALLEY RE 2</v>
      </c>
    </row>
    <row r="425" spans="1:4" x14ac:dyDescent="0.3">
      <c r="A425" t="s">
        <v>982</v>
      </c>
      <c r="B425" t="s">
        <v>983</v>
      </c>
      <c r="C425" t="s">
        <v>903</v>
      </c>
      <c r="D425" t="str">
        <f t="shared" si="6"/>
        <v>BOULDER VALLEY RE 2</v>
      </c>
    </row>
    <row r="426" spans="1:4" x14ac:dyDescent="0.3">
      <c r="A426" t="s">
        <v>984</v>
      </c>
      <c r="B426" t="s">
        <v>985</v>
      </c>
      <c r="C426" t="s">
        <v>903</v>
      </c>
      <c r="D426" t="str">
        <f t="shared" si="6"/>
        <v>BOULDER VALLEY RE 2</v>
      </c>
    </row>
    <row r="427" spans="1:4" x14ac:dyDescent="0.3">
      <c r="A427" t="s">
        <v>986</v>
      </c>
      <c r="B427" t="s">
        <v>987</v>
      </c>
      <c r="C427" t="s">
        <v>903</v>
      </c>
      <c r="D427" t="str">
        <f t="shared" si="6"/>
        <v>BOULDER VALLEY RE 2</v>
      </c>
    </row>
    <row r="428" spans="1:4" x14ac:dyDescent="0.3">
      <c r="A428" t="s">
        <v>988</v>
      </c>
      <c r="B428" t="s">
        <v>989</v>
      </c>
      <c r="C428" t="s">
        <v>903</v>
      </c>
      <c r="D428" t="str">
        <f t="shared" si="6"/>
        <v>BOULDER VALLEY RE 2</v>
      </c>
    </row>
    <row r="429" spans="1:4" x14ac:dyDescent="0.3">
      <c r="A429" t="s">
        <v>990</v>
      </c>
      <c r="B429" t="s">
        <v>991</v>
      </c>
      <c r="C429" t="s">
        <v>903</v>
      </c>
      <c r="D429" t="str">
        <f t="shared" si="6"/>
        <v>BOULDER VALLEY RE 2</v>
      </c>
    </row>
    <row r="430" spans="1:4" x14ac:dyDescent="0.3">
      <c r="A430" t="s">
        <v>992</v>
      </c>
      <c r="B430" t="s">
        <v>993</v>
      </c>
      <c r="C430" t="s">
        <v>903</v>
      </c>
      <c r="D430" t="str">
        <f t="shared" si="6"/>
        <v>BOULDER VALLEY RE 2</v>
      </c>
    </row>
    <row r="431" spans="1:4" x14ac:dyDescent="0.3">
      <c r="A431" t="s">
        <v>994</v>
      </c>
      <c r="B431" t="s">
        <v>995</v>
      </c>
      <c r="C431" t="s">
        <v>903</v>
      </c>
      <c r="D431" t="str">
        <f t="shared" si="6"/>
        <v>BOULDER VALLEY RE 2</v>
      </c>
    </row>
    <row r="432" spans="1:4" x14ac:dyDescent="0.3">
      <c r="A432" t="s">
        <v>996</v>
      </c>
      <c r="B432" t="s">
        <v>997</v>
      </c>
      <c r="C432" t="s">
        <v>903</v>
      </c>
      <c r="D432" t="str">
        <f t="shared" si="6"/>
        <v>BOULDER VALLEY RE 2</v>
      </c>
    </row>
    <row r="433" spans="1:4" x14ac:dyDescent="0.3">
      <c r="A433" t="s">
        <v>998</v>
      </c>
      <c r="B433" t="s">
        <v>999</v>
      </c>
      <c r="C433" t="s">
        <v>903</v>
      </c>
      <c r="D433" t="str">
        <f t="shared" si="6"/>
        <v>BOULDER VALLEY RE 2</v>
      </c>
    </row>
    <row r="434" spans="1:4" x14ac:dyDescent="0.3">
      <c r="A434" t="s">
        <v>1000</v>
      </c>
      <c r="B434" t="s">
        <v>1001</v>
      </c>
      <c r="C434" t="s">
        <v>903</v>
      </c>
      <c r="D434" t="str">
        <f t="shared" si="6"/>
        <v>BOULDER VALLEY RE 2</v>
      </c>
    </row>
    <row r="435" spans="1:4" x14ac:dyDescent="0.3">
      <c r="A435" t="s">
        <v>1002</v>
      </c>
      <c r="B435" t="s">
        <v>1003</v>
      </c>
      <c r="C435" t="s">
        <v>903</v>
      </c>
      <c r="D435" t="str">
        <f t="shared" si="6"/>
        <v>BOULDER VALLEY RE 2</v>
      </c>
    </row>
    <row r="436" spans="1:4" x14ac:dyDescent="0.3">
      <c r="A436" t="s">
        <v>1004</v>
      </c>
      <c r="B436" t="s">
        <v>1005</v>
      </c>
      <c r="C436" t="s">
        <v>903</v>
      </c>
      <c r="D436" t="str">
        <f t="shared" si="6"/>
        <v>BOULDER VALLEY RE 2</v>
      </c>
    </row>
    <row r="437" spans="1:4" x14ac:dyDescent="0.3">
      <c r="A437" t="s">
        <v>1006</v>
      </c>
      <c r="B437" t="s">
        <v>1007</v>
      </c>
      <c r="C437" t="s">
        <v>903</v>
      </c>
      <c r="D437" t="str">
        <f t="shared" si="6"/>
        <v>BOULDER VALLEY RE 2</v>
      </c>
    </row>
    <row r="438" spans="1:4" x14ac:dyDescent="0.3">
      <c r="A438" t="s">
        <v>1008</v>
      </c>
      <c r="B438" t="s">
        <v>1009</v>
      </c>
      <c r="C438" t="s">
        <v>903</v>
      </c>
      <c r="D438" t="str">
        <f t="shared" si="6"/>
        <v>BOULDER VALLEY RE 2</v>
      </c>
    </row>
    <row r="439" spans="1:4" x14ac:dyDescent="0.3">
      <c r="A439" t="s">
        <v>1010</v>
      </c>
      <c r="B439" t="s">
        <v>1011</v>
      </c>
      <c r="C439" t="s">
        <v>903</v>
      </c>
      <c r="D439" t="str">
        <f t="shared" si="6"/>
        <v>BOULDER VALLEY RE 2</v>
      </c>
    </row>
    <row r="440" spans="1:4" x14ac:dyDescent="0.3">
      <c r="A440" t="s">
        <v>1012</v>
      </c>
      <c r="B440" t="s">
        <v>1013</v>
      </c>
      <c r="C440" t="s">
        <v>903</v>
      </c>
      <c r="D440" t="str">
        <f t="shared" si="6"/>
        <v>BOULDER VALLEY RE 2</v>
      </c>
    </row>
    <row r="441" spans="1:4" x14ac:dyDescent="0.3">
      <c r="A441" t="s">
        <v>1014</v>
      </c>
      <c r="B441" t="s">
        <v>1015</v>
      </c>
      <c r="C441" t="s">
        <v>1016</v>
      </c>
      <c r="D441" t="str">
        <f t="shared" si="6"/>
        <v>BUENA VISTA R-31</v>
      </c>
    </row>
    <row r="442" spans="1:4" x14ac:dyDescent="0.3">
      <c r="A442" t="s">
        <v>1017</v>
      </c>
      <c r="B442" t="s">
        <v>1018</v>
      </c>
      <c r="C442" t="s">
        <v>1016</v>
      </c>
      <c r="D442" t="str">
        <f t="shared" si="6"/>
        <v>BUENA VISTA R-31</v>
      </c>
    </row>
    <row r="443" spans="1:4" x14ac:dyDescent="0.3">
      <c r="A443" t="s">
        <v>1019</v>
      </c>
      <c r="B443" t="s">
        <v>1020</v>
      </c>
      <c r="C443" t="s">
        <v>1016</v>
      </c>
      <c r="D443" t="str">
        <f t="shared" si="6"/>
        <v>BUENA VISTA R-31</v>
      </c>
    </row>
    <row r="444" spans="1:4" x14ac:dyDescent="0.3">
      <c r="A444" t="s">
        <v>1021</v>
      </c>
      <c r="B444" t="s">
        <v>1022</v>
      </c>
      <c r="C444" t="s">
        <v>1016</v>
      </c>
      <c r="D444" t="str">
        <f t="shared" si="6"/>
        <v>BUENA VISTA R-31</v>
      </c>
    </row>
    <row r="445" spans="1:4" x14ac:dyDescent="0.3">
      <c r="A445" t="s">
        <v>1023</v>
      </c>
      <c r="B445" t="s">
        <v>1024</v>
      </c>
      <c r="C445" t="s">
        <v>1025</v>
      </c>
      <c r="D445" t="str">
        <f t="shared" si="6"/>
        <v>SALIDA R-32</v>
      </c>
    </row>
    <row r="446" spans="1:4" x14ac:dyDescent="0.3">
      <c r="A446" t="s">
        <v>1026</v>
      </c>
      <c r="B446" t="s">
        <v>1027</v>
      </c>
      <c r="C446" t="s">
        <v>1025</v>
      </c>
      <c r="D446" t="str">
        <f t="shared" si="6"/>
        <v>SALIDA R-32</v>
      </c>
    </row>
    <row r="447" spans="1:4" x14ac:dyDescent="0.3">
      <c r="A447" t="s">
        <v>1028</v>
      </c>
      <c r="B447" t="s">
        <v>1029</v>
      </c>
      <c r="C447" t="s">
        <v>1025</v>
      </c>
      <c r="D447" t="str">
        <f t="shared" si="6"/>
        <v>SALIDA R-32</v>
      </c>
    </row>
    <row r="448" spans="1:4" x14ac:dyDescent="0.3">
      <c r="A448" t="s">
        <v>1030</v>
      </c>
      <c r="B448" t="s">
        <v>1031</v>
      </c>
      <c r="C448" t="s">
        <v>1025</v>
      </c>
      <c r="D448" t="str">
        <f t="shared" si="6"/>
        <v>SALIDA R-32</v>
      </c>
    </row>
    <row r="449" spans="1:4" x14ac:dyDescent="0.3">
      <c r="A449" t="s">
        <v>1032</v>
      </c>
      <c r="B449" t="s">
        <v>1033</v>
      </c>
      <c r="C449" t="s">
        <v>1025</v>
      </c>
      <c r="D449" t="str">
        <f t="shared" si="6"/>
        <v>SALIDA R-32</v>
      </c>
    </row>
    <row r="450" spans="1:4" x14ac:dyDescent="0.3">
      <c r="A450" t="s">
        <v>1034</v>
      </c>
      <c r="B450" t="s">
        <v>1035</v>
      </c>
      <c r="C450" t="s">
        <v>1025</v>
      </c>
      <c r="D450" t="str">
        <f t="shared" si="6"/>
        <v>SALIDA R-32</v>
      </c>
    </row>
    <row r="451" spans="1:4" x14ac:dyDescent="0.3">
      <c r="A451" t="s">
        <v>1036</v>
      </c>
      <c r="B451" t="s">
        <v>1037</v>
      </c>
      <c r="C451" t="s">
        <v>1038</v>
      </c>
      <c r="D451" t="str">
        <f t="shared" ref="D451:D514" si="7">VLOOKUP($C451,$G$1:$H$201,2,FALSE)</f>
        <v>KIT CARSON R-1</v>
      </c>
    </row>
    <row r="452" spans="1:4" x14ac:dyDescent="0.3">
      <c r="A452" t="s">
        <v>1039</v>
      </c>
      <c r="B452" t="s">
        <v>1040</v>
      </c>
      <c r="C452" t="s">
        <v>1038</v>
      </c>
      <c r="D452" t="str">
        <f t="shared" si="7"/>
        <v>KIT CARSON R-1</v>
      </c>
    </row>
    <row r="453" spans="1:4" x14ac:dyDescent="0.3">
      <c r="A453" t="s">
        <v>1041</v>
      </c>
      <c r="B453" t="s">
        <v>1042</v>
      </c>
      <c r="C453" t="s">
        <v>1043</v>
      </c>
      <c r="D453" t="str">
        <f t="shared" si="7"/>
        <v>CHEYENNE COUNTY RE-5</v>
      </c>
    </row>
    <row r="454" spans="1:4" x14ac:dyDescent="0.3">
      <c r="A454" t="s">
        <v>1044</v>
      </c>
      <c r="B454" t="s">
        <v>1045</v>
      </c>
      <c r="C454" t="s">
        <v>1043</v>
      </c>
      <c r="D454" t="str">
        <f t="shared" si="7"/>
        <v>CHEYENNE COUNTY RE-5</v>
      </c>
    </row>
    <row r="455" spans="1:4" x14ac:dyDescent="0.3">
      <c r="A455" t="s">
        <v>1046</v>
      </c>
      <c r="B455" t="s">
        <v>1047</v>
      </c>
      <c r="C455" t="s">
        <v>1048</v>
      </c>
      <c r="D455" t="str">
        <f t="shared" si="7"/>
        <v>CLEAR CREEK RE-1</v>
      </c>
    </row>
    <row r="456" spans="1:4" x14ac:dyDescent="0.3">
      <c r="A456" t="s">
        <v>1049</v>
      </c>
      <c r="B456" t="s">
        <v>1050</v>
      </c>
      <c r="C456" t="s">
        <v>1048</v>
      </c>
      <c r="D456" t="str">
        <f t="shared" si="7"/>
        <v>CLEAR CREEK RE-1</v>
      </c>
    </row>
    <row r="457" spans="1:4" x14ac:dyDescent="0.3">
      <c r="A457" t="s">
        <v>1051</v>
      </c>
      <c r="B457" t="s">
        <v>1052</v>
      </c>
      <c r="C457" t="s">
        <v>1048</v>
      </c>
      <c r="D457" t="str">
        <f t="shared" si="7"/>
        <v>CLEAR CREEK RE-1</v>
      </c>
    </row>
    <row r="458" spans="1:4" x14ac:dyDescent="0.3">
      <c r="A458" t="s">
        <v>1053</v>
      </c>
      <c r="B458" t="s">
        <v>1054</v>
      </c>
      <c r="C458" t="s">
        <v>1048</v>
      </c>
      <c r="D458" t="str">
        <f t="shared" si="7"/>
        <v>CLEAR CREEK RE-1</v>
      </c>
    </row>
    <row r="459" spans="1:4" x14ac:dyDescent="0.3">
      <c r="A459" t="s">
        <v>1055</v>
      </c>
      <c r="B459" t="s">
        <v>1056</v>
      </c>
      <c r="C459" t="s">
        <v>1048</v>
      </c>
      <c r="D459" t="str">
        <f t="shared" si="7"/>
        <v>CLEAR CREEK RE-1</v>
      </c>
    </row>
    <row r="460" spans="1:4" x14ac:dyDescent="0.3">
      <c r="A460" t="s">
        <v>1057</v>
      </c>
      <c r="B460" t="s">
        <v>1058</v>
      </c>
      <c r="C460" t="s">
        <v>1059</v>
      </c>
      <c r="D460" t="str">
        <f t="shared" si="7"/>
        <v>NORTH CONEJOS RE-1J</v>
      </c>
    </row>
    <row r="461" spans="1:4" x14ac:dyDescent="0.3">
      <c r="A461" t="s">
        <v>1060</v>
      </c>
      <c r="B461" t="s">
        <v>1061</v>
      </c>
      <c r="C461" t="s">
        <v>1059</v>
      </c>
      <c r="D461" t="str">
        <f t="shared" si="7"/>
        <v>NORTH CONEJOS RE-1J</v>
      </c>
    </row>
    <row r="462" spans="1:4" x14ac:dyDescent="0.3">
      <c r="A462" t="s">
        <v>1062</v>
      </c>
      <c r="B462" t="s">
        <v>1063</v>
      </c>
      <c r="C462" t="s">
        <v>1059</v>
      </c>
      <c r="D462" t="str">
        <f t="shared" si="7"/>
        <v>NORTH CONEJOS RE-1J</v>
      </c>
    </row>
    <row r="463" spans="1:4" x14ac:dyDescent="0.3">
      <c r="A463" t="s">
        <v>1064</v>
      </c>
      <c r="B463" t="s">
        <v>1065</v>
      </c>
      <c r="C463" t="s">
        <v>1059</v>
      </c>
      <c r="D463" t="str">
        <f t="shared" si="7"/>
        <v>NORTH CONEJOS RE-1J</v>
      </c>
    </row>
    <row r="464" spans="1:4" x14ac:dyDescent="0.3">
      <c r="A464" t="s">
        <v>1066</v>
      </c>
      <c r="B464" t="s">
        <v>1067</v>
      </c>
      <c r="C464" t="s">
        <v>1059</v>
      </c>
      <c r="D464" t="str">
        <f t="shared" si="7"/>
        <v>NORTH CONEJOS RE-1J</v>
      </c>
    </row>
    <row r="465" spans="1:4" x14ac:dyDescent="0.3">
      <c r="A465" t="s">
        <v>1068</v>
      </c>
      <c r="B465" t="s">
        <v>1069</v>
      </c>
      <c r="C465" t="s">
        <v>1070</v>
      </c>
      <c r="D465" t="str">
        <f t="shared" si="7"/>
        <v>SANFORD 6J</v>
      </c>
    </row>
    <row r="466" spans="1:4" x14ac:dyDescent="0.3">
      <c r="A466" t="s">
        <v>1071</v>
      </c>
      <c r="B466" t="s">
        <v>1072</v>
      </c>
      <c r="C466" t="s">
        <v>1070</v>
      </c>
      <c r="D466" t="str">
        <f t="shared" si="7"/>
        <v>SANFORD 6J</v>
      </c>
    </row>
    <row r="467" spans="1:4" x14ac:dyDescent="0.3">
      <c r="A467" t="s">
        <v>1073</v>
      </c>
      <c r="B467" t="s">
        <v>1074</v>
      </c>
      <c r="C467" t="s">
        <v>1075</v>
      </c>
      <c r="D467" t="str">
        <f t="shared" si="7"/>
        <v>SOUTH CONEJOS RE-10</v>
      </c>
    </row>
    <row r="468" spans="1:4" x14ac:dyDescent="0.3">
      <c r="A468" t="s">
        <v>775</v>
      </c>
      <c r="B468" t="s">
        <v>1076</v>
      </c>
      <c r="C468" t="s">
        <v>1075</v>
      </c>
      <c r="D468" t="str">
        <f t="shared" si="7"/>
        <v>SOUTH CONEJOS RE-10</v>
      </c>
    </row>
    <row r="469" spans="1:4" x14ac:dyDescent="0.3">
      <c r="A469" t="s">
        <v>1077</v>
      </c>
      <c r="B469" t="s">
        <v>1078</v>
      </c>
      <c r="C469" t="s">
        <v>1075</v>
      </c>
      <c r="D469" t="str">
        <f t="shared" si="7"/>
        <v>SOUTH CONEJOS RE-10</v>
      </c>
    </row>
    <row r="470" spans="1:4" x14ac:dyDescent="0.3">
      <c r="A470" t="s">
        <v>1079</v>
      </c>
      <c r="B470" t="s">
        <v>1080</v>
      </c>
      <c r="C470" t="s">
        <v>1081</v>
      </c>
      <c r="D470" t="str">
        <f t="shared" si="7"/>
        <v>CENTENNIAL R-1</v>
      </c>
    </row>
    <row r="471" spans="1:4" x14ac:dyDescent="0.3">
      <c r="A471" t="s">
        <v>1082</v>
      </c>
      <c r="B471" t="s">
        <v>1083</v>
      </c>
      <c r="C471" t="s">
        <v>1084</v>
      </c>
      <c r="D471" t="str">
        <f t="shared" si="7"/>
        <v>SIERRA GRANDE R-30</v>
      </c>
    </row>
    <row r="472" spans="1:4" x14ac:dyDescent="0.3">
      <c r="A472" t="s">
        <v>1085</v>
      </c>
      <c r="B472" t="s">
        <v>1086</v>
      </c>
      <c r="C472" t="s">
        <v>339</v>
      </c>
      <c r="D472" t="str">
        <f t="shared" si="7"/>
        <v>CROWLEY COUNTY RE-1-J</v>
      </c>
    </row>
    <row r="473" spans="1:4" x14ac:dyDescent="0.3">
      <c r="A473" t="s">
        <v>1087</v>
      </c>
      <c r="B473" t="s">
        <v>1088</v>
      </c>
      <c r="C473" t="s">
        <v>339</v>
      </c>
      <c r="D473" t="str">
        <f t="shared" si="7"/>
        <v>CROWLEY COUNTY RE-1-J</v>
      </c>
    </row>
    <row r="474" spans="1:4" x14ac:dyDescent="0.3">
      <c r="A474" t="s">
        <v>1089</v>
      </c>
      <c r="B474" t="s">
        <v>1090</v>
      </c>
      <c r="C474" t="s">
        <v>339</v>
      </c>
      <c r="D474" t="str">
        <f t="shared" si="7"/>
        <v>CROWLEY COUNTY RE-1-J</v>
      </c>
    </row>
    <row r="475" spans="1:4" x14ac:dyDescent="0.3">
      <c r="A475" t="s">
        <v>1091</v>
      </c>
      <c r="B475" t="s">
        <v>1092</v>
      </c>
      <c r="C475" t="s">
        <v>1093</v>
      </c>
      <c r="D475" t="str">
        <f t="shared" si="7"/>
        <v>CUSTER COUNTY SCHOOL DISTRICT C-1</v>
      </c>
    </row>
    <row r="476" spans="1:4" x14ac:dyDescent="0.3">
      <c r="A476" t="s">
        <v>1094</v>
      </c>
      <c r="B476" t="s">
        <v>1095</v>
      </c>
      <c r="C476" t="s">
        <v>1093</v>
      </c>
      <c r="D476" t="str">
        <f t="shared" si="7"/>
        <v>CUSTER COUNTY SCHOOL DISTRICT C-1</v>
      </c>
    </row>
    <row r="477" spans="1:4" x14ac:dyDescent="0.3">
      <c r="A477" t="s">
        <v>1096</v>
      </c>
      <c r="B477" t="s">
        <v>1097</v>
      </c>
      <c r="C477" t="s">
        <v>1093</v>
      </c>
      <c r="D477" t="str">
        <f t="shared" si="7"/>
        <v>CUSTER COUNTY SCHOOL DISTRICT C-1</v>
      </c>
    </row>
    <row r="478" spans="1:4" x14ac:dyDescent="0.3">
      <c r="A478" t="s">
        <v>1098</v>
      </c>
      <c r="B478" t="s">
        <v>1099</v>
      </c>
      <c r="C478" t="s">
        <v>1100</v>
      </c>
      <c r="D478" t="str">
        <f t="shared" si="7"/>
        <v>DELTA COUNTY 50(J)</v>
      </c>
    </row>
    <row r="479" spans="1:4" x14ac:dyDescent="0.3">
      <c r="A479" t="s">
        <v>1101</v>
      </c>
      <c r="B479" t="s">
        <v>1102</v>
      </c>
      <c r="C479" t="s">
        <v>1100</v>
      </c>
      <c r="D479" t="str">
        <f t="shared" si="7"/>
        <v>DELTA COUNTY 50(J)</v>
      </c>
    </row>
    <row r="480" spans="1:4" x14ac:dyDescent="0.3">
      <c r="A480" t="s">
        <v>1103</v>
      </c>
      <c r="B480" t="s">
        <v>1104</v>
      </c>
      <c r="C480" t="s">
        <v>1100</v>
      </c>
      <c r="D480" t="str">
        <f t="shared" si="7"/>
        <v>DELTA COUNTY 50(J)</v>
      </c>
    </row>
    <row r="481" spans="1:4" x14ac:dyDescent="0.3">
      <c r="A481" t="s">
        <v>1105</v>
      </c>
      <c r="B481" t="s">
        <v>1106</v>
      </c>
      <c r="C481" t="s">
        <v>1100</v>
      </c>
      <c r="D481" t="str">
        <f t="shared" si="7"/>
        <v>DELTA COUNTY 50(J)</v>
      </c>
    </row>
    <row r="482" spans="1:4" x14ac:dyDescent="0.3">
      <c r="A482" t="s">
        <v>1107</v>
      </c>
      <c r="B482" t="s">
        <v>1108</v>
      </c>
      <c r="C482" t="s">
        <v>1100</v>
      </c>
      <c r="D482" t="str">
        <f t="shared" si="7"/>
        <v>DELTA COUNTY 50(J)</v>
      </c>
    </row>
    <row r="483" spans="1:4" x14ac:dyDescent="0.3">
      <c r="A483" t="s">
        <v>1109</v>
      </c>
      <c r="B483" t="s">
        <v>1110</v>
      </c>
      <c r="C483" t="s">
        <v>1100</v>
      </c>
      <c r="D483" t="str">
        <f t="shared" si="7"/>
        <v>DELTA COUNTY 50(J)</v>
      </c>
    </row>
    <row r="484" spans="1:4" x14ac:dyDescent="0.3">
      <c r="A484" t="s">
        <v>1111</v>
      </c>
      <c r="B484" t="s">
        <v>1112</v>
      </c>
      <c r="C484" t="s">
        <v>1100</v>
      </c>
      <c r="D484" t="str">
        <f t="shared" si="7"/>
        <v>DELTA COUNTY 50(J)</v>
      </c>
    </row>
    <row r="485" spans="1:4" x14ac:dyDescent="0.3">
      <c r="A485" t="s">
        <v>1113</v>
      </c>
      <c r="B485" t="s">
        <v>1114</v>
      </c>
      <c r="C485" t="s">
        <v>1100</v>
      </c>
      <c r="D485" t="str">
        <f t="shared" si="7"/>
        <v>DELTA COUNTY 50(J)</v>
      </c>
    </row>
    <row r="486" spans="1:4" x14ac:dyDescent="0.3">
      <c r="A486" t="s">
        <v>1115</v>
      </c>
      <c r="B486" t="s">
        <v>1116</v>
      </c>
      <c r="C486" t="s">
        <v>1100</v>
      </c>
      <c r="D486" t="str">
        <f t="shared" si="7"/>
        <v>DELTA COUNTY 50(J)</v>
      </c>
    </row>
    <row r="487" spans="1:4" x14ac:dyDescent="0.3">
      <c r="A487" t="s">
        <v>1117</v>
      </c>
      <c r="B487" t="s">
        <v>1118</v>
      </c>
      <c r="C487" t="s">
        <v>1100</v>
      </c>
      <c r="D487" t="str">
        <f t="shared" si="7"/>
        <v>DELTA COUNTY 50(J)</v>
      </c>
    </row>
    <row r="488" spans="1:4" x14ac:dyDescent="0.3">
      <c r="A488" t="s">
        <v>1119</v>
      </c>
      <c r="B488" t="s">
        <v>1120</v>
      </c>
      <c r="C488" t="s">
        <v>1100</v>
      </c>
      <c r="D488" t="str">
        <f t="shared" si="7"/>
        <v>DELTA COUNTY 50(J)</v>
      </c>
    </row>
    <row r="489" spans="1:4" x14ac:dyDescent="0.3">
      <c r="A489" t="s">
        <v>1121</v>
      </c>
      <c r="B489" t="s">
        <v>1122</v>
      </c>
      <c r="C489" t="s">
        <v>1100</v>
      </c>
      <c r="D489" t="str">
        <f t="shared" si="7"/>
        <v>DELTA COUNTY 50(J)</v>
      </c>
    </row>
    <row r="490" spans="1:4" x14ac:dyDescent="0.3">
      <c r="A490" t="s">
        <v>1123</v>
      </c>
      <c r="B490" t="s">
        <v>1124</v>
      </c>
      <c r="C490" t="s">
        <v>1100</v>
      </c>
      <c r="D490" t="str">
        <f t="shared" si="7"/>
        <v>DELTA COUNTY 50(J)</v>
      </c>
    </row>
    <row r="491" spans="1:4" x14ac:dyDescent="0.3">
      <c r="A491" t="s">
        <v>1125</v>
      </c>
      <c r="B491" t="s">
        <v>1126</v>
      </c>
      <c r="C491" t="s">
        <v>1100</v>
      </c>
      <c r="D491" t="str">
        <f t="shared" si="7"/>
        <v>DELTA COUNTY 50(J)</v>
      </c>
    </row>
    <row r="492" spans="1:4" x14ac:dyDescent="0.3">
      <c r="A492" t="s">
        <v>1127</v>
      </c>
      <c r="B492" t="s">
        <v>1128</v>
      </c>
      <c r="C492" t="s">
        <v>1100</v>
      </c>
      <c r="D492" t="str">
        <f t="shared" si="7"/>
        <v>DELTA COUNTY 50(J)</v>
      </c>
    </row>
    <row r="493" spans="1:4" x14ac:dyDescent="0.3">
      <c r="A493" t="s">
        <v>1129</v>
      </c>
      <c r="B493" t="s">
        <v>1130</v>
      </c>
      <c r="C493" t="s">
        <v>1100</v>
      </c>
      <c r="D493" t="str">
        <f t="shared" si="7"/>
        <v>DELTA COUNTY 50(J)</v>
      </c>
    </row>
    <row r="494" spans="1:4" x14ac:dyDescent="0.3">
      <c r="A494" t="s">
        <v>1131</v>
      </c>
      <c r="B494" t="s">
        <v>1132</v>
      </c>
      <c r="C494" t="s">
        <v>1100</v>
      </c>
      <c r="D494" t="str">
        <f t="shared" si="7"/>
        <v>DELTA COUNTY 50(J)</v>
      </c>
    </row>
    <row r="495" spans="1:4" x14ac:dyDescent="0.3">
      <c r="A495" t="s">
        <v>123</v>
      </c>
      <c r="B495" t="s">
        <v>1133</v>
      </c>
      <c r="C495" t="s">
        <v>1134</v>
      </c>
      <c r="D495" t="str">
        <f t="shared" si="7"/>
        <v>DENVER COUNTY 1</v>
      </c>
    </row>
    <row r="496" spans="1:4" x14ac:dyDescent="0.3">
      <c r="A496" t="s">
        <v>287</v>
      </c>
      <c r="B496" t="s">
        <v>1135</v>
      </c>
      <c r="C496" t="s">
        <v>1134</v>
      </c>
      <c r="D496" t="str">
        <f t="shared" si="7"/>
        <v>DENVER COUNTY 1</v>
      </c>
    </row>
    <row r="497" spans="1:4" x14ac:dyDescent="0.3">
      <c r="A497" t="s">
        <v>1136</v>
      </c>
      <c r="B497" t="s">
        <v>1137</v>
      </c>
      <c r="C497" t="s">
        <v>1134</v>
      </c>
      <c r="D497" t="str">
        <f t="shared" si="7"/>
        <v>DENVER COUNTY 1</v>
      </c>
    </row>
    <row r="498" spans="1:4" x14ac:dyDescent="0.3">
      <c r="A498" t="s">
        <v>1138</v>
      </c>
      <c r="B498" t="s">
        <v>1139</v>
      </c>
      <c r="C498" t="s">
        <v>1134</v>
      </c>
      <c r="D498" t="str">
        <f t="shared" si="7"/>
        <v>DENVER COUNTY 1</v>
      </c>
    </row>
    <row r="499" spans="1:4" x14ac:dyDescent="0.3">
      <c r="A499" t="s">
        <v>756</v>
      </c>
      <c r="B499" t="s">
        <v>1140</v>
      </c>
      <c r="C499" t="s">
        <v>1134</v>
      </c>
      <c r="D499" t="str">
        <f t="shared" si="7"/>
        <v>DENVER COUNTY 1</v>
      </c>
    </row>
    <row r="500" spans="1:4" x14ac:dyDescent="0.3">
      <c r="A500" t="s">
        <v>1141</v>
      </c>
      <c r="B500" t="s">
        <v>1142</v>
      </c>
      <c r="C500" t="s">
        <v>1134</v>
      </c>
      <c r="D500" t="str">
        <f t="shared" si="7"/>
        <v>DENVER COUNTY 1</v>
      </c>
    </row>
    <row r="501" spans="1:4" x14ac:dyDescent="0.3">
      <c r="A501" t="s">
        <v>1143</v>
      </c>
      <c r="B501" t="s">
        <v>1144</v>
      </c>
      <c r="C501" t="s">
        <v>1134</v>
      </c>
      <c r="D501" t="str">
        <f t="shared" si="7"/>
        <v>DENVER COUNTY 1</v>
      </c>
    </row>
    <row r="502" spans="1:4" x14ac:dyDescent="0.3">
      <c r="A502" t="s">
        <v>1145</v>
      </c>
      <c r="B502" t="s">
        <v>1146</v>
      </c>
      <c r="C502" t="s">
        <v>1134</v>
      </c>
      <c r="D502" t="str">
        <f t="shared" si="7"/>
        <v>DENVER COUNTY 1</v>
      </c>
    </row>
    <row r="503" spans="1:4" x14ac:dyDescent="0.3">
      <c r="A503" t="s">
        <v>1043</v>
      </c>
      <c r="B503" t="s">
        <v>1147</v>
      </c>
      <c r="C503" t="s">
        <v>1134</v>
      </c>
      <c r="D503" t="str">
        <f t="shared" si="7"/>
        <v>DENVER COUNTY 1</v>
      </c>
    </row>
    <row r="504" spans="1:4" x14ac:dyDescent="0.3">
      <c r="A504" t="s">
        <v>1048</v>
      </c>
      <c r="B504" t="s">
        <v>1148</v>
      </c>
      <c r="C504" t="s">
        <v>1134</v>
      </c>
      <c r="D504" t="str">
        <f t="shared" si="7"/>
        <v>DENVER COUNTY 1</v>
      </c>
    </row>
    <row r="505" spans="1:4" x14ac:dyDescent="0.3">
      <c r="A505" t="s">
        <v>1149</v>
      </c>
      <c r="B505" t="s">
        <v>1150</v>
      </c>
      <c r="C505" t="s">
        <v>1134</v>
      </c>
      <c r="D505" t="str">
        <f t="shared" si="7"/>
        <v>DENVER COUNTY 1</v>
      </c>
    </row>
    <row r="506" spans="1:4" x14ac:dyDescent="0.3">
      <c r="A506" t="s">
        <v>1151</v>
      </c>
      <c r="B506" t="s">
        <v>1152</v>
      </c>
      <c r="C506" t="s">
        <v>1134</v>
      </c>
      <c r="D506" t="str">
        <f t="shared" si="7"/>
        <v>DENVER COUNTY 1</v>
      </c>
    </row>
    <row r="507" spans="1:4" x14ac:dyDescent="0.3">
      <c r="A507" t="s">
        <v>1153</v>
      </c>
      <c r="B507" t="s">
        <v>1154</v>
      </c>
      <c r="C507" t="s">
        <v>1134</v>
      </c>
      <c r="D507" t="str">
        <f t="shared" si="7"/>
        <v>DENVER COUNTY 1</v>
      </c>
    </row>
    <row r="508" spans="1:4" x14ac:dyDescent="0.3">
      <c r="A508" t="s">
        <v>1155</v>
      </c>
      <c r="B508" t="s">
        <v>1156</v>
      </c>
      <c r="C508" t="s">
        <v>1134</v>
      </c>
      <c r="D508" t="str">
        <f t="shared" si="7"/>
        <v>DENVER COUNTY 1</v>
      </c>
    </row>
    <row r="509" spans="1:4" x14ac:dyDescent="0.3">
      <c r="A509" t="s">
        <v>1157</v>
      </c>
      <c r="B509" t="s">
        <v>1158</v>
      </c>
      <c r="C509" t="s">
        <v>1134</v>
      </c>
      <c r="D509" t="str">
        <f t="shared" si="7"/>
        <v>DENVER COUNTY 1</v>
      </c>
    </row>
    <row r="510" spans="1:4" x14ac:dyDescent="0.3">
      <c r="A510" t="s">
        <v>1159</v>
      </c>
      <c r="B510" t="s">
        <v>1160</v>
      </c>
      <c r="C510" t="s">
        <v>1134</v>
      </c>
      <c r="D510" t="str">
        <f t="shared" si="7"/>
        <v>DENVER COUNTY 1</v>
      </c>
    </row>
    <row r="511" spans="1:4" x14ac:dyDescent="0.3">
      <c r="A511" t="s">
        <v>1161</v>
      </c>
      <c r="B511" t="s">
        <v>1162</v>
      </c>
      <c r="C511" t="s">
        <v>1134</v>
      </c>
      <c r="D511" t="str">
        <f t="shared" si="7"/>
        <v>DENVER COUNTY 1</v>
      </c>
    </row>
    <row r="512" spans="1:4" x14ac:dyDescent="0.3">
      <c r="A512" t="s">
        <v>1163</v>
      </c>
      <c r="B512" t="s">
        <v>1164</v>
      </c>
      <c r="C512" t="s">
        <v>1134</v>
      </c>
      <c r="D512" t="str">
        <f t="shared" si="7"/>
        <v>DENVER COUNTY 1</v>
      </c>
    </row>
    <row r="513" spans="1:4" x14ac:dyDescent="0.3">
      <c r="A513" t="s">
        <v>1165</v>
      </c>
      <c r="B513" t="s">
        <v>1166</v>
      </c>
      <c r="C513" t="s">
        <v>1134</v>
      </c>
      <c r="D513" t="str">
        <f t="shared" si="7"/>
        <v>DENVER COUNTY 1</v>
      </c>
    </row>
    <row r="514" spans="1:4" x14ac:dyDescent="0.3">
      <c r="A514" t="s">
        <v>1167</v>
      </c>
      <c r="B514" t="s">
        <v>1168</v>
      </c>
      <c r="C514" t="s">
        <v>1134</v>
      </c>
      <c r="D514" t="str">
        <f t="shared" si="7"/>
        <v>DENVER COUNTY 1</v>
      </c>
    </row>
    <row r="515" spans="1:4" x14ac:dyDescent="0.3">
      <c r="A515" t="s">
        <v>1169</v>
      </c>
      <c r="B515" t="s">
        <v>1170</v>
      </c>
      <c r="C515" t="s">
        <v>1134</v>
      </c>
      <c r="D515" t="str">
        <f t="shared" ref="D515:D578" si="8">VLOOKUP($C515,$G$1:$H$201,2,FALSE)</f>
        <v>DENVER COUNTY 1</v>
      </c>
    </row>
    <row r="516" spans="1:4" x14ac:dyDescent="0.3">
      <c r="A516" t="s">
        <v>1171</v>
      </c>
      <c r="B516" t="s">
        <v>1172</v>
      </c>
      <c r="C516" t="s">
        <v>1134</v>
      </c>
      <c r="D516" t="str">
        <f t="shared" si="8"/>
        <v>DENVER COUNTY 1</v>
      </c>
    </row>
    <row r="517" spans="1:4" x14ac:dyDescent="0.3">
      <c r="A517" t="s">
        <v>1173</v>
      </c>
      <c r="B517" t="s">
        <v>1174</v>
      </c>
      <c r="C517" t="s">
        <v>1134</v>
      </c>
      <c r="D517" t="str">
        <f t="shared" si="8"/>
        <v>DENVER COUNTY 1</v>
      </c>
    </row>
    <row r="518" spans="1:4" x14ac:dyDescent="0.3">
      <c r="A518" t="s">
        <v>1175</v>
      </c>
      <c r="B518" t="s">
        <v>1176</v>
      </c>
      <c r="C518" t="s">
        <v>1134</v>
      </c>
      <c r="D518" t="str">
        <f t="shared" si="8"/>
        <v>DENVER COUNTY 1</v>
      </c>
    </row>
    <row r="519" spans="1:4" x14ac:dyDescent="0.3">
      <c r="A519" t="s">
        <v>1177</v>
      </c>
      <c r="B519" t="s">
        <v>1178</v>
      </c>
      <c r="C519" t="s">
        <v>1134</v>
      </c>
      <c r="D519" t="str">
        <f t="shared" si="8"/>
        <v>DENVER COUNTY 1</v>
      </c>
    </row>
    <row r="520" spans="1:4" x14ac:dyDescent="0.3">
      <c r="A520" t="s">
        <v>1179</v>
      </c>
      <c r="B520" t="s">
        <v>1180</v>
      </c>
      <c r="C520" t="s">
        <v>1134</v>
      </c>
      <c r="D520" t="str">
        <f t="shared" si="8"/>
        <v>DENVER COUNTY 1</v>
      </c>
    </row>
    <row r="521" spans="1:4" x14ac:dyDescent="0.3">
      <c r="A521" t="s">
        <v>1181</v>
      </c>
      <c r="B521" t="s">
        <v>1182</v>
      </c>
      <c r="C521" t="s">
        <v>1134</v>
      </c>
      <c r="D521" t="str">
        <f t="shared" si="8"/>
        <v>DENVER COUNTY 1</v>
      </c>
    </row>
    <row r="522" spans="1:4" x14ac:dyDescent="0.3">
      <c r="A522" t="s">
        <v>1183</v>
      </c>
      <c r="B522" t="s">
        <v>824</v>
      </c>
      <c r="C522" t="s">
        <v>1134</v>
      </c>
      <c r="D522" t="str">
        <f t="shared" si="8"/>
        <v>DENVER COUNTY 1</v>
      </c>
    </row>
    <row r="523" spans="1:4" x14ac:dyDescent="0.3">
      <c r="A523" t="s">
        <v>1184</v>
      </c>
      <c r="B523" t="s">
        <v>1185</v>
      </c>
      <c r="C523" t="s">
        <v>1134</v>
      </c>
      <c r="D523" t="str">
        <f t="shared" si="8"/>
        <v>DENVER COUNTY 1</v>
      </c>
    </row>
    <row r="524" spans="1:4" x14ac:dyDescent="0.3">
      <c r="A524" t="s">
        <v>1186</v>
      </c>
      <c r="B524" t="s">
        <v>1187</v>
      </c>
      <c r="C524" t="s">
        <v>1134</v>
      </c>
      <c r="D524" t="str">
        <f t="shared" si="8"/>
        <v>DENVER COUNTY 1</v>
      </c>
    </row>
    <row r="525" spans="1:4" x14ac:dyDescent="0.3">
      <c r="A525" t="s">
        <v>1188</v>
      </c>
      <c r="B525" t="s">
        <v>1189</v>
      </c>
      <c r="C525" t="s">
        <v>1134</v>
      </c>
      <c r="D525" t="str">
        <f t="shared" si="8"/>
        <v>DENVER COUNTY 1</v>
      </c>
    </row>
    <row r="526" spans="1:4" x14ac:dyDescent="0.3">
      <c r="A526" t="s">
        <v>1190</v>
      </c>
      <c r="B526" t="s">
        <v>1191</v>
      </c>
      <c r="C526" t="s">
        <v>1134</v>
      </c>
      <c r="D526" t="str">
        <f t="shared" si="8"/>
        <v>DENVER COUNTY 1</v>
      </c>
    </row>
    <row r="527" spans="1:4" x14ac:dyDescent="0.3">
      <c r="A527" t="s">
        <v>1192</v>
      </c>
      <c r="B527" t="s">
        <v>1193</v>
      </c>
      <c r="C527" t="s">
        <v>1134</v>
      </c>
      <c r="D527" t="str">
        <f t="shared" si="8"/>
        <v>DENVER COUNTY 1</v>
      </c>
    </row>
    <row r="528" spans="1:4" x14ac:dyDescent="0.3">
      <c r="A528" t="s">
        <v>1194</v>
      </c>
      <c r="B528" t="s">
        <v>1195</v>
      </c>
      <c r="C528" t="s">
        <v>1134</v>
      </c>
      <c r="D528" t="str">
        <f t="shared" si="8"/>
        <v>DENVER COUNTY 1</v>
      </c>
    </row>
    <row r="529" spans="1:4" x14ac:dyDescent="0.3">
      <c r="A529" t="s">
        <v>1196</v>
      </c>
      <c r="B529" t="s">
        <v>1197</v>
      </c>
      <c r="C529" t="s">
        <v>1134</v>
      </c>
      <c r="D529" t="str">
        <f t="shared" si="8"/>
        <v>DENVER COUNTY 1</v>
      </c>
    </row>
    <row r="530" spans="1:4" x14ac:dyDescent="0.3">
      <c r="A530" t="s">
        <v>1198</v>
      </c>
      <c r="B530" t="s">
        <v>1199</v>
      </c>
      <c r="C530" t="s">
        <v>1134</v>
      </c>
      <c r="D530" t="str">
        <f t="shared" si="8"/>
        <v>DENVER COUNTY 1</v>
      </c>
    </row>
    <row r="531" spans="1:4" x14ac:dyDescent="0.3">
      <c r="A531" t="s">
        <v>1200</v>
      </c>
      <c r="B531" t="s">
        <v>1201</v>
      </c>
      <c r="C531" t="s">
        <v>1134</v>
      </c>
      <c r="D531" t="str">
        <f t="shared" si="8"/>
        <v>DENVER COUNTY 1</v>
      </c>
    </row>
    <row r="532" spans="1:4" x14ac:dyDescent="0.3">
      <c r="A532" t="s">
        <v>1202</v>
      </c>
      <c r="B532" t="s">
        <v>1203</v>
      </c>
      <c r="C532" t="s">
        <v>1134</v>
      </c>
      <c r="D532" t="str">
        <f t="shared" si="8"/>
        <v>DENVER COUNTY 1</v>
      </c>
    </row>
    <row r="533" spans="1:4" x14ac:dyDescent="0.3">
      <c r="A533" t="s">
        <v>1204</v>
      </c>
      <c r="B533" t="s">
        <v>1205</v>
      </c>
      <c r="C533" t="s">
        <v>1134</v>
      </c>
      <c r="D533" t="str">
        <f t="shared" si="8"/>
        <v>DENVER COUNTY 1</v>
      </c>
    </row>
    <row r="534" spans="1:4" x14ac:dyDescent="0.3">
      <c r="A534" t="s">
        <v>1206</v>
      </c>
      <c r="B534" t="s">
        <v>1207</v>
      </c>
      <c r="C534" t="s">
        <v>1134</v>
      </c>
      <c r="D534" t="str">
        <f t="shared" si="8"/>
        <v>DENVER COUNTY 1</v>
      </c>
    </row>
    <row r="535" spans="1:4" x14ac:dyDescent="0.3">
      <c r="A535" t="s">
        <v>1208</v>
      </c>
      <c r="B535" t="s">
        <v>1209</v>
      </c>
      <c r="C535" t="s">
        <v>1134</v>
      </c>
      <c r="D535" t="str">
        <f t="shared" si="8"/>
        <v>DENVER COUNTY 1</v>
      </c>
    </row>
    <row r="536" spans="1:4" x14ac:dyDescent="0.3">
      <c r="A536" t="s">
        <v>1210</v>
      </c>
      <c r="B536" t="s">
        <v>1211</v>
      </c>
      <c r="C536" t="s">
        <v>1134</v>
      </c>
      <c r="D536" t="str">
        <f t="shared" si="8"/>
        <v>DENVER COUNTY 1</v>
      </c>
    </row>
    <row r="537" spans="1:4" x14ac:dyDescent="0.3">
      <c r="A537" t="s">
        <v>1212</v>
      </c>
      <c r="B537" t="s">
        <v>1213</v>
      </c>
      <c r="C537" t="s">
        <v>1134</v>
      </c>
      <c r="D537" t="str">
        <f t="shared" si="8"/>
        <v>DENVER COUNTY 1</v>
      </c>
    </row>
    <row r="538" spans="1:4" x14ac:dyDescent="0.3">
      <c r="A538" t="s">
        <v>1214</v>
      </c>
      <c r="B538" t="s">
        <v>1215</v>
      </c>
      <c r="C538" t="s">
        <v>1134</v>
      </c>
      <c r="D538" t="str">
        <f t="shared" si="8"/>
        <v>DENVER COUNTY 1</v>
      </c>
    </row>
    <row r="539" spans="1:4" x14ac:dyDescent="0.3">
      <c r="A539" t="s">
        <v>1216</v>
      </c>
      <c r="B539" t="s">
        <v>1217</v>
      </c>
      <c r="C539" t="s">
        <v>1134</v>
      </c>
      <c r="D539" t="str">
        <f t="shared" si="8"/>
        <v>DENVER COUNTY 1</v>
      </c>
    </row>
    <row r="540" spans="1:4" x14ac:dyDescent="0.3">
      <c r="A540" t="s">
        <v>1218</v>
      </c>
      <c r="B540" t="s">
        <v>1219</v>
      </c>
      <c r="C540" t="s">
        <v>1134</v>
      </c>
      <c r="D540" t="str">
        <f t="shared" si="8"/>
        <v>DENVER COUNTY 1</v>
      </c>
    </row>
    <row r="541" spans="1:4" x14ac:dyDescent="0.3">
      <c r="A541" t="s">
        <v>1220</v>
      </c>
      <c r="B541" t="s">
        <v>1221</v>
      </c>
      <c r="C541" t="s">
        <v>1134</v>
      </c>
      <c r="D541" t="str">
        <f t="shared" si="8"/>
        <v>DENVER COUNTY 1</v>
      </c>
    </row>
    <row r="542" spans="1:4" x14ac:dyDescent="0.3">
      <c r="A542" t="s">
        <v>1222</v>
      </c>
      <c r="B542" t="s">
        <v>1223</v>
      </c>
      <c r="C542" t="s">
        <v>1134</v>
      </c>
      <c r="D542" t="str">
        <f t="shared" si="8"/>
        <v>DENVER COUNTY 1</v>
      </c>
    </row>
    <row r="543" spans="1:4" x14ac:dyDescent="0.3">
      <c r="A543" t="s">
        <v>1224</v>
      </c>
      <c r="B543" t="s">
        <v>1225</v>
      </c>
      <c r="C543" t="s">
        <v>1134</v>
      </c>
      <c r="D543" t="str">
        <f t="shared" si="8"/>
        <v>DENVER COUNTY 1</v>
      </c>
    </row>
    <row r="544" spans="1:4" x14ac:dyDescent="0.3">
      <c r="A544" t="s">
        <v>1226</v>
      </c>
      <c r="B544" t="s">
        <v>1227</v>
      </c>
      <c r="C544" t="s">
        <v>1134</v>
      </c>
      <c r="D544" t="str">
        <f t="shared" si="8"/>
        <v>DENVER COUNTY 1</v>
      </c>
    </row>
    <row r="545" spans="1:4" x14ac:dyDescent="0.3">
      <c r="A545" t="s">
        <v>1228</v>
      </c>
      <c r="B545" t="s">
        <v>1229</v>
      </c>
      <c r="C545" t="s">
        <v>1134</v>
      </c>
      <c r="D545" t="str">
        <f t="shared" si="8"/>
        <v>DENVER COUNTY 1</v>
      </c>
    </row>
    <row r="546" spans="1:4" x14ac:dyDescent="0.3">
      <c r="A546" t="s">
        <v>1230</v>
      </c>
      <c r="B546" t="s">
        <v>1231</v>
      </c>
      <c r="C546" t="s">
        <v>1134</v>
      </c>
      <c r="D546" t="str">
        <f t="shared" si="8"/>
        <v>DENVER COUNTY 1</v>
      </c>
    </row>
    <row r="547" spans="1:4" x14ac:dyDescent="0.3">
      <c r="A547" t="s">
        <v>1232</v>
      </c>
      <c r="B547" t="s">
        <v>1233</v>
      </c>
      <c r="C547" t="s">
        <v>1134</v>
      </c>
      <c r="D547" t="str">
        <f t="shared" si="8"/>
        <v>DENVER COUNTY 1</v>
      </c>
    </row>
    <row r="548" spans="1:4" x14ac:dyDescent="0.3">
      <c r="A548" t="s">
        <v>1234</v>
      </c>
      <c r="B548" t="s">
        <v>1235</v>
      </c>
      <c r="C548" t="s">
        <v>1134</v>
      </c>
      <c r="D548" t="str">
        <f t="shared" si="8"/>
        <v>DENVER COUNTY 1</v>
      </c>
    </row>
    <row r="549" spans="1:4" x14ac:dyDescent="0.3">
      <c r="A549" t="s">
        <v>1236</v>
      </c>
      <c r="B549" t="s">
        <v>1237</v>
      </c>
      <c r="C549" t="s">
        <v>1134</v>
      </c>
      <c r="D549" t="str">
        <f t="shared" si="8"/>
        <v>DENVER COUNTY 1</v>
      </c>
    </row>
    <row r="550" spans="1:4" x14ac:dyDescent="0.3">
      <c r="A550" t="s">
        <v>1238</v>
      </c>
      <c r="B550" t="s">
        <v>1239</v>
      </c>
      <c r="C550" t="s">
        <v>1134</v>
      </c>
      <c r="D550" t="str">
        <f t="shared" si="8"/>
        <v>DENVER COUNTY 1</v>
      </c>
    </row>
    <row r="551" spans="1:4" x14ac:dyDescent="0.3">
      <c r="A551" t="s">
        <v>1240</v>
      </c>
      <c r="B551" t="s">
        <v>1241</v>
      </c>
      <c r="C551" t="s">
        <v>1134</v>
      </c>
      <c r="D551" t="str">
        <f t="shared" si="8"/>
        <v>DENVER COUNTY 1</v>
      </c>
    </row>
    <row r="552" spans="1:4" x14ac:dyDescent="0.3">
      <c r="A552" t="s">
        <v>1242</v>
      </c>
      <c r="B552" t="s">
        <v>1243</v>
      </c>
      <c r="C552" t="s">
        <v>1134</v>
      </c>
      <c r="D552" t="str">
        <f t="shared" si="8"/>
        <v>DENVER COUNTY 1</v>
      </c>
    </row>
    <row r="553" spans="1:4" x14ac:dyDescent="0.3">
      <c r="A553" t="s">
        <v>1244</v>
      </c>
      <c r="B553" t="s">
        <v>1245</v>
      </c>
      <c r="C553" t="s">
        <v>1134</v>
      </c>
      <c r="D553" t="str">
        <f t="shared" si="8"/>
        <v>DENVER COUNTY 1</v>
      </c>
    </row>
    <row r="554" spans="1:4" x14ac:dyDescent="0.3">
      <c r="A554" t="s">
        <v>1246</v>
      </c>
      <c r="B554" t="s">
        <v>1247</v>
      </c>
      <c r="C554" t="s">
        <v>1134</v>
      </c>
      <c r="D554" t="str">
        <f t="shared" si="8"/>
        <v>DENVER COUNTY 1</v>
      </c>
    </row>
    <row r="555" spans="1:4" x14ac:dyDescent="0.3">
      <c r="A555" t="s">
        <v>1248</v>
      </c>
      <c r="B555" t="s">
        <v>1249</v>
      </c>
      <c r="C555" t="s">
        <v>1134</v>
      </c>
      <c r="D555" t="str">
        <f t="shared" si="8"/>
        <v>DENVER COUNTY 1</v>
      </c>
    </row>
    <row r="556" spans="1:4" x14ac:dyDescent="0.3">
      <c r="A556" t="s">
        <v>1250</v>
      </c>
      <c r="B556" t="s">
        <v>1251</v>
      </c>
      <c r="C556" t="s">
        <v>1134</v>
      </c>
      <c r="D556" t="str">
        <f t="shared" si="8"/>
        <v>DENVER COUNTY 1</v>
      </c>
    </row>
    <row r="557" spans="1:4" x14ac:dyDescent="0.3">
      <c r="A557" t="s">
        <v>1252</v>
      </c>
      <c r="B557" t="s">
        <v>1253</v>
      </c>
      <c r="C557" t="s">
        <v>1134</v>
      </c>
      <c r="D557" t="str">
        <f t="shared" si="8"/>
        <v>DENVER COUNTY 1</v>
      </c>
    </row>
    <row r="558" spans="1:4" x14ac:dyDescent="0.3">
      <c r="A558" t="s">
        <v>1254</v>
      </c>
      <c r="B558" t="s">
        <v>1255</v>
      </c>
      <c r="C558" t="s">
        <v>1134</v>
      </c>
      <c r="D558" t="str">
        <f t="shared" si="8"/>
        <v>DENVER COUNTY 1</v>
      </c>
    </row>
    <row r="559" spans="1:4" x14ac:dyDescent="0.3">
      <c r="A559" t="s">
        <v>1256</v>
      </c>
      <c r="B559" t="s">
        <v>1257</v>
      </c>
      <c r="C559" t="s">
        <v>1134</v>
      </c>
      <c r="D559" t="str">
        <f t="shared" si="8"/>
        <v>DENVER COUNTY 1</v>
      </c>
    </row>
    <row r="560" spans="1:4" x14ac:dyDescent="0.3">
      <c r="A560" t="s">
        <v>1258</v>
      </c>
      <c r="B560" t="s">
        <v>1259</v>
      </c>
      <c r="C560" t="s">
        <v>1134</v>
      </c>
      <c r="D560" t="str">
        <f t="shared" si="8"/>
        <v>DENVER COUNTY 1</v>
      </c>
    </row>
    <row r="561" spans="1:4" x14ac:dyDescent="0.3">
      <c r="A561" t="s">
        <v>1260</v>
      </c>
      <c r="B561" t="s">
        <v>359</v>
      </c>
      <c r="C561" t="s">
        <v>1134</v>
      </c>
      <c r="D561" t="str">
        <f t="shared" si="8"/>
        <v>DENVER COUNTY 1</v>
      </c>
    </row>
    <row r="562" spans="1:4" x14ac:dyDescent="0.3">
      <c r="A562" t="s">
        <v>1261</v>
      </c>
      <c r="B562" t="s">
        <v>1262</v>
      </c>
      <c r="C562" t="s">
        <v>1134</v>
      </c>
      <c r="D562" t="str">
        <f t="shared" si="8"/>
        <v>DENVER COUNTY 1</v>
      </c>
    </row>
    <row r="563" spans="1:4" x14ac:dyDescent="0.3">
      <c r="A563" t="s">
        <v>1263</v>
      </c>
      <c r="B563" t="s">
        <v>1264</v>
      </c>
      <c r="C563" t="s">
        <v>1134</v>
      </c>
      <c r="D563" t="str">
        <f t="shared" si="8"/>
        <v>DENVER COUNTY 1</v>
      </c>
    </row>
    <row r="564" spans="1:4" x14ac:dyDescent="0.3">
      <c r="A564" t="s">
        <v>1265</v>
      </c>
      <c r="B564" t="s">
        <v>1266</v>
      </c>
      <c r="C564" t="s">
        <v>1134</v>
      </c>
      <c r="D564" t="str">
        <f t="shared" si="8"/>
        <v>DENVER COUNTY 1</v>
      </c>
    </row>
    <row r="565" spans="1:4" x14ac:dyDescent="0.3">
      <c r="A565" t="s">
        <v>1267</v>
      </c>
      <c r="B565" t="s">
        <v>1268</v>
      </c>
      <c r="C565" t="s">
        <v>1134</v>
      </c>
      <c r="D565" t="str">
        <f t="shared" si="8"/>
        <v>DENVER COUNTY 1</v>
      </c>
    </row>
    <row r="566" spans="1:4" x14ac:dyDescent="0.3">
      <c r="A566" t="s">
        <v>1269</v>
      </c>
      <c r="B566" t="s">
        <v>1270</v>
      </c>
      <c r="C566" t="s">
        <v>1134</v>
      </c>
      <c r="D566" t="str">
        <f t="shared" si="8"/>
        <v>DENVER COUNTY 1</v>
      </c>
    </row>
    <row r="567" spans="1:4" x14ac:dyDescent="0.3">
      <c r="A567" t="s">
        <v>1271</v>
      </c>
      <c r="B567" t="s">
        <v>1272</v>
      </c>
      <c r="C567" t="s">
        <v>1134</v>
      </c>
      <c r="D567" t="str">
        <f t="shared" si="8"/>
        <v>DENVER COUNTY 1</v>
      </c>
    </row>
    <row r="568" spans="1:4" x14ac:dyDescent="0.3">
      <c r="A568" t="s">
        <v>1273</v>
      </c>
      <c r="B568" t="s">
        <v>1274</v>
      </c>
      <c r="C568" t="s">
        <v>1134</v>
      </c>
      <c r="D568" t="str">
        <f t="shared" si="8"/>
        <v>DENVER COUNTY 1</v>
      </c>
    </row>
    <row r="569" spans="1:4" x14ac:dyDescent="0.3">
      <c r="A569" t="s">
        <v>1275</v>
      </c>
      <c r="B569" t="s">
        <v>1276</v>
      </c>
      <c r="C569" t="s">
        <v>1134</v>
      </c>
      <c r="D569" t="str">
        <f t="shared" si="8"/>
        <v>DENVER COUNTY 1</v>
      </c>
    </row>
    <row r="570" spans="1:4" x14ac:dyDescent="0.3">
      <c r="A570" t="s">
        <v>1277</v>
      </c>
      <c r="B570" t="s">
        <v>1278</v>
      </c>
      <c r="C570" t="s">
        <v>1134</v>
      </c>
      <c r="D570" t="str">
        <f t="shared" si="8"/>
        <v>DENVER COUNTY 1</v>
      </c>
    </row>
    <row r="571" spans="1:4" x14ac:dyDescent="0.3">
      <c r="A571" t="s">
        <v>1279</v>
      </c>
      <c r="B571" t="s">
        <v>1280</v>
      </c>
      <c r="C571" t="s">
        <v>1134</v>
      </c>
      <c r="D571" t="str">
        <f t="shared" si="8"/>
        <v>DENVER COUNTY 1</v>
      </c>
    </row>
    <row r="572" spans="1:4" x14ac:dyDescent="0.3">
      <c r="A572" t="s">
        <v>1281</v>
      </c>
      <c r="B572" t="s">
        <v>1282</v>
      </c>
      <c r="C572" t="s">
        <v>1134</v>
      </c>
      <c r="D572" t="str">
        <f t="shared" si="8"/>
        <v>DENVER COUNTY 1</v>
      </c>
    </row>
    <row r="573" spans="1:4" x14ac:dyDescent="0.3">
      <c r="A573" t="s">
        <v>1283</v>
      </c>
      <c r="B573" t="s">
        <v>1284</v>
      </c>
      <c r="C573" t="s">
        <v>1134</v>
      </c>
      <c r="D573" t="str">
        <f t="shared" si="8"/>
        <v>DENVER COUNTY 1</v>
      </c>
    </row>
    <row r="574" spans="1:4" x14ac:dyDescent="0.3">
      <c r="A574" t="s">
        <v>1285</v>
      </c>
      <c r="B574" t="s">
        <v>1286</v>
      </c>
      <c r="C574" t="s">
        <v>1134</v>
      </c>
      <c r="D574" t="str">
        <f t="shared" si="8"/>
        <v>DENVER COUNTY 1</v>
      </c>
    </row>
    <row r="575" spans="1:4" x14ac:dyDescent="0.3">
      <c r="A575" t="s">
        <v>1287</v>
      </c>
      <c r="B575" t="s">
        <v>1288</v>
      </c>
      <c r="C575" t="s">
        <v>1134</v>
      </c>
      <c r="D575" t="str">
        <f t="shared" si="8"/>
        <v>DENVER COUNTY 1</v>
      </c>
    </row>
    <row r="576" spans="1:4" x14ac:dyDescent="0.3">
      <c r="A576" t="s">
        <v>1289</v>
      </c>
      <c r="B576" t="s">
        <v>1290</v>
      </c>
      <c r="C576" t="s">
        <v>1134</v>
      </c>
      <c r="D576" t="str">
        <f t="shared" si="8"/>
        <v>DENVER COUNTY 1</v>
      </c>
    </row>
    <row r="577" spans="1:4" x14ac:dyDescent="0.3">
      <c r="A577" t="s">
        <v>1291</v>
      </c>
      <c r="B577" t="s">
        <v>1292</v>
      </c>
      <c r="C577" t="s">
        <v>1134</v>
      </c>
      <c r="D577" t="str">
        <f t="shared" si="8"/>
        <v>DENVER COUNTY 1</v>
      </c>
    </row>
    <row r="578" spans="1:4" x14ac:dyDescent="0.3">
      <c r="A578" t="s">
        <v>1293</v>
      </c>
      <c r="B578" t="s">
        <v>1294</v>
      </c>
      <c r="C578" t="s">
        <v>1134</v>
      </c>
      <c r="D578" t="str">
        <f t="shared" si="8"/>
        <v>DENVER COUNTY 1</v>
      </c>
    </row>
    <row r="579" spans="1:4" x14ac:dyDescent="0.3">
      <c r="A579" t="s">
        <v>1295</v>
      </c>
      <c r="B579" t="s">
        <v>1296</v>
      </c>
      <c r="C579" t="s">
        <v>1134</v>
      </c>
      <c r="D579" t="str">
        <f t="shared" ref="D579:D642" si="9">VLOOKUP($C579,$G$1:$H$201,2,FALSE)</f>
        <v>DENVER COUNTY 1</v>
      </c>
    </row>
    <row r="580" spans="1:4" x14ac:dyDescent="0.3">
      <c r="A580" t="s">
        <v>1297</v>
      </c>
      <c r="B580" t="s">
        <v>1298</v>
      </c>
      <c r="C580" t="s">
        <v>1134</v>
      </c>
      <c r="D580" t="str">
        <f t="shared" si="9"/>
        <v>DENVER COUNTY 1</v>
      </c>
    </row>
    <row r="581" spans="1:4" x14ac:dyDescent="0.3">
      <c r="A581" t="s">
        <v>1299</v>
      </c>
      <c r="B581" t="s">
        <v>1300</v>
      </c>
      <c r="C581" t="s">
        <v>1134</v>
      </c>
      <c r="D581" t="str">
        <f t="shared" si="9"/>
        <v>DENVER COUNTY 1</v>
      </c>
    </row>
    <row r="582" spans="1:4" x14ac:dyDescent="0.3">
      <c r="A582" t="s">
        <v>1301</v>
      </c>
      <c r="B582" t="s">
        <v>1302</v>
      </c>
      <c r="C582" t="s">
        <v>1134</v>
      </c>
      <c r="D582" t="str">
        <f t="shared" si="9"/>
        <v>DENVER COUNTY 1</v>
      </c>
    </row>
    <row r="583" spans="1:4" x14ac:dyDescent="0.3">
      <c r="A583" t="s">
        <v>1303</v>
      </c>
      <c r="B583" t="s">
        <v>1304</v>
      </c>
      <c r="C583" t="s">
        <v>1134</v>
      </c>
      <c r="D583" t="str">
        <f t="shared" si="9"/>
        <v>DENVER COUNTY 1</v>
      </c>
    </row>
    <row r="584" spans="1:4" x14ac:dyDescent="0.3">
      <c r="A584" t="s">
        <v>1305</v>
      </c>
      <c r="B584" t="s">
        <v>1306</v>
      </c>
      <c r="C584" t="s">
        <v>1134</v>
      </c>
      <c r="D584" t="str">
        <f t="shared" si="9"/>
        <v>DENVER COUNTY 1</v>
      </c>
    </row>
    <row r="585" spans="1:4" x14ac:dyDescent="0.3">
      <c r="A585" t="s">
        <v>1307</v>
      </c>
      <c r="B585" t="s">
        <v>1308</v>
      </c>
      <c r="C585" t="s">
        <v>1134</v>
      </c>
      <c r="D585" t="str">
        <f t="shared" si="9"/>
        <v>DENVER COUNTY 1</v>
      </c>
    </row>
    <row r="586" spans="1:4" x14ac:dyDescent="0.3">
      <c r="A586" t="s">
        <v>1309</v>
      </c>
      <c r="B586" t="s">
        <v>1310</v>
      </c>
      <c r="C586" t="s">
        <v>1134</v>
      </c>
      <c r="D586" t="str">
        <f t="shared" si="9"/>
        <v>DENVER COUNTY 1</v>
      </c>
    </row>
    <row r="587" spans="1:4" x14ac:dyDescent="0.3">
      <c r="A587" t="s">
        <v>1311</v>
      </c>
      <c r="B587" t="s">
        <v>1312</v>
      </c>
      <c r="C587" t="s">
        <v>1134</v>
      </c>
      <c r="D587" t="str">
        <f t="shared" si="9"/>
        <v>DENVER COUNTY 1</v>
      </c>
    </row>
    <row r="588" spans="1:4" x14ac:dyDescent="0.3">
      <c r="A588" t="s">
        <v>1313</v>
      </c>
      <c r="B588" t="s">
        <v>1314</v>
      </c>
      <c r="C588" t="s">
        <v>1134</v>
      </c>
      <c r="D588" t="str">
        <f t="shared" si="9"/>
        <v>DENVER COUNTY 1</v>
      </c>
    </row>
    <row r="589" spans="1:4" x14ac:dyDescent="0.3">
      <c r="A589" t="s">
        <v>1315</v>
      </c>
      <c r="B589" t="s">
        <v>1316</v>
      </c>
      <c r="C589" t="s">
        <v>1134</v>
      </c>
      <c r="D589" t="str">
        <f t="shared" si="9"/>
        <v>DENVER COUNTY 1</v>
      </c>
    </row>
    <row r="590" spans="1:4" x14ac:dyDescent="0.3">
      <c r="A590" t="s">
        <v>1317</v>
      </c>
      <c r="B590" t="s">
        <v>1318</v>
      </c>
      <c r="C590" t="s">
        <v>1134</v>
      </c>
      <c r="D590" t="str">
        <f t="shared" si="9"/>
        <v>DENVER COUNTY 1</v>
      </c>
    </row>
    <row r="591" spans="1:4" x14ac:dyDescent="0.3">
      <c r="A591" t="s">
        <v>1319</v>
      </c>
      <c r="B591" t="s">
        <v>1320</v>
      </c>
      <c r="C591" t="s">
        <v>1134</v>
      </c>
      <c r="D591" t="str">
        <f t="shared" si="9"/>
        <v>DENVER COUNTY 1</v>
      </c>
    </row>
    <row r="592" spans="1:4" x14ac:dyDescent="0.3">
      <c r="A592" t="s">
        <v>1321</v>
      </c>
      <c r="B592" t="s">
        <v>1322</v>
      </c>
      <c r="C592" t="s">
        <v>1134</v>
      </c>
      <c r="D592" t="str">
        <f t="shared" si="9"/>
        <v>DENVER COUNTY 1</v>
      </c>
    </row>
    <row r="593" spans="1:4" x14ac:dyDescent="0.3">
      <c r="A593" t="s">
        <v>1323</v>
      </c>
      <c r="B593" t="s">
        <v>1324</v>
      </c>
      <c r="C593" t="s">
        <v>1134</v>
      </c>
      <c r="D593" t="str">
        <f t="shared" si="9"/>
        <v>DENVER COUNTY 1</v>
      </c>
    </row>
    <row r="594" spans="1:4" x14ac:dyDescent="0.3">
      <c r="A594" t="s">
        <v>1325</v>
      </c>
      <c r="B594" t="s">
        <v>1326</v>
      </c>
      <c r="C594" t="s">
        <v>1134</v>
      </c>
      <c r="D594" t="str">
        <f t="shared" si="9"/>
        <v>DENVER COUNTY 1</v>
      </c>
    </row>
    <row r="595" spans="1:4" x14ac:dyDescent="0.3">
      <c r="A595" t="s">
        <v>1327</v>
      </c>
      <c r="B595" t="s">
        <v>1328</v>
      </c>
      <c r="C595" t="s">
        <v>1134</v>
      </c>
      <c r="D595" t="str">
        <f t="shared" si="9"/>
        <v>DENVER COUNTY 1</v>
      </c>
    </row>
    <row r="596" spans="1:4" x14ac:dyDescent="0.3">
      <c r="A596" t="s">
        <v>1329</v>
      </c>
      <c r="B596" t="s">
        <v>1330</v>
      </c>
      <c r="C596" t="s">
        <v>1134</v>
      </c>
      <c r="D596" t="str">
        <f t="shared" si="9"/>
        <v>DENVER COUNTY 1</v>
      </c>
    </row>
    <row r="597" spans="1:4" x14ac:dyDescent="0.3">
      <c r="A597" t="s">
        <v>1331</v>
      </c>
      <c r="B597" t="s">
        <v>1332</v>
      </c>
      <c r="C597" t="s">
        <v>1134</v>
      </c>
      <c r="D597" t="str">
        <f t="shared" si="9"/>
        <v>DENVER COUNTY 1</v>
      </c>
    </row>
    <row r="598" spans="1:4" x14ac:dyDescent="0.3">
      <c r="A598" t="s">
        <v>1333</v>
      </c>
      <c r="B598" t="s">
        <v>1334</v>
      </c>
      <c r="C598" t="s">
        <v>1134</v>
      </c>
      <c r="D598" t="str">
        <f t="shared" si="9"/>
        <v>DENVER COUNTY 1</v>
      </c>
    </row>
    <row r="599" spans="1:4" x14ac:dyDescent="0.3">
      <c r="A599" t="s">
        <v>1335</v>
      </c>
      <c r="B599" t="s">
        <v>1336</v>
      </c>
      <c r="C599" t="s">
        <v>1134</v>
      </c>
      <c r="D599" t="str">
        <f t="shared" si="9"/>
        <v>DENVER COUNTY 1</v>
      </c>
    </row>
    <row r="600" spans="1:4" x14ac:dyDescent="0.3">
      <c r="A600" t="s">
        <v>1337</v>
      </c>
      <c r="B600" t="s">
        <v>1338</v>
      </c>
      <c r="C600" t="s">
        <v>1134</v>
      </c>
      <c r="D600" t="str">
        <f t="shared" si="9"/>
        <v>DENVER COUNTY 1</v>
      </c>
    </row>
    <row r="601" spans="1:4" x14ac:dyDescent="0.3">
      <c r="A601" t="s">
        <v>1339</v>
      </c>
      <c r="B601" t="s">
        <v>1340</v>
      </c>
      <c r="C601" t="s">
        <v>1134</v>
      </c>
      <c r="D601" t="str">
        <f t="shared" si="9"/>
        <v>DENVER COUNTY 1</v>
      </c>
    </row>
    <row r="602" spans="1:4" x14ac:dyDescent="0.3">
      <c r="A602" t="s">
        <v>1341</v>
      </c>
      <c r="B602" t="s">
        <v>1342</v>
      </c>
      <c r="C602" t="s">
        <v>1134</v>
      </c>
      <c r="D602" t="str">
        <f t="shared" si="9"/>
        <v>DENVER COUNTY 1</v>
      </c>
    </row>
    <row r="603" spans="1:4" x14ac:dyDescent="0.3">
      <c r="A603" t="s">
        <v>1343</v>
      </c>
      <c r="B603" t="s">
        <v>1344</v>
      </c>
      <c r="C603" t="s">
        <v>1134</v>
      </c>
      <c r="D603" t="str">
        <f t="shared" si="9"/>
        <v>DENVER COUNTY 1</v>
      </c>
    </row>
    <row r="604" spans="1:4" x14ac:dyDescent="0.3">
      <c r="A604" t="s">
        <v>1345</v>
      </c>
      <c r="B604" t="s">
        <v>1126</v>
      </c>
      <c r="C604" t="s">
        <v>1134</v>
      </c>
      <c r="D604" t="str">
        <f t="shared" si="9"/>
        <v>DENVER COUNTY 1</v>
      </c>
    </row>
    <row r="605" spans="1:4" x14ac:dyDescent="0.3">
      <c r="A605" t="s">
        <v>1346</v>
      </c>
      <c r="B605" t="s">
        <v>1347</v>
      </c>
      <c r="C605" t="s">
        <v>1134</v>
      </c>
      <c r="D605" t="str">
        <f t="shared" si="9"/>
        <v>DENVER COUNTY 1</v>
      </c>
    </row>
    <row r="606" spans="1:4" x14ac:dyDescent="0.3">
      <c r="A606" t="s">
        <v>1348</v>
      </c>
      <c r="B606" t="s">
        <v>1349</v>
      </c>
      <c r="C606" t="s">
        <v>1134</v>
      </c>
      <c r="D606" t="str">
        <f t="shared" si="9"/>
        <v>DENVER COUNTY 1</v>
      </c>
    </row>
    <row r="607" spans="1:4" x14ac:dyDescent="0.3">
      <c r="A607" t="s">
        <v>1350</v>
      </c>
      <c r="B607" t="s">
        <v>1351</v>
      </c>
      <c r="C607" t="s">
        <v>1134</v>
      </c>
      <c r="D607" t="str">
        <f t="shared" si="9"/>
        <v>DENVER COUNTY 1</v>
      </c>
    </row>
    <row r="608" spans="1:4" x14ac:dyDescent="0.3">
      <c r="A608" t="s">
        <v>1352</v>
      </c>
      <c r="B608" t="s">
        <v>1353</v>
      </c>
      <c r="C608" t="s">
        <v>1134</v>
      </c>
      <c r="D608" t="str">
        <f t="shared" si="9"/>
        <v>DENVER COUNTY 1</v>
      </c>
    </row>
    <row r="609" spans="1:4" x14ac:dyDescent="0.3">
      <c r="A609" t="s">
        <v>1354</v>
      </c>
      <c r="B609" t="s">
        <v>1355</v>
      </c>
      <c r="C609" t="s">
        <v>1134</v>
      </c>
      <c r="D609" t="str">
        <f t="shared" si="9"/>
        <v>DENVER COUNTY 1</v>
      </c>
    </row>
    <row r="610" spans="1:4" x14ac:dyDescent="0.3">
      <c r="A610" t="s">
        <v>1356</v>
      </c>
      <c r="B610" t="s">
        <v>1357</v>
      </c>
      <c r="C610" t="s">
        <v>1134</v>
      </c>
      <c r="D610" t="str">
        <f t="shared" si="9"/>
        <v>DENVER COUNTY 1</v>
      </c>
    </row>
    <row r="611" spans="1:4" x14ac:dyDescent="0.3">
      <c r="A611" t="s">
        <v>1358</v>
      </c>
      <c r="B611" t="s">
        <v>1359</v>
      </c>
      <c r="C611" t="s">
        <v>1134</v>
      </c>
      <c r="D611" t="str">
        <f t="shared" si="9"/>
        <v>DENVER COUNTY 1</v>
      </c>
    </row>
    <row r="612" spans="1:4" x14ac:dyDescent="0.3">
      <c r="A612" t="s">
        <v>1360</v>
      </c>
      <c r="B612" t="s">
        <v>1361</v>
      </c>
      <c r="C612" t="s">
        <v>1134</v>
      </c>
      <c r="D612" t="str">
        <f t="shared" si="9"/>
        <v>DENVER COUNTY 1</v>
      </c>
    </row>
    <row r="613" spans="1:4" x14ac:dyDescent="0.3">
      <c r="A613" t="s">
        <v>1362</v>
      </c>
      <c r="B613" t="s">
        <v>1363</v>
      </c>
      <c r="C613" t="s">
        <v>1134</v>
      </c>
      <c r="D613" t="str">
        <f t="shared" si="9"/>
        <v>DENVER COUNTY 1</v>
      </c>
    </row>
    <row r="614" spans="1:4" x14ac:dyDescent="0.3">
      <c r="A614" t="s">
        <v>1364</v>
      </c>
      <c r="B614" t="s">
        <v>1365</v>
      </c>
      <c r="C614" t="s">
        <v>1134</v>
      </c>
      <c r="D614" t="str">
        <f t="shared" si="9"/>
        <v>DENVER COUNTY 1</v>
      </c>
    </row>
    <row r="615" spans="1:4" x14ac:dyDescent="0.3">
      <c r="A615" t="s">
        <v>1366</v>
      </c>
      <c r="B615" t="s">
        <v>1367</v>
      </c>
      <c r="C615" t="s">
        <v>1134</v>
      </c>
      <c r="D615" t="str">
        <f t="shared" si="9"/>
        <v>DENVER COUNTY 1</v>
      </c>
    </row>
    <row r="616" spans="1:4" x14ac:dyDescent="0.3">
      <c r="A616" t="s">
        <v>1368</v>
      </c>
      <c r="B616" t="s">
        <v>1369</v>
      </c>
      <c r="C616" t="s">
        <v>1134</v>
      </c>
      <c r="D616" t="str">
        <f t="shared" si="9"/>
        <v>DENVER COUNTY 1</v>
      </c>
    </row>
    <row r="617" spans="1:4" x14ac:dyDescent="0.3">
      <c r="A617" t="s">
        <v>1370</v>
      </c>
      <c r="B617" t="s">
        <v>1371</v>
      </c>
      <c r="C617" t="s">
        <v>1134</v>
      </c>
      <c r="D617" t="str">
        <f t="shared" si="9"/>
        <v>DENVER COUNTY 1</v>
      </c>
    </row>
    <row r="618" spans="1:4" x14ac:dyDescent="0.3">
      <c r="A618" t="s">
        <v>1372</v>
      </c>
      <c r="B618" t="s">
        <v>1373</v>
      </c>
      <c r="C618" t="s">
        <v>1134</v>
      </c>
      <c r="D618" t="str">
        <f t="shared" si="9"/>
        <v>DENVER COUNTY 1</v>
      </c>
    </row>
    <row r="619" spans="1:4" x14ac:dyDescent="0.3">
      <c r="A619" t="s">
        <v>1374</v>
      </c>
      <c r="B619" t="s">
        <v>1375</v>
      </c>
      <c r="C619" t="s">
        <v>1134</v>
      </c>
      <c r="D619" t="str">
        <f t="shared" si="9"/>
        <v>DENVER COUNTY 1</v>
      </c>
    </row>
    <row r="620" spans="1:4" x14ac:dyDescent="0.3">
      <c r="A620" t="s">
        <v>1376</v>
      </c>
      <c r="B620" t="s">
        <v>1377</v>
      </c>
      <c r="C620" t="s">
        <v>1134</v>
      </c>
      <c r="D620" t="str">
        <f t="shared" si="9"/>
        <v>DENVER COUNTY 1</v>
      </c>
    </row>
    <row r="621" spans="1:4" x14ac:dyDescent="0.3">
      <c r="A621" t="s">
        <v>1378</v>
      </c>
      <c r="B621" t="s">
        <v>1379</v>
      </c>
      <c r="C621" t="s">
        <v>1134</v>
      </c>
      <c r="D621" t="str">
        <f t="shared" si="9"/>
        <v>DENVER COUNTY 1</v>
      </c>
    </row>
    <row r="622" spans="1:4" x14ac:dyDescent="0.3">
      <c r="A622" t="s">
        <v>1380</v>
      </c>
      <c r="B622" t="s">
        <v>1381</v>
      </c>
      <c r="C622" t="s">
        <v>1134</v>
      </c>
      <c r="D622" t="str">
        <f t="shared" si="9"/>
        <v>DENVER COUNTY 1</v>
      </c>
    </row>
    <row r="623" spans="1:4" x14ac:dyDescent="0.3">
      <c r="A623" t="s">
        <v>1382</v>
      </c>
      <c r="B623" t="s">
        <v>1383</v>
      </c>
      <c r="C623" t="s">
        <v>1134</v>
      </c>
      <c r="D623" t="str">
        <f t="shared" si="9"/>
        <v>DENVER COUNTY 1</v>
      </c>
    </row>
    <row r="624" spans="1:4" x14ac:dyDescent="0.3">
      <c r="A624" t="s">
        <v>1384</v>
      </c>
      <c r="B624" t="s">
        <v>1385</v>
      </c>
      <c r="C624" t="s">
        <v>1134</v>
      </c>
      <c r="D624" t="str">
        <f t="shared" si="9"/>
        <v>DENVER COUNTY 1</v>
      </c>
    </row>
    <row r="625" spans="1:4" x14ac:dyDescent="0.3">
      <c r="A625" t="s">
        <v>1386</v>
      </c>
      <c r="B625" t="s">
        <v>1387</v>
      </c>
      <c r="C625" t="s">
        <v>1134</v>
      </c>
      <c r="D625" t="str">
        <f t="shared" si="9"/>
        <v>DENVER COUNTY 1</v>
      </c>
    </row>
    <row r="626" spans="1:4" x14ac:dyDescent="0.3">
      <c r="A626" t="s">
        <v>1388</v>
      </c>
      <c r="B626" t="s">
        <v>1389</v>
      </c>
      <c r="C626" t="s">
        <v>1134</v>
      </c>
      <c r="D626" t="str">
        <f t="shared" si="9"/>
        <v>DENVER COUNTY 1</v>
      </c>
    </row>
    <row r="627" spans="1:4" x14ac:dyDescent="0.3">
      <c r="A627" t="s">
        <v>1390</v>
      </c>
      <c r="B627" t="s">
        <v>1391</v>
      </c>
      <c r="C627" t="s">
        <v>1134</v>
      </c>
      <c r="D627" t="str">
        <f t="shared" si="9"/>
        <v>DENVER COUNTY 1</v>
      </c>
    </row>
    <row r="628" spans="1:4" x14ac:dyDescent="0.3">
      <c r="A628" t="s">
        <v>1392</v>
      </c>
      <c r="B628" t="s">
        <v>1393</v>
      </c>
      <c r="C628" t="s">
        <v>1134</v>
      </c>
      <c r="D628" t="str">
        <f t="shared" si="9"/>
        <v>DENVER COUNTY 1</v>
      </c>
    </row>
    <row r="629" spans="1:4" x14ac:dyDescent="0.3">
      <c r="A629" t="s">
        <v>1394</v>
      </c>
      <c r="B629" t="s">
        <v>1395</v>
      </c>
      <c r="C629" t="s">
        <v>1134</v>
      </c>
      <c r="D629" t="str">
        <f t="shared" si="9"/>
        <v>DENVER COUNTY 1</v>
      </c>
    </row>
    <row r="630" spans="1:4" x14ac:dyDescent="0.3">
      <c r="A630" t="s">
        <v>1396</v>
      </c>
      <c r="B630" t="s">
        <v>1397</v>
      </c>
      <c r="C630" t="s">
        <v>1134</v>
      </c>
      <c r="D630" t="str">
        <f t="shared" si="9"/>
        <v>DENVER COUNTY 1</v>
      </c>
    </row>
    <row r="631" spans="1:4" x14ac:dyDescent="0.3">
      <c r="A631" t="s">
        <v>1398</v>
      </c>
      <c r="B631" t="s">
        <v>1399</v>
      </c>
      <c r="C631" t="s">
        <v>1134</v>
      </c>
      <c r="D631" t="str">
        <f t="shared" si="9"/>
        <v>DENVER COUNTY 1</v>
      </c>
    </row>
    <row r="632" spans="1:4" x14ac:dyDescent="0.3">
      <c r="A632" t="s">
        <v>1400</v>
      </c>
      <c r="B632" t="s">
        <v>1401</v>
      </c>
      <c r="C632" t="s">
        <v>1134</v>
      </c>
      <c r="D632" t="str">
        <f t="shared" si="9"/>
        <v>DENVER COUNTY 1</v>
      </c>
    </row>
    <row r="633" spans="1:4" x14ac:dyDescent="0.3">
      <c r="A633" t="s">
        <v>1402</v>
      </c>
      <c r="B633" t="s">
        <v>1403</v>
      </c>
      <c r="C633" t="s">
        <v>1134</v>
      </c>
      <c r="D633" t="str">
        <f t="shared" si="9"/>
        <v>DENVER COUNTY 1</v>
      </c>
    </row>
    <row r="634" spans="1:4" x14ac:dyDescent="0.3">
      <c r="A634" t="s">
        <v>1404</v>
      </c>
      <c r="B634" t="s">
        <v>1405</v>
      </c>
      <c r="C634" t="s">
        <v>1134</v>
      </c>
      <c r="D634" t="str">
        <f t="shared" si="9"/>
        <v>DENVER COUNTY 1</v>
      </c>
    </row>
    <row r="635" spans="1:4" x14ac:dyDescent="0.3">
      <c r="A635" t="s">
        <v>1406</v>
      </c>
      <c r="B635" t="s">
        <v>1407</v>
      </c>
      <c r="C635" t="s">
        <v>1134</v>
      </c>
      <c r="D635" t="str">
        <f t="shared" si="9"/>
        <v>DENVER COUNTY 1</v>
      </c>
    </row>
    <row r="636" spans="1:4" x14ac:dyDescent="0.3">
      <c r="A636" t="s">
        <v>1408</v>
      </c>
      <c r="B636" t="s">
        <v>1409</v>
      </c>
      <c r="C636" t="s">
        <v>1134</v>
      </c>
      <c r="D636" t="str">
        <f t="shared" si="9"/>
        <v>DENVER COUNTY 1</v>
      </c>
    </row>
    <row r="637" spans="1:4" x14ac:dyDescent="0.3">
      <c r="A637" t="s">
        <v>1410</v>
      </c>
      <c r="B637" t="s">
        <v>1411</v>
      </c>
      <c r="C637" t="s">
        <v>1134</v>
      </c>
      <c r="D637" t="str">
        <f t="shared" si="9"/>
        <v>DENVER COUNTY 1</v>
      </c>
    </row>
    <row r="638" spans="1:4" x14ac:dyDescent="0.3">
      <c r="A638" t="s">
        <v>1412</v>
      </c>
      <c r="B638" t="s">
        <v>1413</v>
      </c>
      <c r="C638" t="s">
        <v>1134</v>
      </c>
      <c r="D638" t="str">
        <f t="shared" si="9"/>
        <v>DENVER COUNTY 1</v>
      </c>
    </row>
    <row r="639" spans="1:4" x14ac:dyDescent="0.3">
      <c r="A639" t="s">
        <v>1414</v>
      </c>
      <c r="B639" t="s">
        <v>1415</v>
      </c>
      <c r="C639" t="s">
        <v>1134</v>
      </c>
      <c r="D639" t="str">
        <f t="shared" si="9"/>
        <v>DENVER COUNTY 1</v>
      </c>
    </row>
    <row r="640" spans="1:4" x14ac:dyDescent="0.3">
      <c r="A640" t="s">
        <v>1416</v>
      </c>
      <c r="B640" t="s">
        <v>1417</v>
      </c>
      <c r="C640" t="s">
        <v>1134</v>
      </c>
      <c r="D640" t="str">
        <f t="shared" si="9"/>
        <v>DENVER COUNTY 1</v>
      </c>
    </row>
    <row r="641" spans="1:4" x14ac:dyDescent="0.3">
      <c r="A641" t="s">
        <v>1418</v>
      </c>
      <c r="B641" t="s">
        <v>1419</v>
      </c>
      <c r="C641" t="s">
        <v>1134</v>
      </c>
      <c r="D641" t="str">
        <f t="shared" si="9"/>
        <v>DENVER COUNTY 1</v>
      </c>
    </row>
    <row r="642" spans="1:4" x14ac:dyDescent="0.3">
      <c r="A642" t="s">
        <v>1420</v>
      </c>
      <c r="B642" t="s">
        <v>1421</v>
      </c>
      <c r="C642" t="s">
        <v>1134</v>
      </c>
      <c r="D642" t="str">
        <f t="shared" si="9"/>
        <v>DENVER COUNTY 1</v>
      </c>
    </row>
    <row r="643" spans="1:4" x14ac:dyDescent="0.3">
      <c r="A643" t="s">
        <v>1422</v>
      </c>
      <c r="B643" t="s">
        <v>1423</v>
      </c>
      <c r="C643" t="s">
        <v>1134</v>
      </c>
      <c r="D643" t="str">
        <f t="shared" ref="D643:D706" si="10">VLOOKUP($C643,$G$1:$H$201,2,FALSE)</f>
        <v>DENVER COUNTY 1</v>
      </c>
    </row>
    <row r="644" spans="1:4" x14ac:dyDescent="0.3">
      <c r="A644" t="s">
        <v>1424</v>
      </c>
      <c r="B644" t="s">
        <v>1425</v>
      </c>
      <c r="C644" t="s">
        <v>1134</v>
      </c>
      <c r="D644" t="str">
        <f t="shared" si="10"/>
        <v>DENVER COUNTY 1</v>
      </c>
    </row>
    <row r="645" spans="1:4" x14ac:dyDescent="0.3">
      <c r="A645" t="s">
        <v>1426</v>
      </c>
      <c r="B645" t="s">
        <v>1427</v>
      </c>
      <c r="C645" t="s">
        <v>1134</v>
      </c>
      <c r="D645" t="str">
        <f t="shared" si="10"/>
        <v>DENVER COUNTY 1</v>
      </c>
    </row>
    <row r="646" spans="1:4" x14ac:dyDescent="0.3">
      <c r="A646" t="s">
        <v>1428</v>
      </c>
      <c r="B646" t="s">
        <v>1429</v>
      </c>
      <c r="C646" t="s">
        <v>1134</v>
      </c>
      <c r="D646" t="str">
        <f t="shared" si="10"/>
        <v>DENVER COUNTY 1</v>
      </c>
    </row>
    <row r="647" spans="1:4" x14ac:dyDescent="0.3">
      <c r="A647" t="s">
        <v>1430</v>
      </c>
      <c r="B647" t="s">
        <v>1431</v>
      </c>
      <c r="C647" t="s">
        <v>1134</v>
      </c>
      <c r="D647" t="str">
        <f t="shared" si="10"/>
        <v>DENVER COUNTY 1</v>
      </c>
    </row>
    <row r="648" spans="1:4" x14ac:dyDescent="0.3">
      <c r="A648" t="s">
        <v>1432</v>
      </c>
      <c r="B648" t="s">
        <v>1433</v>
      </c>
      <c r="C648" t="s">
        <v>1134</v>
      </c>
      <c r="D648" t="str">
        <f t="shared" si="10"/>
        <v>DENVER COUNTY 1</v>
      </c>
    </row>
    <row r="649" spans="1:4" x14ac:dyDescent="0.3">
      <c r="A649" t="s">
        <v>1434</v>
      </c>
      <c r="B649" t="s">
        <v>1435</v>
      </c>
      <c r="C649" t="s">
        <v>1134</v>
      </c>
      <c r="D649" t="str">
        <f t="shared" si="10"/>
        <v>DENVER COUNTY 1</v>
      </c>
    </row>
    <row r="650" spans="1:4" x14ac:dyDescent="0.3">
      <c r="A650" t="s">
        <v>1436</v>
      </c>
      <c r="B650" t="s">
        <v>1437</v>
      </c>
      <c r="C650" t="s">
        <v>1134</v>
      </c>
      <c r="D650" t="str">
        <f t="shared" si="10"/>
        <v>DENVER COUNTY 1</v>
      </c>
    </row>
    <row r="651" spans="1:4" x14ac:dyDescent="0.3">
      <c r="A651" t="s">
        <v>1438</v>
      </c>
      <c r="B651" t="s">
        <v>1439</v>
      </c>
      <c r="C651" t="s">
        <v>1134</v>
      </c>
      <c r="D651" t="str">
        <f t="shared" si="10"/>
        <v>DENVER COUNTY 1</v>
      </c>
    </row>
    <row r="652" spans="1:4" x14ac:dyDescent="0.3">
      <c r="A652" t="s">
        <v>1440</v>
      </c>
      <c r="B652" t="s">
        <v>1441</v>
      </c>
      <c r="C652" t="s">
        <v>1134</v>
      </c>
      <c r="D652" t="str">
        <f t="shared" si="10"/>
        <v>DENVER COUNTY 1</v>
      </c>
    </row>
    <row r="653" spans="1:4" x14ac:dyDescent="0.3">
      <c r="A653" t="s">
        <v>1442</v>
      </c>
      <c r="B653" t="s">
        <v>1443</v>
      </c>
      <c r="C653" t="s">
        <v>1134</v>
      </c>
      <c r="D653" t="str">
        <f t="shared" si="10"/>
        <v>DENVER COUNTY 1</v>
      </c>
    </row>
    <row r="654" spans="1:4" x14ac:dyDescent="0.3">
      <c r="A654" t="s">
        <v>1444</v>
      </c>
      <c r="B654" t="s">
        <v>1445</v>
      </c>
      <c r="C654" t="s">
        <v>1134</v>
      </c>
      <c r="D654" t="str">
        <f t="shared" si="10"/>
        <v>DENVER COUNTY 1</v>
      </c>
    </row>
    <row r="655" spans="1:4" x14ac:dyDescent="0.3">
      <c r="A655" t="s">
        <v>1446</v>
      </c>
      <c r="B655" t="s">
        <v>1447</v>
      </c>
      <c r="C655" t="s">
        <v>1134</v>
      </c>
      <c r="D655" t="str">
        <f t="shared" si="10"/>
        <v>DENVER COUNTY 1</v>
      </c>
    </row>
    <row r="656" spans="1:4" x14ac:dyDescent="0.3">
      <c r="A656" t="s">
        <v>1448</v>
      </c>
      <c r="B656" t="s">
        <v>1449</v>
      </c>
      <c r="C656" t="s">
        <v>1134</v>
      </c>
      <c r="D656" t="str">
        <f t="shared" si="10"/>
        <v>DENVER COUNTY 1</v>
      </c>
    </row>
    <row r="657" spans="1:4" x14ac:dyDescent="0.3">
      <c r="A657" t="s">
        <v>1450</v>
      </c>
      <c r="B657" t="s">
        <v>1451</v>
      </c>
      <c r="C657" t="s">
        <v>1134</v>
      </c>
      <c r="D657" t="str">
        <f t="shared" si="10"/>
        <v>DENVER COUNTY 1</v>
      </c>
    </row>
    <row r="658" spans="1:4" x14ac:dyDescent="0.3">
      <c r="A658" t="s">
        <v>1452</v>
      </c>
      <c r="B658" t="s">
        <v>1453</v>
      </c>
      <c r="C658" t="s">
        <v>1134</v>
      </c>
      <c r="D658" t="str">
        <f t="shared" si="10"/>
        <v>DENVER COUNTY 1</v>
      </c>
    </row>
    <row r="659" spans="1:4" x14ac:dyDescent="0.3">
      <c r="A659" t="s">
        <v>1454</v>
      </c>
      <c r="B659" t="s">
        <v>1455</v>
      </c>
      <c r="C659" t="s">
        <v>1134</v>
      </c>
      <c r="D659" t="str">
        <f t="shared" si="10"/>
        <v>DENVER COUNTY 1</v>
      </c>
    </row>
    <row r="660" spans="1:4" x14ac:dyDescent="0.3">
      <c r="A660" t="s">
        <v>1456</v>
      </c>
      <c r="B660" t="s">
        <v>1457</v>
      </c>
      <c r="C660" t="s">
        <v>1134</v>
      </c>
      <c r="D660" t="str">
        <f t="shared" si="10"/>
        <v>DENVER COUNTY 1</v>
      </c>
    </row>
    <row r="661" spans="1:4" x14ac:dyDescent="0.3">
      <c r="A661" t="s">
        <v>1458</v>
      </c>
      <c r="B661" t="s">
        <v>1459</v>
      </c>
      <c r="C661" t="s">
        <v>1134</v>
      </c>
      <c r="D661" t="str">
        <f t="shared" si="10"/>
        <v>DENVER COUNTY 1</v>
      </c>
    </row>
    <row r="662" spans="1:4" x14ac:dyDescent="0.3">
      <c r="A662" t="s">
        <v>1460</v>
      </c>
      <c r="B662" t="s">
        <v>1461</v>
      </c>
      <c r="C662" t="s">
        <v>1134</v>
      </c>
      <c r="D662" t="str">
        <f t="shared" si="10"/>
        <v>DENVER COUNTY 1</v>
      </c>
    </row>
    <row r="663" spans="1:4" x14ac:dyDescent="0.3">
      <c r="A663" t="s">
        <v>1462</v>
      </c>
      <c r="B663" t="s">
        <v>1463</v>
      </c>
      <c r="C663" t="s">
        <v>1134</v>
      </c>
      <c r="D663" t="str">
        <f t="shared" si="10"/>
        <v>DENVER COUNTY 1</v>
      </c>
    </row>
    <row r="664" spans="1:4" x14ac:dyDescent="0.3">
      <c r="A664" t="s">
        <v>1464</v>
      </c>
      <c r="B664" t="s">
        <v>1465</v>
      </c>
      <c r="C664" t="s">
        <v>1134</v>
      </c>
      <c r="D664" t="str">
        <f t="shared" si="10"/>
        <v>DENVER COUNTY 1</v>
      </c>
    </row>
    <row r="665" spans="1:4" x14ac:dyDescent="0.3">
      <c r="A665" t="s">
        <v>1466</v>
      </c>
      <c r="B665" t="s">
        <v>1467</v>
      </c>
      <c r="C665" t="s">
        <v>1134</v>
      </c>
      <c r="D665" t="str">
        <f t="shared" si="10"/>
        <v>DENVER COUNTY 1</v>
      </c>
    </row>
    <row r="666" spans="1:4" x14ac:dyDescent="0.3">
      <c r="A666" t="s">
        <v>1468</v>
      </c>
      <c r="B666" t="s">
        <v>1469</v>
      </c>
      <c r="C666" t="s">
        <v>1134</v>
      </c>
      <c r="D666" t="str">
        <f t="shared" si="10"/>
        <v>DENVER COUNTY 1</v>
      </c>
    </row>
    <row r="667" spans="1:4" x14ac:dyDescent="0.3">
      <c r="A667" t="s">
        <v>1470</v>
      </c>
      <c r="B667" t="s">
        <v>1471</v>
      </c>
      <c r="C667" t="s">
        <v>1134</v>
      </c>
      <c r="D667" t="str">
        <f t="shared" si="10"/>
        <v>DENVER COUNTY 1</v>
      </c>
    </row>
    <row r="668" spans="1:4" x14ac:dyDescent="0.3">
      <c r="A668" t="s">
        <v>1472</v>
      </c>
      <c r="B668" t="s">
        <v>1473</v>
      </c>
      <c r="C668" t="s">
        <v>1134</v>
      </c>
      <c r="D668" t="str">
        <f t="shared" si="10"/>
        <v>DENVER COUNTY 1</v>
      </c>
    </row>
    <row r="669" spans="1:4" x14ac:dyDescent="0.3">
      <c r="A669" t="s">
        <v>1474</v>
      </c>
      <c r="B669" t="s">
        <v>1475</v>
      </c>
      <c r="C669" t="s">
        <v>1134</v>
      </c>
      <c r="D669" t="str">
        <f t="shared" si="10"/>
        <v>DENVER COUNTY 1</v>
      </c>
    </row>
    <row r="670" spans="1:4" x14ac:dyDescent="0.3">
      <c r="A670" t="s">
        <v>1476</v>
      </c>
      <c r="B670" t="s">
        <v>1477</v>
      </c>
      <c r="C670" t="s">
        <v>1134</v>
      </c>
      <c r="D670" t="str">
        <f t="shared" si="10"/>
        <v>DENVER COUNTY 1</v>
      </c>
    </row>
    <row r="671" spans="1:4" x14ac:dyDescent="0.3">
      <c r="A671" t="s">
        <v>1478</v>
      </c>
      <c r="B671" t="s">
        <v>1479</v>
      </c>
      <c r="C671" t="s">
        <v>1134</v>
      </c>
      <c r="D671" t="str">
        <f t="shared" si="10"/>
        <v>DENVER COUNTY 1</v>
      </c>
    </row>
    <row r="672" spans="1:4" x14ac:dyDescent="0.3">
      <c r="A672" t="s">
        <v>1480</v>
      </c>
      <c r="B672" t="s">
        <v>1481</v>
      </c>
      <c r="C672" t="s">
        <v>1134</v>
      </c>
      <c r="D672" t="str">
        <f t="shared" si="10"/>
        <v>DENVER COUNTY 1</v>
      </c>
    </row>
    <row r="673" spans="1:4" x14ac:dyDescent="0.3">
      <c r="A673" t="s">
        <v>1482</v>
      </c>
      <c r="B673" t="s">
        <v>1483</v>
      </c>
      <c r="C673" t="s">
        <v>1134</v>
      </c>
      <c r="D673" t="str">
        <f t="shared" si="10"/>
        <v>DENVER COUNTY 1</v>
      </c>
    </row>
    <row r="674" spans="1:4" x14ac:dyDescent="0.3">
      <c r="A674" t="s">
        <v>1484</v>
      </c>
      <c r="B674" t="s">
        <v>1485</v>
      </c>
      <c r="C674" t="s">
        <v>1134</v>
      </c>
      <c r="D674" t="str">
        <f t="shared" si="10"/>
        <v>DENVER COUNTY 1</v>
      </c>
    </row>
    <row r="675" spans="1:4" x14ac:dyDescent="0.3">
      <c r="A675" t="s">
        <v>1486</v>
      </c>
      <c r="B675" t="s">
        <v>1487</v>
      </c>
      <c r="C675" t="s">
        <v>1134</v>
      </c>
      <c r="D675" t="str">
        <f t="shared" si="10"/>
        <v>DENVER COUNTY 1</v>
      </c>
    </row>
    <row r="676" spans="1:4" x14ac:dyDescent="0.3">
      <c r="A676" t="s">
        <v>1488</v>
      </c>
      <c r="B676" t="s">
        <v>1489</v>
      </c>
      <c r="C676" t="s">
        <v>1134</v>
      </c>
      <c r="D676" t="str">
        <f t="shared" si="10"/>
        <v>DENVER COUNTY 1</v>
      </c>
    </row>
    <row r="677" spans="1:4" x14ac:dyDescent="0.3">
      <c r="A677" t="s">
        <v>1490</v>
      </c>
      <c r="B677" t="s">
        <v>1491</v>
      </c>
      <c r="C677" t="s">
        <v>1134</v>
      </c>
      <c r="D677" t="str">
        <f t="shared" si="10"/>
        <v>DENVER COUNTY 1</v>
      </c>
    </row>
    <row r="678" spans="1:4" x14ac:dyDescent="0.3">
      <c r="A678" t="s">
        <v>1492</v>
      </c>
      <c r="B678" t="s">
        <v>1493</v>
      </c>
      <c r="C678" t="s">
        <v>1134</v>
      </c>
      <c r="D678" t="str">
        <f t="shared" si="10"/>
        <v>DENVER COUNTY 1</v>
      </c>
    </row>
    <row r="679" spans="1:4" x14ac:dyDescent="0.3">
      <c r="A679" t="s">
        <v>1494</v>
      </c>
      <c r="B679" t="s">
        <v>1495</v>
      </c>
      <c r="C679" t="s">
        <v>1134</v>
      </c>
      <c r="D679" t="str">
        <f t="shared" si="10"/>
        <v>DENVER COUNTY 1</v>
      </c>
    </row>
    <row r="680" spans="1:4" x14ac:dyDescent="0.3">
      <c r="A680" t="s">
        <v>1496</v>
      </c>
      <c r="B680" t="s">
        <v>1497</v>
      </c>
      <c r="C680" t="s">
        <v>1134</v>
      </c>
      <c r="D680" t="str">
        <f t="shared" si="10"/>
        <v>DENVER COUNTY 1</v>
      </c>
    </row>
    <row r="681" spans="1:4" x14ac:dyDescent="0.3">
      <c r="A681" t="s">
        <v>1498</v>
      </c>
      <c r="B681" t="s">
        <v>1499</v>
      </c>
      <c r="C681" t="s">
        <v>1134</v>
      </c>
      <c r="D681" t="str">
        <f t="shared" si="10"/>
        <v>DENVER COUNTY 1</v>
      </c>
    </row>
    <row r="682" spans="1:4" x14ac:dyDescent="0.3">
      <c r="A682" t="s">
        <v>1500</v>
      </c>
      <c r="B682" t="s">
        <v>1501</v>
      </c>
      <c r="C682" t="s">
        <v>1134</v>
      </c>
      <c r="D682" t="str">
        <f t="shared" si="10"/>
        <v>DENVER COUNTY 1</v>
      </c>
    </row>
    <row r="683" spans="1:4" x14ac:dyDescent="0.3">
      <c r="A683" t="s">
        <v>1502</v>
      </c>
      <c r="B683" t="s">
        <v>1503</v>
      </c>
      <c r="C683" t="s">
        <v>1134</v>
      </c>
      <c r="D683" t="str">
        <f t="shared" si="10"/>
        <v>DENVER COUNTY 1</v>
      </c>
    </row>
    <row r="684" spans="1:4" x14ac:dyDescent="0.3">
      <c r="A684" t="s">
        <v>1504</v>
      </c>
      <c r="B684" t="s">
        <v>1505</v>
      </c>
      <c r="C684" t="s">
        <v>1134</v>
      </c>
      <c r="D684" t="str">
        <f t="shared" si="10"/>
        <v>DENVER COUNTY 1</v>
      </c>
    </row>
    <row r="685" spans="1:4" x14ac:dyDescent="0.3">
      <c r="A685" t="s">
        <v>1506</v>
      </c>
      <c r="B685" t="s">
        <v>1507</v>
      </c>
      <c r="C685" t="s">
        <v>1134</v>
      </c>
      <c r="D685" t="str">
        <f t="shared" si="10"/>
        <v>DENVER COUNTY 1</v>
      </c>
    </row>
    <row r="686" spans="1:4" x14ac:dyDescent="0.3">
      <c r="A686" t="s">
        <v>1508</v>
      </c>
      <c r="B686" t="s">
        <v>1509</v>
      </c>
      <c r="C686" t="s">
        <v>1134</v>
      </c>
      <c r="D686" t="str">
        <f t="shared" si="10"/>
        <v>DENVER COUNTY 1</v>
      </c>
    </row>
    <row r="687" spans="1:4" x14ac:dyDescent="0.3">
      <c r="A687" t="s">
        <v>1510</v>
      </c>
      <c r="B687" t="s">
        <v>1511</v>
      </c>
      <c r="C687" t="s">
        <v>1134</v>
      </c>
      <c r="D687" t="str">
        <f t="shared" si="10"/>
        <v>DENVER COUNTY 1</v>
      </c>
    </row>
    <row r="688" spans="1:4" x14ac:dyDescent="0.3">
      <c r="A688" t="s">
        <v>1512</v>
      </c>
      <c r="B688" t="s">
        <v>1513</v>
      </c>
      <c r="C688" t="s">
        <v>1134</v>
      </c>
      <c r="D688" t="str">
        <f t="shared" si="10"/>
        <v>DENVER COUNTY 1</v>
      </c>
    </row>
    <row r="689" spans="1:4" x14ac:dyDescent="0.3">
      <c r="A689" t="s">
        <v>1514</v>
      </c>
      <c r="B689" t="s">
        <v>1515</v>
      </c>
      <c r="C689" t="s">
        <v>1134</v>
      </c>
      <c r="D689" t="str">
        <f t="shared" si="10"/>
        <v>DENVER COUNTY 1</v>
      </c>
    </row>
    <row r="690" spans="1:4" x14ac:dyDescent="0.3">
      <c r="A690" t="s">
        <v>1516</v>
      </c>
      <c r="B690" t="s">
        <v>1517</v>
      </c>
      <c r="C690" t="s">
        <v>1134</v>
      </c>
      <c r="D690" t="str">
        <f t="shared" si="10"/>
        <v>DENVER COUNTY 1</v>
      </c>
    </row>
    <row r="691" spans="1:4" x14ac:dyDescent="0.3">
      <c r="A691" t="s">
        <v>1518</v>
      </c>
      <c r="B691" t="s">
        <v>1519</v>
      </c>
      <c r="C691" t="s">
        <v>1134</v>
      </c>
      <c r="D691" t="str">
        <f t="shared" si="10"/>
        <v>DENVER COUNTY 1</v>
      </c>
    </row>
    <row r="692" spans="1:4" x14ac:dyDescent="0.3">
      <c r="A692" t="s">
        <v>338</v>
      </c>
      <c r="B692" t="s">
        <v>1520</v>
      </c>
      <c r="C692" t="s">
        <v>1521</v>
      </c>
      <c r="D692" t="str">
        <f t="shared" si="10"/>
        <v>DOLORES COUNTY RE NO.2</v>
      </c>
    </row>
    <row r="693" spans="1:4" x14ac:dyDescent="0.3">
      <c r="A693" t="s">
        <v>1522</v>
      </c>
      <c r="B693" t="s">
        <v>1523</v>
      </c>
      <c r="C693" t="s">
        <v>1521</v>
      </c>
      <c r="D693" t="str">
        <f t="shared" si="10"/>
        <v>DOLORES COUNTY RE NO.2</v>
      </c>
    </row>
    <row r="694" spans="1:4" x14ac:dyDescent="0.3">
      <c r="A694" t="s">
        <v>1524</v>
      </c>
      <c r="B694" t="s">
        <v>1525</v>
      </c>
      <c r="C694" t="s">
        <v>1521</v>
      </c>
      <c r="D694" t="str">
        <f t="shared" si="10"/>
        <v>DOLORES COUNTY RE NO.2</v>
      </c>
    </row>
    <row r="695" spans="1:4" x14ac:dyDescent="0.3">
      <c r="A695" t="s">
        <v>1526</v>
      </c>
      <c r="B695" t="s">
        <v>1527</v>
      </c>
      <c r="C695" t="s">
        <v>1528</v>
      </c>
      <c r="D695" t="str">
        <f t="shared" si="10"/>
        <v>DOUGLAS COUNTY RE 1</v>
      </c>
    </row>
    <row r="696" spans="1:4" x14ac:dyDescent="0.3">
      <c r="A696" t="s">
        <v>1529</v>
      </c>
      <c r="B696" t="s">
        <v>1530</v>
      </c>
      <c r="C696" t="s">
        <v>1528</v>
      </c>
      <c r="D696" t="str">
        <f t="shared" si="10"/>
        <v>DOUGLAS COUNTY RE 1</v>
      </c>
    </row>
    <row r="697" spans="1:4" x14ac:dyDescent="0.3">
      <c r="A697" t="s">
        <v>1531</v>
      </c>
      <c r="B697" t="s">
        <v>1532</v>
      </c>
      <c r="C697" t="s">
        <v>1528</v>
      </c>
      <c r="D697" t="str">
        <f t="shared" si="10"/>
        <v>DOUGLAS COUNTY RE 1</v>
      </c>
    </row>
    <row r="698" spans="1:4" x14ac:dyDescent="0.3">
      <c r="A698" t="s">
        <v>1533</v>
      </c>
      <c r="B698" t="s">
        <v>1534</v>
      </c>
      <c r="C698" t="s">
        <v>1528</v>
      </c>
      <c r="D698" t="str">
        <f t="shared" si="10"/>
        <v>DOUGLAS COUNTY RE 1</v>
      </c>
    </row>
    <row r="699" spans="1:4" x14ac:dyDescent="0.3">
      <c r="A699" t="s">
        <v>1535</v>
      </c>
      <c r="B699" t="s">
        <v>1536</v>
      </c>
      <c r="C699" t="s">
        <v>1528</v>
      </c>
      <c r="D699" t="str">
        <f t="shared" si="10"/>
        <v>DOUGLAS COUNTY RE 1</v>
      </c>
    </row>
    <row r="700" spans="1:4" x14ac:dyDescent="0.3">
      <c r="A700" t="s">
        <v>1537</v>
      </c>
      <c r="B700" t="s">
        <v>1538</v>
      </c>
      <c r="C700" t="s">
        <v>1528</v>
      </c>
      <c r="D700" t="str">
        <f t="shared" si="10"/>
        <v>DOUGLAS COUNTY RE 1</v>
      </c>
    </row>
    <row r="701" spans="1:4" x14ac:dyDescent="0.3">
      <c r="A701" t="s">
        <v>1539</v>
      </c>
      <c r="B701" t="s">
        <v>1540</v>
      </c>
      <c r="C701" t="s">
        <v>1528</v>
      </c>
      <c r="D701" t="str">
        <f t="shared" si="10"/>
        <v>DOUGLAS COUNTY RE 1</v>
      </c>
    </row>
    <row r="702" spans="1:4" x14ac:dyDescent="0.3">
      <c r="A702" t="s">
        <v>1541</v>
      </c>
      <c r="B702" t="s">
        <v>1542</v>
      </c>
      <c r="C702" t="s">
        <v>1528</v>
      </c>
      <c r="D702" t="str">
        <f t="shared" si="10"/>
        <v>DOUGLAS COUNTY RE 1</v>
      </c>
    </row>
    <row r="703" spans="1:4" x14ac:dyDescent="0.3">
      <c r="A703" t="s">
        <v>1543</v>
      </c>
      <c r="B703" t="s">
        <v>1544</v>
      </c>
      <c r="C703" t="s">
        <v>1528</v>
      </c>
      <c r="D703" t="str">
        <f t="shared" si="10"/>
        <v>DOUGLAS COUNTY RE 1</v>
      </c>
    </row>
    <row r="704" spans="1:4" x14ac:dyDescent="0.3">
      <c r="A704" t="s">
        <v>1545</v>
      </c>
      <c r="B704" t="s">
        <v>1546</v>
      </c>
      <c r="C704" t="s">
        <v>1528</v>
      </c>
      <c r="D704" t="str">
        <f t="shared" si="10"/>
        <v>DOUGLAS COUNTY RE 1</v>
      </c>
    </row>
    <row r="705" spans="1:4" x14ac:dyDescent="0.3">
      <c r="A705" t="s">
        <v>1547</v>
      </c>
      <c r="B705" t="s">
        <v>1548</v>
      </c>
      <c r="C705" t="s">
        <v>1528</v>
      </c>
      <c r="D705" t="str">
        <f t="shared" si="10"/>
        <v>DOUGLAS COUNTY RE 1</v>
      </c>
    </row>
    <row r="706" spans="1:4" x14ac:dyDescent="0.3">
      <c r="A706" t="s">
        <v>1549</v>
      </c>
      <c r="B706" t="s">
        <v>1550</v>
      </c>
      <c r="C706" t="s">
        <v>1528</v>
      </c>
      <c r="D706" t="str">
        <f t="shared" si="10"/>
        <v>DOUGLAS COUNTY RE 1</v>
      </c>
    </row>
    <row r="707" spans="1:4" x14ac:dyDescent="0.3">
      <c r="A707" t="s">
        <v>1551</v>
      </c>
      <c r="B707" t="s">
        <v>1552</v>
      </c>
      <c r="C707" t="s">
        <v>1528</v>
      </c>
      <c r="D707" t="str">
        <f t="shared" ref="D707:D770" si="11">VLOOKUP($C707,$G$1:$H$201,2,FALSE)</f>
        <v>DOUGLAS COUNTY RE 1</v>
      </c>
    </row>
    <row r="708" spans="1:4" x14ac:dyDescent="0.3">
      <c r="A708" t="s">
        <v>1553</v>
      </c>
      <c r="B708" t="s">
        <v>1554</v>
      </c>
      <c r="C708" t="s">
        <v>1528</v>
      </c>
      <c r="D708" t="str">
        <f t="shared" si="11"/>
        <v>DOUGLAS COUNTY RE 1</v>
      </c>
    </row>
    <row r="709" spans="1:4" x14ac:dyDescent="0.3">
      <c r="A709" t="s">
        <v>1555</v>
      </c>
      <c r="B709" t="s">
        <v>1556</v>
      </c>
      <c r="C709" t="s">
        <v>1528</v>
      </c>
      <c r="D709" t="str">
        <f t="shared" si="11"/>
        <v>DOUGLAS COUNTY RE 1</v>
      </c>
    </row>
    <row r="710" spans="1:4" x14ac:dyDescent="0.3">
      <c r="A710" t="s">
        <v>1557</v>
      </c>
      <c r="B710" t="s">
        <v>1558</v>
      </c>
      <c r="C710" t="s">
        <v>1528</v>
      </c>
      <c r="D710" t="str">
        <f t="shared" si="11"/>
        <v>DOUGLAS COUNTY RE 1</v>
      </c>
    </row>
    <row r="711" spans="1:4" x14ac:dyDescent="0.3">
      <c r="A711" t="s">
        <v>1559</v>
      </c>
      <c r="B711" t="s">
        <v>1560</v>
      </c>
      <c r="C711" t="s">
        <v>1528</v>
      </c>
      <c r="D711" t="str">
        <f t="shared" si="11"/>
        <v>DOUGLAS COUNTY RE 1</v>
      </c>
    </row>
    <row r="712" spans="1:4" x14ac:dyDescent="0.3">
      <c r="A712" t="s">
        <v>1561</v>
      </c>
      <c r="B712" t="s">
        <v>1562</v>
      </c>
      <c r="C712" t="s">
        <v>1528</v>
      </c>
      <c r="D712" t="str">
        <f t="shared" si="11"/>
        <v>DOUGLAS COUNTY RE 1</v>
      </c>
    </row>
    <row r="713" spans="1:4" x14ac:dyDescent="0.3">
      <c r="A713" t="s">
        <v>1563</v>
      </c>
      <c r="B713" t="s">
        <v>1564</v>
      </c>
      <c r="C713" t="s">
        <v>1528</v>
      </c>
      <c r="D713" t="str">
        <f t="shared" si="11"/>
        <v>DOUGLAS COUNTY RE 1</v>
      </c>
    </row>
    <row r="714" spans="1:4" x14ac:dyDescent="0.3">
      <c r="A714" t="s">
        <v>1565</v>
      </c>
      <c r="B714" t="s">
        <v>1566</v>
      </c>
      <c r="C714" t="s">
        <v>1528</v>
      </c>
      <c r="D714" t="str">
        <f t="shared" si="11"/>
        <v>DOUGLAS COUNTY RE 1</v>
      </c>
    </row>
    <row r="715" spans="1:4" x14ac:dyDescent="0.3">
      <c r="A715" t="s">
        <v>1567</v>
      </c>
      <c r="B715" t="s">
        <v>1568</v>
      </c>
      <c r="C715" t="s">
        <v>1528</v>
      </c>
      <c r="D715" t="str">
        <f t="shared" si="11"/>
        <v>DOUGLAS COUNTY RE 1</v>
      </c>
    </row>
    <row r="716" spans="1:4" x14ac:dyDescent="0.3">
      <c r="A716" t="s">
        <v>1569</v>
      </c>
      <c r="B716" t="s">
        <v>1570</v>
      </c>
      <c r="C716" t="s">
        <v>1528</v>
      </c>
      <c r="D716" t="str">
        <f t="shared" si="11"/>
        <v>DOUGLAS COUNTY RE 1</v>
      </c>
    </row>
    <row r="717" spans="1:4" x14ac:dyDescent="0.3">
      <c r="A717" t="s">
        <v>1571</v>
      </c>
      <c r="B717" t="s">
        <v>1572</v>
      </c>
      <c r="C717" t="s">
        <v>1528</v>
      </c>
      <c r="D717" t="str">
        <f t="shared" si="11"/>
        <v>DOUGLAS COUNTY RE 1</v>
      </c>
    </row>
    <row r="718" spans="1:4" x14ac:dyDescent="0.3">
      <c r="A718" t="s">
        <v>1573</v>
      </c>
      <c r="B718" t="s">
        <v>1574</v>
      </c>
      <c r="C718" t="s">
        <v>1528</v>
      </c>
      <c r="D718" t="str">
        <f t="shared" si="11"/>
        <v>DOUGLAS COUNTY RE 1</v>
      </c>
    </row>
    <row r="719" spans="1:4" x14ac:dyDescent="0.3">
      <c r="A719" t="s">
        <v>1575</v>
      </c>
      <c r="B719" t="s">
        <v>1576</v>
      </c>
      <c r="C719" t="s">
        <v>1528</v>
      </c>
      <c r="D719" t="str">
        <f t="shared" si="11"/>
        <v>DOUGLAS COUNTY RE 1</v>
      </c>
    </row>
    <row r="720" spans="1:4" x14ac:dyDescent="0.3">
      <c r="A720" t="s">
        <v>1577</v>
      </c>
      <c r="B720" t="s">
        <v>1578</v>
      </c>
      <c r="C720" t="s">
        <v>1528</v>
      </c>
      <c r="D720" t="str">
        <f t="shared" si="11"/>
        <v>DOUGLAS COUNTY RE 1</v>
      </c>
    </row>
    <row r="721" spans="1:4" x14ac:dyDescent="0.3">
      <c r="A721" t="s">
        <v>1579</v>
      </c>
      <c r="B721" t="s">
        <v>1580</v>
      </c>
      <c r="C721" t="s">
        <v>1528</v>
      </c>
      <c r="D721" t="str">
        <f t="shared" si="11"/>
        <v>DOUGLAS COUNTY RE 1</v>
      </c>
    </row>
    <row r="722" spans="1:4" x14ac:dyDescent="0.3">
      <c r="A722" t="s">
        <v>1581</v>
      </c>
      <c r="B722" t="s">
        <v>1582</v>
      </c>
      <c r="C722" t="s">
        <v>1528</v>
      </c>
      <c r="D722" t="str">
        <f t="shared" si="11"/>
        <v>DOUGLAS COUNTY RE 1</v>
      </c>
    </row>
    <row r="723" spans="1:4" x14ac:dyDescent="0.3">
      <c r="A723" t="s">
        <v>1583</v>
      </c>
      <c r="B723" t="s">
        <v>1584</v>
      </c>
      <c r="C723" t="s">
        <v>1528</v>
      </c>
      <c r="D723" t="str">
        <f t="shared" si="11"/>
        <v>DOUGLAS COUNTY RE 1</v>
      </c>
    </row>
    <row r="724" spans="1:4" x14ac:dyDescent="0.3">
      <c r="A724" t="s">
        <v>1585</v>
      </c>
      <c r="B724" t="s">
        <v>1586</v>
      </c>
      <c r="C724" t="s">
        <v>1528</v>
      </c>
      <c r="D724" t="str">
        <f t="shared" si="11"/>
        <v>DOUGLAS COUNTY RE 1</v>
      </c>
    </row>
    <row r="725" spans="1:4" x14ac:dyDescent="0.3">
      <c r="A725" t="s">
        <v>1587</v>
      </c>
      <c r="B725" t="s">
        <v>1588</v>
      </c>
      <c r="C725" t="s">
        <v>1528</v>
      </c>
      <c r="D725" t="str">
        <f t="shared" si="11"/>
        <v>DOUGLAS COUNTY RE 1</v>
      </c>
    </row>
    <row r="726" spans="1:4" x14ac:dyDescent="0.3">
      <c r="A726" t="s">
        <v>1589</v>
      </c>
      <c r="B726" t="s">
        <v>1590</v>
      </c>
      <c r="C726" t="s">
        <v>1528</v>
      </c>
      <c r="D726" t="str">
        <f t="shared" si="11"/>
        <v>DOUGLAS COUNTY RE 1</v>
      </c>
    </row>
    <row r="727" spans="1:4" x14ac:dyDescent="0.3">
      <c r="A727" t="s">
        <v>1591</v>
      </c>
      <c r="B727" t="s">
        <v>1592</v>
      </c>
      <c r="C727" t="s">
        <v>1528</v>
      </c>
      <c r="D727" t="str">
        <f t="shared" si="11"/>
        <v>DOUGLAS COUNTY RE 1</v>
      </c>
    </row>
    <row r="728" spans="1:4" x14ac:dyDescent="0.3">
      <c r="A728" t="s">
        <v>1593</v>
      </c>
      <c r="B728" t="s">
        <v>1594</v>
      </c>
      <c r="C728" t="s">
        <v>1528</v>
      </c>
      <c r="D728" t="str">
        <f t="shared" si="11"/>
        <v>DOUGLAS COUNTY RE 1</v>
      </c>
    </row>
    <row r="729" spans="1:4" x14ac:dyDescent="0.3">
      <c r="A729" t="s">
        <v>1595</v>
      </c>
      <c r="B729" t="s">
        <v>1596</v>
      </c>
      <c r="C729" t="s">
        <v>1528</v>
      </c>
      <c r="D729" t="str">
        <f t="shared" si="11"/>
        <v>DOUGLAS COUNTY RE 1</v>
      </c>
    </row>
    <row r="730" spans="1:4" x14ac:dyDescent="0.3">
      <c r="A730" t="s">
        <v>1597</v>
      </c>
      <c r="B730" t="s">
        <v>1598</v>
      </c>
      <c r="C730" t="s">
        <v>1528</v>
      </c>
      <c r="D730" t="str">
        <f t="shared" si="11"/>
        <v>DOUGLAS COUNTY RE 1</v>
      </c>
    </row>
    <row r="731" spans="1:4" x14ac:dyDescent="0.3">
      <c r="A731" t="s">
        <v>1599</v>
      </c>
      <c r="B731" t="s">
        <v>1600</v>
      </c>
      <c r="C731" t="s">
        <v>1528</v>
      </c>
      <c r="D731" t="str">
        <f t="shared" si="11"/>
        <v>DOUGLAS COUNTY RE 1</v>
      </c>
    </row>
    <row r="732" spans="1:4" x14ac:dyDescent="0.3">
      <c r="A732" t="s">
        <v>1601</v>
      </c>
      <c r="B732" t="s">
        <v>1602</v>
      </c>
      <c r="C732" t="s">
        <v>1528</v>
      </c>
      <c r="D732" t="str">
        <f t="shared" si="11"/>
        <v>DOUGLAS COUNTY RE 1</v>
      </c>
    </row>
    <row r="733" spans="1:4" x14ac:dyDescent="0.3">
      <c r="A733" t="s">
        <v>1603</v>
      </c>
      <c r="B733" t="s">
        <v>1604</v>
      </c>
      <c r="C733" t="s">
        <v>1528</v>
      </c>
      <c r="D733" t="str">
        <f t="shared" si="11"/>
        <v>DOUGLAS COUNTY RE 1</v>
      </c>
    </row>
    <row r="734" spans="1:4" x14ac:dyDescent="0.3">
      <c r="A734" t="s">
        <v>1605</v>
      </c>
      <c r="B734" t="s">
        <v>1606</v>
      </c>
      <c r="C734" t="s">
        <v>1528</v>
      </c>
      <c r="D734" t="str">
        <f t="shared" si="11"/>
        <v>DOUGLAS COUNTY RE 1</v>
      </c>
    </row>
    <row r="735" spans="1:4" x14ac:dyDescent="0.3">
      <c r="A735" t="s">
        <v>1607</v>
      </c>
      <c r="B735" t="s">
        <v>1608</v>
      </c>
      <c r="C735" t="s">
        <v>1528</v>
      </c>
      <c r="D735" t="str">
        <f t="shared" si="11"/>
        <v>DOUGLAS COUNTY RE 1</v>
      </c>
    </row>
    <row r="736" spans="1:4" x14ac:dyDescent="0.3">
      <c r="A736" t="s">
        <v>1609</v>
      </c>
      <c r="B736" t="s">
        <v>1610</v>
      </c>
      <c r="C736" t="s">
        <v>1528</v>
      </c>
      <c r="D736" t="str">
        <f t="shared" si="11"/>
        <v>DOUGLAS COUNTY RE 1</v>
      </c>
    </row>
    <row r="737" spans="1:4" x14ac:dyDescent="0.3">
      <c r="A737" t="s">
        <v>1611</v>
      </c>
      <c r="B737" t="s">
        <v>1612</v>
      </c>
      <c r="C737" t="s">
        <v>1528</v>
      </c>
      <c r="D737" t="str">
        <f t="shared" si="11"/>
        <v>DOUGLAS COUNTY RE 1</v>
      </c>
    </row>
    <row r="738" spans="1:4" x14ac:dyDescent="0.3">
      <c r="A738" t="s">
        <v>1613</v>
      </c>
      <c r="B738" t="s">
        <v>500</v>
      </c>
      <c r="C738" t="s">
        <v>1528</v>
      </c>
      <c r="D738" t="str">
        <f t="shared" si="11"/>
        <v>DOUGLAS COUNTY RE 1</v>
      </c>
    </row>
    <row r="739" spans="1:4" x14ac:dyDescent="0.3">
      <c r="A739" t="s">
        <v>1614</v>
      </c>
      <c r="B739" t="s">
        <v>1615</v>
      </c>
      <c r="C739" t="s">
        <v>1528</v>
      </c>
      <c r="D739" t="str">
        <f t="shared" si="11"/>
        <v>DOUGLAS COUNTY RE 1</v>
      </c>
    </row>
    <row r="740" spans="1:4" x14ac:dyDescent="0.3">
      <c r="A740" t="s">
        <v>1616</v>
      </c>
      <c r="B740" t="s">
        <v>1617</v>
      </c>
      <c r="C740" t="s">
        <v>1528</v>
      </c>
      <c r="D740" t="str">
        <f t="shared" si="11"/>
        <v>DOUGLAS COUNTY RE 1</v>
      </c>
    </row>
    <row r="741" spans="1:4" x14ac:dyDescent="0.3">
      <c r="A741" t="s">
        <v>1618</v>
      </c>
      <c r="B741" t="s">
        <v>1619</v>
      </c>
      <c r="C741" t="s">
        <v>1528</v>
      </c>
      <c r="D741" t="str">
        <f t="shared" si="11"/>
        <v>DOUGLAS COUNTY RE 1</v>
      </c>
    </row>
    <row r="742" spans="1:4" x14ac:dyDescent="0.3">
      <c r="A742" t="s">
        <v>1620</v>
      </c>
      <c r="B742" t="s">
        <v>1621</v>
      </c>
      <c r="C742" t="s">
        <v>1528</v>
      </c>
      <c r="D742" t="str">
        <f t="shared" si="11"/>
        <v>DOUGLAS COUNTY RE 1</v>
      </c>
    </row>
    <row r="743" spans="1:4" x14ac:dyDescent="0.3">
      <c r="A743" t="s">
        <v>1622</v>
      </c>
      <c r="B743" t="s">
        <v>1623</v>
      </c>
      <c r="C743" t="s">
        <v>1528</v>
      </c>
      <c r="D743" t="str">
        <f t="shared" si="11"/>
        <v>DOUGLAS COUNTY RE 1</v>
      </c>
    </row>
    <row r="744" spans="1:4" x14ac:dyDescent="0.3">
      <c r="A744" t="s">
        <v>1624</v>
      </c>
      <c r="B744" t="s">
        <v>1625</v>
      </c>
      <c r="C744" t="s">
        <v>1528</v>
      </c>
      <c r="D744" t="str">
        <f t="shared" si="11"/>
        <v>DOUGLAS COUNTY RE 1</v>
      </c>
    </row>
    <row r="745" spans="1:4" x14ac:dyDescent="0.3">
      <c r="A745" t="s">
        <v>1626</v>
      </c>
      <c r="B745" t="s">
        <v>1627</v>
      </c>
      <c r="C745" t="s">
        <v>1528</v>
      </c>
      <c r="D745" t="str">
        <f t="shared" si="11"/>
        <v>DOUGLAS COUNTY RE 1</v>
      </c>
    </row>
    <row r="746" spans="1:4" x14ac:dyDescent="0.3">
      <c r="A746" t="s">
        <v>1628</v>
      </c>
      <c r="B746" t="s">
        <v>1629</v>
      </c>
      <c r="C746" t="s">
        <v>1528</v>
      </c>
      <c r="D746" t="str">
        <f t="shared" si="11"/>
        <v>DOUGLAS COUNTY RE 1</v>
      </c>
    </row>
    <row r="747" spans="1:4" x14ac:dyDescent="0.3">
      <c r="A747" t="s">
        <v>1630</v>
      </c>
      <c r="B747" t="s">
        <v>1631</v>
      </c>
      <c r="C747" t="s">
        <v>1528</v>
      </c>
      <c r="D747" t="str">
        <f t="shared" si="11"/>
        <v>DOUGLAS COUNTY RE 1</v>
      </c>
    </row>
    <row r="748" spans="1:4" x14ac:dyDescent="0.3">
      <c r="A748" t="s">
        <v>1632</v>
      </c>
      <c r="B748" t="s">
        <v>1633</v>
      </c>
      <c r="C748" t="s">
        <v>1528</v>
      </c>
      <c r="D748" t="str">
        <f t="shared" si="11"/>
        <v>DOUGLAS COUNTY RE 1</v>
      </c>
    </row>
    <row r="749" spans="1:4" x14ac:dyDescent="0.3">
      <c r="A749" t="s">
        <v>1634</v>
      </c>
      <c r="B749" t="s">
        <v>1635</v>
      </c>
      <c r="C749" t="s">
        <v>1528</v>
      </c>
      <c r="D749" t="str">
        <f t="shared" si="11"/>
        <v>DOUGLAS COUNTY RE 1</v>
      </c>
    </row>
    <row r="750" spans="1:4" x14ac:dyDescent="0.3">
      <c r="A750" t="s">
        <v>1636</v>
      </c>
      <c r="B750" t="s">
        <v>1637</v>
      </c>
      <c r="C750" t="s">
        <v>1528</v>
      </c>
      <c r="D750" t="str">
        <f t="shared" si="11"/>
        <v>DOUGLAS COUNTY RE 1</v>
      </c>
    </row>
    <row r="751" spans="1:4" x14ac:dyDescent="0.3">
      <c r="A751" t="s">
        <v>1638</v>
      </c>
      <c r="B751" t="s">
        <v>1639</v>
      </c>
      <c r="C751" t="s">
        <v>1528</v>
      </c>
      <c r="D751" t="str">
        <f t="shared" si="11"/>
        <v>DOUGLAS COUNTY RE 1</v>
      </c>
    </row>
    <row r="752" spans="1:4" x14ac:dyDescent="0.3">
      <c r="A752" t="s">
        <v>1640</v>
      </c>
      <c r="B752" t="s">
        <v>1641</v>
      </c>
      <c r="C752" t="s">
        <v>1528</v>
      </c>
      <c r="D752" t="str">
        <f t="shared" si="11"/>
        <v>DOUGLAS COUNTY RE 1</v>
      </c>
    </row>
    <row r="753" spans="1:4" x14ac:dyDescent="0.3">
      <c r="A753" t="s">
        <v>1642</v>
      </c>
      <c r="B753" t="s">
        <v>1643</v>
      </c>
      <c r="C753" t="s">
        <v>1528</v>
      </c>
      <c r="D753" t="str">
        <f t="shared" si="11"/>
        <v>DOUGLAS COUNTY RE 1</v>
      </c>
    </row>
    <row r="754" spans="1:4" x14ac:dyDescent="0.3">
      <c r="A754" t="s">
        <v>1644</v>
      </c>
      <c r="B754" t="s">
        <v>220</v>
      </c>
      <c r="C754" t="s">
        <v>1528</v>
      </c>
      <c r="D754" t="str">
        <f t="shared" si="11"/>
        <v>DOUGLAS COUNTY RE 1</v>
      </c>
    </row>
    <row r="755" spans="1:4" x14ac:dyDescent="0.3">
      <c r="A755" t="s">
        <v>1645</v>
      </c>
      <c r="B755" t="s">
        <v>1646</v>
      </c>
      <c r="C755" t="s">
        <v>1528</v>
      </c>
      <c r="D755" t="str">
        <f t="shared" si="11"/>
        <v>DOUGLAS COUNTY RE 1</v>
      </c>
    </row>
    <row r="756" spans="1:4" x14ac:dyDescent="0.3">
      <c r="A756" t="s">
        <v>1647</v>
      </c>
      <c r="B756" t="s">
        <v>1648</v>
      </c>
      <c r="C756" t="s">
        <v>1528</v>
      </c>
      <c r="D756" t="str">
        <f t="shared" si="11"/>
        <v>DOUGLAS COUNTY RE 1</v>
      </c>
    </row>
    <row r="757" spans="1:4" x14ac:dyDescent="0.3">
      <c r="A757" t="s">
        <v>1649</v>
      </c>
      <c r="B757" t="s">
        <v>1650</v>
      </c>
      <c r="C757" t="s">
        <v>1528</v>
      </c>
      <c r="D757" t="str">
        <f t="shared" si="11"/>
        <v>DOUGLAS COUNTY RE 1</v>
      </c>
    </row>
    <row r="758" spans="1:4" x14ac:dyDescent="0.3">
      <c r="A758" t="s">
        <v>1651</v>
      </c>
      <c r="B758" t="s">
        <v>311</v>
      </c>
      <c r="C758" t="s">
        <v>1528</v>
      </c>
      <c r="D758" t="str">
        <f t="shared" si="11"/>
        <v>DOUGLAS COUNTY RE 1</v>
      </c>
    </row>
    <row r="759" spans="1:4" x14ac:dyDescent="0.3">
      <c r="A759" t="s">
        <v>1652</v>
      </c>
      <c r="B759" t="s">
        <v>877</v>
      </c>
      <c r="C759" t="s">
        <v>1528</v>
      </c>
      <c r="D759" t="str">
        <f t="shared" si="11"/>
        <v>DOUGLAS COUNTY RE 1</v>
      </c>
    </row>
    <row r="760" spans="1:4" x14ac:dyDescent="0.3">
      <c r="A760" t="s">
        <v>1653</v>
      </c>
      <c r="B760" t="s">
        <v>1654</v>
      </c>
      <c r="C760" t="s">
        <v>1528</v>
      </c>
      <c r="D760" t="str">
        <f t="shared" si="11"/>
        <v>DOUGLAS COUNTY RE 1</v>
      </c>
    </row>
    <row r="761" spans="1:4" x14ac:dyDescent="0.3">
      <c r="A761" t="s">
        <v>1655</v>
      </c>
      <c r="B761" t="s">
        <v>1656</v>
      </c>
      <c r="C761" t="s">
        <v>1528</v>
      </c>
      <c r="D761" t="str">
        <f t="shared" si="11"/>
        <v>DOUGLAS COUNTY RE 1</v>
      </c>
    </row>
    <row r="762" spans="1:4" x14ac:dyDescent="0.3">
      <c r="A762" t="s">
        <v>1657</v>
      </c>
      <c r="B762" t="s">
        <v>1658</v>
      </c>
      <c r="C762" t="s">
        <v>1528</v>
      </c>
      <c r="D762" t="str">
        <f t="shared" si="11"/>
        <v>DOUGLAS COUNTY RE 1</v>
      </c>
    </row>
    <row r="763" spans="1:4" x14ac:dyDescent="0.3">
      <c r="A763" t="s">
        <v>1659</v>
      </c>
      <c r="B763" t="s">
        <v>1660</v>
      </c>
      <c r="C763" t="s">
        <v>1528</v>
      </c>
      <c r="D763" t="str">
        <f t="shared" si="11"/>
        <v>DOUGLAS COUNTY RE 1</v>
      </c>
    </row>
    <row r="764" spans="1:4" x14ac:dyDescent="0.3">
      <c r="A764" t="s">
        <v>1661</v>
      </c>
      <c r="B764" t="s">
        <v>1662</v>
      </c>
      <c r="C764" t="s">
        <v>1528</v>
      </c>
      <c r="D764" t="str">
        <f t="shared" si="11"/>
        <v>DOUGLAS COUNTY RE 1</v>
      </c>
    </row>
    <row r="765" spans="1:4" x14ac:dyDescent="0.3">
      <c r="A765" t="s">
        <v>1663</v>
      </c>
      <c r="B765" t="s">
        <v>1664</v>
      </c>
      <c r="C765" t="s">
        <v>1528</v>
      </c>
      <c r="D765" t="str">
        <f t="shared" si="11"/>
        <v>DOUGLAS COUNTY RE 1</v>
      </c>
    </row>
    <row r="766" spans="1:4" x14ac:dyDescent="0.3">
      <c r="A766" t="s">
        <v>1665</v>
      </c>
      <c r="B766" t="s">
        <v>1666</v>
      </c>
      <c r="C766" t="s">
        <v>1528</v>
      </c>
      <c r="D766" t="str">
        <f t="shared" si="11"/>
        <v>DOUGLAS COUNTY RE 1</v>
      </c>
    </row>
    <row r="767" spans="1:4" x14ac:dyDescent="0.3">
      <c r="A767" t="s">
        <v>1667</v>
      </c>
      <c r="B767" t="s">
        <v>1668</v>
      </c>
      <c r="C767" t="s">
        <v>1528</v>
      </c>
      <c r="D767" t="str">
        <f t="shared" si="11"/>
        <v>DOUGLAS COUNTY RE 1</v>
      </c>
    </row>
    <row r="768" spans="1:4" x14ac:dyDescent="0.3">
      <c r="A768" t="s">
        <v>1669</v>
      </c>
      <c r="B768" t="s">
        <v>1670</v>
      </c>
      <c r="C768" t="s">
        <v>1528</v>
      </c>
      <c r="D768" t="str">
        <f t="shared" si="11"/>
        <v>DOUGLAS COUNTY RE 1</v>
      </c>
    </row>
    <row r="769" spans="1:4" x14ac:dyDescent="0.3">
      <c r="A769" t="s">
        <v>1671</v>
      </c>
      <c r="B769" t="s">
        <v>1672</v>
      </c>
      <c r="C769" t="s">
        <v>1528</v>
      </c>
      <c r="D769" t="str">
        <f t="shared" si="11"/>
        <v>DOUGLAS COUNTY RE 1</v>
      </c>
    </row>
    <row r="770" spans="1:4" x14ac:dyDescent="0.3">
      <c r="A770" t="s">
        <v>1673</v>
      </c>
      <c r="B770" t="s">
        <v>1674</v>
      </c>
      <c r="C770" t="s">
        <v>1528</v>
      </c>
      <c r="D770" t="str">
        <f t="shared" si="11"/>
        <v>DOUGLAS COUNTY RE 1</v>
      </c>
    </row>
    <row r="771" spans="1:4" x14ac:dyDescent="0.3">
      <c r="A771" t="s">
        <v>1675</v>
      </c>
      <c r="B771" t="s">
        <v>1676</v>
      </c>
      <c r="C771" t="s">
        <v>1528</v>
      </c>
      <c r="D771" t="str">
        <f t="shared" ref="D771:D834" si="12">VLOOKUP($C771,$G$1:$H$201,2,FALSE)</f>
        <v>DOUGLAS COUNTY RE 1</v>
      </c>
    </row>
    <row r="772" spans="1:4" x14ac:dyDescent="0.3">
      <c r="A772" t="s">
        <v>1677</v>
      </c>
      <c r="B772" t="s">
        <v>1678</v>
      </c>
      <c r="C772" t="s">
        <v>1528</v>
      </c>
      <c r="D772" t="str">
        <f t="shared" si="12"/>
        <v>DOUGLAS COUNTY RE 1</v>
      </c>
    </row>
    <row r="773" spans="1:4" x14ac:dyDescent="0.3">
      <c r="A773" t="s">
        <v>1679</v>
      </c>
      <c r="B773" t="s">
        <v>1680</v>
      </c>
      <c r="C773" t="s">
        <v>1528</v>
      </c>
      <c r="D773" t="str">
        <f t="shared" si="12"/>
        <v>DOUGLAS COUNTY RE 1</v>
      </c>
    </row>
    <row r="774" spans="1:4" x14ac:dyDescent="0.3">
      <c r="A774" t="s">
        <v>1681</v>
      </c>
      <c r="B774" t="s">
        <v>1682</v>
      </c>
      <c r="C774" t="s">
        <v>1528</v>
      </c>
      <c r="D774" t="str">
        <f t="shared" si="12"/>
        <v>DOUGLAS COUNTY RE 1</v>
      </c>
    </row>
    <row r="775" spans="1:4" x14ac:dyDescent="0.3">
      <c r="A775" t="s">
        <v>1683</v>
      </c>
      <c r="B775" t="s">
        <v>1684</v>
      </c>
      <c r="C775" t="s">
        <v>1528</v>
      </c>
      <c r="D775" t="str">
        <f t="shared" si="12"/>
        <v>DOUGLAS COUNTY RE 1</v>
      </c>
    </row>
    <row r="776" spans="1:4" x14ac:dyDescent="0.3">
      <c r="A776" t="s">
        <v>1685</v>
      </c>
      <c r="B776" t="s">
        <v>1686</v>
      </c>
      <c r="C776" t="s">
        <v>1528</v>
      </c>
      <c r="D776" t="str">
        <f t="shared" si="12"/>
        <v>DOUGLAS COUNTY RE 1</v>
      </c>
    </row>
    <row r="777" spans="1:4" x14ac:dyDescent="0.3">
      <c r="A777" t="s">
        <v>1687</v>
      </c>
      <c r="B777" t="s">
        <v>1688</v>
      </c>
      <c r="C777" t="s">
        <v>1528</v>
      </c>
      <c r="D777" t="str">
        <f t="shared" si="12"/>
        <v>DOUGLAS COUNTY RE 1</v>
      </c>
    </row>
    <row r="778" spans="1:4" x14ac:dyDescent="0.3">
      <c r="A778" t="s">
        <v>1689</v>
      </c>
      <c r="B778" t="s">
        <v>1690</v>
      </c>
      <c r="C778" t="s">
        <v>1528</v>
      </c>
      <c r="D778" t="str">
        <f t="shared" si="12"/>
        <v>DOUGLAS COUNTY RE 1</v>
      </c>
    </row>
    <row r="779" spans="1:4" x14ac:dyDescent="0.3">
      <c r="A779" t="s">
        <v>1691</v>
      </c>
      <c r="B779" t="s">
        <v>1692</v>
      </c>
      <c r="C779" t="s">
        <v>1528</v>
      </c>
      <c r="D779" t="str">
        <f t="shared" si="12"/>
        <v>DOUGLAS COUNTY RE 1</v>
      </c>
    </row>
    <row r="780" spans="1:4" x14ac:dyDescent="0.3">
      <c r="A780" t="s">
        <v>1693</v>
      </c>
      <c r="B780" t="s">
        <v>1694</v>
      </c>
      <c r="C780" t="s">
        <v>1528</v>
      </c>
      <c r="D780" t="str">
        <f t="shared" si="12"/>
        <v>DOUGLAS COUNTY RE 1</v>
      </c>
    </row>
    <row r="781" spans="1:4" x14ac:dyDescent="0.3">
      <c r="A781" t="s">
        <v>1695</v>
      </c>
      <c r="B781" t="s">
        <v>1696</v>
      </c>
      <c r="C781" t="s">
        <v>1528</v>
      </c>
      <c r="D781" t="str">
        <f t="shared" si="12"/>
        <v>DOUGLAS COUNTY RE 1</v>
      </c>
    </row>
    <row r="782" spans="1:4" x14ac:dyDescent="0.3">
      <c r="A782" t="s">
        <v>1697</v>
      </c>
      <c r="B782" t="s">
        <v>1698</v>
      </c>
      <c r="C782" t="s">
        <v>1528</v>
      </c>
      <c r="D782" t="str">
        <f t="shared" si="12"/>
        <v>DOUGLAS COUNTY RE 1</v>
      </c>
    </row>
    <row r="783" spans="1:4" x14ac:dyDescent="0.3">
      <c r="A783" t="s">
        <v>1699</v>
      </c>
      <c r="B783" t="s">
        <v>1700</v>
      </c>
      <c r="C783" t="s">
        <v>1528</v>
      </c>
      <c r="D783" t="str">
        <f t="shared" si="12"/>
        <v>DOUGLAS COUNTY RE 1</v>
      </c>
    </row>
    <row r="784" spans="1:4" x14ac:dyDescent="0.3">
      <c r="A784" t="s">
        <v>1701</v>
      </c>
      <c r="B784" t="s">
        <v>1702</v>
      </c>
      <c r="C784" t="s">
        <v>1528</v>
      </c>
      <c r="D784" t="str">
        <f t="shared" si="12"/>
        <v>DOUGLAS COUNTY RE 1</v>
      </c>
    </row>
    <row r="785" spans="1:4" x14ac:dyDescent="0.3">
      <c r="A785" t="s">
        <v>1703</v>
      </c>
      <c r="B785" t="s">
        <v>1704</v>
      </c>
      <c r="C785" t="s">
        <v>1528</v>
      </c>
      <c r="D785" t="str">
        <f t="shared" si="12"/>
        <v>DOUGLAS COUNTY RE 1</v>
      </c>
    </row>
    <row r="786" spans="1:4" x14ac:dyDescent="0.3">
      <c r="A786" t="s">
        <v>1705</v>
      </c>
      <c r="B786" t="s">
        <v>1706</v>
      </c>
      <c r="C786" t="s">
        <v>1707</v>
      </c>
      <c r="D786" t="str">
        <f t="shared" si="12"/>
        <v>EAGLE COUNTY RE 50</v>
      </c>
    </row>
    <row r="787" spans="1:4" x14ac:dyDescent="0.3">
      <c r="A787" t="s">
        <v>1708</v>
      </c>
      <c r="B787" t="s">
        <v>1709</v>
      </c>
      <c r="C787" t="s">
        <v>1707</v>
      </c>
      <c r="D787" t="str">
        <f t="shared" si="12"/>
        <v>EAGLE COUNTY RE 50</v>
      </c>
    </row>
    <row r="788" spans="1:4" x14ac:dyDescent="0.3">
      <c r="A788" t="s">
        <v>1710</v>
      </c>
      <c r="B788" t="s">
        <v>1711</v>
      </c>
      <c r="C788" t="s">
        <v>1707</v>
      </c>
      <c r="D788" t="str">
        <f t="shared" si="12"/>
        <v>EAGLE COUNTY RE 50</v>
      </c>
    </row>
    <row r="789" spans="1:4" x14ac:dyDescent="0.3">
      <c r="A789" t="s">
        <v>1712</v>
      </c>
      <c r="B789" t="s">
        <v>1713</v>
      </c>
      <c r="C789" t="s">
        <v>1707</v>
      </c>
      <c r="D789" t="str">
        <f t="shared" si="12"/>
        <v>EAGLE COUNTY RE 50</v>
      </c>
    </row>
    <row r="790" spans="1:4" x14ac:dyDescent="0.3">
      <c r="A790" t="s">
        <v>1714</v>
      </c>
      <c r="B790" t="s">
        <v>1715</v>
      </c>
      <c r="C790" t="s">
        <v>1707</v>
      </c>
      <c r="D790" t="str">
        <f t="shared" si="12"/>
        <v>EAGLE COUNTY RE 50</v>
      </c>
    </row>
    <row r="791" spans="1:4" x14ac:dyDescent="0.3">
      <c r="A791" t="s">
        <v>1716</v>
      </c>
      <c r="B791" t="s">
        <v>1717</v>
      </c>
      <c r="C791" t="s">
        <v>1707</v>
      </c>
      <c r="D791" t="str">
        <f t="shared" si="12"/>
        <v>EAGLE COUNTY RE 50</v>
      </c>
    </row>
    <row r="792" spans="1:4" x14ac:dyDescent="0.3">
      <c r="A792" t="s">
        <v>1718</v>
      </c>
      <c r="B792" t="s">
        <v>1719</v>
      </c>
      <c r="C792" t="s">
        <v>1707</v>
      </c>
      <c r="D792" t="str">
        <f t="shared" si="12"/>
        <v>EAGLE COUNTY RE 50</v>
      </c>
    </row>
    <row r="793" spans="1:4" x14ac:dyDescent="0.3">
      <c r="A793" t="s">
        <v>1720</v>
      </c>
      <c r="B793" t="s">
        <v>1721</v>
      </c>
      <c r="C793" t="s">
        <v>1707</v>
      </c>
      <c r="D793" t="str">
        <f t="shared" si="12"/>
        <v>EAGLE COUNTY RE 50</v>
      </c>
    </row>
    <row r="794" spans="1:4" x14ac:dyDescent="0.3">
      <c r="A794" t="s">
        <v>1722</v>
      </c>
      <c r="B794" t="s">
        <v>1723</v>
      </c>
      <c r="C794" t="s">
        <v>1707</v>
      </c>
      <c r="D794" t="str">
        <f t="shared" si="12"/>
        <v>EAGLE COUNTY RE 50</v>
      </c>
    </row>
    <row r="795" spans="1:4" x14ac:dyDescent="0.3">
      <c r="A795" t="s">
        <v>1724</v>
      </c>
      <c r="B795" t="s">
        <v>1725</v>
      </c>
      <c r="C795" t="s">
        <v>1707</v>
      </c>
      <c r="D795" t="str">
        <f t="shared" si="12"/>
        <v>EAGLE COUNTY RE 50</v>
      </c>
    </row>
    <row r="796" spans="1:4" x14ac:dyDescent="0.3">
      <c r="A796" t="s">
        <v>1726</v>
      </c>
      <c r="B796" t="s">
        <v>1727</v>
      </c>
      <c r="C796" t="s">
        <v>1707</v>
      </c>
      <c r="D796" t="str">
        <f t="shared" si="12"/>
        <v>EAGLE COUNTY RE 50</v>
      </c>
    </row>
    <row r="797" spans="1:4" x14ac:dyDescent="0.3">
      <c r="A797" t="s">
        <v>1728</v>
      </c>
      <c r="B797" t="s">
        <v>1729</v>
      </c>
      <c r="C797" t="s">
        <v>1707</v>
      </c>
      <c r="D797" t="str">
        <f t="shared" si="12"/>
        <v>EAGLE COUNTY RE 50</v>
      </c>
    </row>
    <row r="798" spans="1:4" x14ac:dyDescent="0.3">
      <c r="A798" t="s">
        <v>1730</v>
      </c>
      <c r="B798" t="s">
        <v>1731</v>
      </c>
      <c r="C798" t="s">
        <v>1707</v>
      </c>
      <c r="D798" t="str">
        <f t="shared" si="12"/>
        <v>EAGLE COUNTY RE 50</v>
      </c>
    </row>
    <row r="799" spans="1:4" x14ac:dyDescent="0.3">
      <c r="A799" t="s">
        <v>1732</v>
      </c>
      <c r="B799" t="s">
        <v>1733</v>
      </c>
      <c r="C799" t="s">
        <v>1707</v>
      </c>
      <c r="D799" t="str">
        <f t="shared" si="12"/>
        <v>EAGLE COUNTY RE 50</v>
      </c>
    </row>
    <row r="800" spans="1:4" x14ac:dyDescent="0.3">
      <c r="A800" t="s">
        <v>1734</v>
      </c>
      <c r="B800" t="s">
        <v>1735</v>
      </c>
      <c r="C800" t="s">
        <v>1707</v>
      </c>
      <c r="D800" t="str">
        <f t="shared" si="12"/>
        <v>EAGLE COUNTY RE 50</v>
      </c>
    </row>
    <row r="801" spans="1:4" x14ac:dyDescent="0.3">
      <c r="A801" t="s">
        <v>1736</v>
      </c>
      <c r="B801" t="s">
        <v>1737</v>
      </c>
      <c r="C801" t="s">
        <v>1707</v>
      </c>
      <c r="D801" t="str">
        <f t="shared" si="12"/>
        <v>EAGLE COUNTY RE 50</v>
      </c>
    </row>
    <row r="802" spans="1:4" x14ac:dyDescent="0.3">
      <c r="A802" t="s">
        <v>1738</v>
      </c>
      <c r="B802" t="s">
        <v>1739</v>
      </c>
      <c r="C802" t="s">
        <v>1707</v>
      </c>
      <c r="D802" t="str">
        <f t="shared" si="12"/>
        <v>EAGLE COUNTY RE 50</v>
      </c>
    </row>
    <row r="803" spans="1:4" x14ac:dyDescent="0.3">
      <c r="A803" t="s">
        <v>1740</v>
      </c>
      <c r="B803" t="s">
        <v>1741</v>
      </c>
      <c r="C803" t="s">
        <v>1707</v>
      </c>
      <c r="D803" t="str">
        <f t="shared" si="12"/>
        <v>EAGLE COUNTY RE 50</v>
      </c>
    </row>
    <row r="804" spans="1:4" x14ac:dyDescent="0.3">
      <c r="A804" t="s">
        <v>1742</v>
      </c>
      <c r="B804" t="s">
        <v>1743</v>
      </c>
      <c r="C804" t="s">
        <v>1744</v>
      </c>
      <c r="D804" t="str">
        <f t="shared" si="12"/>
        <v>ELIZABETH C-1</v>
      </c>
    </row>
    <row r="805" spans="1:4" x14ac:dyDescent="0.3">
      <c r="A805" t="s">
        <v>1745</v>
      </c>
      <c r="B805" t="s">
        <v>1746</v>
      </c>
      <c r="C805" t="s">
        <v>1744</v>
      </c>
      <c r="D805" t="str">
        <f t="shared" si="12"/>
        <v>ELIZABETH C-1</v>
      </c>
    </row>
    <row r="806" spans="1:4" x14ac:dyDescent="0.3">
      <c r="A806" t="s">
        <v>1747</v>
      </c>
      <c r="B806" t="s">
        <v>1748</v>
      </c>
      <c r="C806" t="s">
        <v>1744</v>
      </c>
      <c r="D806" t="str">
        <f t="shared" si="12"/>
        <v>ELIZABETH C-1</v>
      </c>
    </row>
    <row r="807" spans="1:4" x14ac:dyDescent="0.3">
      <c r="A807" t="s">
        <v>1749</v>
      </c>
      <c r="B807" t="s">
        <v>1750</v>
      </c>
      <c r="C807" t="s">
        <v>1744</v>
      </c>
      <c r="D807" t="str">
        <f t="shared" si="12"/>
        <v>ELIZABETH C-1</v>
      </c>
    </row>
    <row r="808" spans="1:4" x14ac:dyDescent="0.3">
      <c r="A808" t="s">
        <v>1751</v>
      </c>
      <c r="B808" t="s">
        <v>1752</v>
      </c>
      <c r="C808" t="s">
        <v>1744</v>
      </c>
      <c r="D808" t="str">
        <f t="shared" si="12"/>
        <v>ELIZABETH C-1</v>
      </c>
    </row>
    <row r="809" spans="1:4" x14ac:dyDescent="0.3">
      <c r="A809" t="s">
        <v>1753</v>
      </c>
      <c r="B809" t="s">
        <v>1754</v>
      </c>
      <c r="C809" t="s">
        <v>1744</v>
      </c>
      <c r="D809" t="str">
        <f t="shared" si="12"/>
        <v>ELIZABETH C-1</v>
      </c>
    </row>
    <row r="810" spans="1:4" x14ac:dyDescent="0.3">
      <c r="A810" t="s">
        <v>1755</v>
      </c>
      <c r="B810" t="s">
        <v>1756</v>
      </c>
      <c r="C810" t="s">
        <v>1744</v>
      </c>
      <c r="D810" t="str">
        <f t="shared" si="12"/>
        <v>ELIZABETH C-1</v>
      </c>
    </row>
    <row r="811" spans="1:4" x14ac:dyDescent="0.3">
      <c r="A811" t="s">
        <v>1757</v>
      </c>
      <c r="B811" t="s">
        <v>1758</v>
      </c>
      <c r="C811" t="s">
        <v>1744</v>
      </c>
      <c r="D811" t="str">
        <f t="shared" si="12"/>
        <v>ELIZABETH C-1</v>
      </c>
    </row>
    <row r="812" spans="1:4" x14ac:dyDescent="0.3">
      <c r="A812" t="s">
        <v>1759</v>
      </c>
      <c r="B812" t="s">
        <v>1760</v>
      </c>
      <c r="C812" t="s">
        <v>916</v>
      </c>
      <c r="D812" t="str">
        <f t="shared" si="12"/>
        <v>KIOWA C-2</v>
      </c>
    </row>
    <row r="813" spans="1:4" x14ac:dyDescent="0.3">
      <c r="A813" t="s">
        <v>1761</v>
      </c>
      <c r="B813" t="s">
        <v>1762</v>
      </c>
      <c r="C813" t="s">
        <v>916</v>
      </c>
      <c r="D813" t="str">
        <f t="shared" si="12"/>
        <v>KIOWA C-2</v>
      </c>
    </row>
    <row r="814" spans="1:4" x14ac:dyDescent="0.3">
      <c r="A814" t="s">
        <v>1763</v>
      </c>
      <c r="B814" t="s">
        <v>1764</v>
      </c>
      <c r="C814" t="s">
        <v>916</v>
      </c>
      <c r="D814" t="str">
        <f t="shared" si="12"/>
        <v>KIOWA C-2</v>
      </c>
    </row>
    <row r="815" spans="1:4" x14ac:dyDescent="0.3">
      <c r="A815" t="s">
        <v>1765</v>
      </c>
      <c r="B815" t="s">
        <v>1766</v>
      </c>
      <c r="C815" t="s">
        <v>1767</v>
      </c>
      <c r="D815" t="str">
        <f t="shared" si="12"/>
        <v>BIG SANDY 100J</v>
      </c>
    </row>
    <row r="816" spans="1:4" x14ac:dyDescent="0.3">
      <c r="A816" t="s">
        <v>1768</v>
      </c>
      <c r="B816" t="s">
        <v>1769</v>
      </c>
      <c r="C816" t="s">
        <v>1767</v>
      </c>
      <c r="D816" t="str">
        <f t="shared" si="12"/>
        <v>BIG SANDY 100J</v>
      </c>
    </row>
    <row r="817" spans="1:4" x14ac:dyDescent="0.3">
      <c r="A817" t="s">
        <v>1770</v>
      </c>
      <c r="B817" t="s">
        <v>1771</v>
      </c>
      <c r="C817" t="s">
        <v>1767</v>
      </c>
      <c r="D817" t="str">
        <f t="shared" si="12"/>
        <v>BIG SANDY 100J</v>
      </c>
    </row>
    <row r="818" spans="1:4" x14ac:dyDescent="0.3">
      <c r="A818" t="s">
        <v>1772</v>
      </c>
      <c r="B818" t="s">
        <v>1773</v>
      </c>
      <c r="C818" t="s">
        <v>1774</v>
      </c>
      <c r="D818" t="str">
        <f t="shared" si="12"/>
        <v>ELBERT 200</v>
      </c>
    </row>
    <row r="819" spans="1:4" x14ac:dyDescent="0.3">
      <c r="A819" t="s">
        <v>1775</v>
      </c>
      <c r="B819" t="s">
        <v>1776</v>
      </c>
      <c r="C819" t="s">
        <v>1774</v>
      </c>
      <c r="D819" t="str">
        <f t="shared" si="12"/>
        <v>ELBERT 200</v>
      </c>
    </row>
    <row r="820" spans="1:4" x14ac:dyDescent="0.3">
      <c r="A820" t="s">
        <v>1777</v>
      </c>
      <c r="B820" t="s">
        <v>1778</v>
      </c>
      <c r="C820" t="s">
        <v>1779</v>
      </c>
      <c r="D820" t="str">
        <f t="shared" si="12"/>
        <v>AGATE 300</v>
      </c>
    </row>
    <row r="821" spans="1:4" x14ac:dyDescent="0.3">
      <c r="A821" t="s">
        <v>1780</v>
      </c>
      <c r="B821" t="s">
        <v>1781</v>
      </c>
      <c r="C821" t="s">
        <v>1782</v>
      </c>
      <c r="D821" t="str">
        <f t="shared" si="12"/>
        <v>CALHAN RJ-1</v>
      </c>
    </row>
    <row r="822" spans="1:4" x14ac:dyDescent="0.3">
      <c r="A822" t="s">
        <v>1783</v>
      </c>
      <c r="B822" t="s">
        <v>1784</v>
      </c>
      <c r="C822" t="s">
        <v>1782</v>
      </c>
      <c r="D822" t="str">
        <f t="shared" si="12"/>
        <v>CALHAN RJ-1</v>
      </c>
    </row>
    <row r="823" spans="1:4" x14ac:dyDescent="0.3">
      <c r="A823" t="s">
        <v>1785</v>
      </c>
      <c r="B823" t="s">
        <v>1786</v>
      </c>
      <c r="C823" t="s">
        <v>1782</v>
      </c>
      <c r="D823" t="str">
        <f t="shared" si="12"/>
        <v>CALHAN RJ-1</v>
      </c>
    </row>
    <row r="824" spans="1:4" x14ac:dyDescent="0.3">
      <c r="A824" t="s">
        <v>1787</v>
      </c>
      <c r="B824" t="s">
        <v>1788</v>
      </c>
      <c r="C824" t="s">
        <v>1789</v>
      </c>
      <c r="D824" t="str">
        <f t="shared" si="12"/>
        <v>HARRISON 2</v>
      </c>
    </row>
    <row r="825" spans="1:4" x14ac:dyDescent="0.3">
      <c r="A825" t="s">
        <v>1790</v>
      </c>
      <c r="B825" t="s">
        <v>1791</v>
      </c>
      <c r="C825" t="s">
        <v>1789</v>
      </c>
      <c r="D825" t="str">
        <f t="shared" si="12"/>
        <v>HARRISON 2</v>
      </c>
    </row>
    <row r="826" spans="1:4" x14ac:dyDescent="0.3">
      <c r="A826" t="s">
        <v>1792</v>
      </c>
      <c r="B826" t="s">
        <v>1793</v>
      </c>
      <c r="C826" t="s">
        <v>1789</v>
      </c>
      <c r="D826" t="str">
        <f t="shared" si="12"/>
        <v>HARRISON 2</v>
      </c>
    </row>
    <row r="827" spans="1:4" x14ac:dyDescent="0.3">
      <c r="A827" t="s">
        <v>1794</v>
      </c>
      <c r="B827" t="s">
        <v>168</v>
      </c>
      <c r="C827" t="s">
        <v>1789</v>
      </c>
      <c r="D827" t="str">
        <f t="shared" si="12"/>
        <v>HARRISON 2</v>
      </c>
    </row>
    <row r="828" spans="1:4" x14ac:dyDescent="0.3">
      <c r="A828" t="s">
        <v>1795</v>
      </c>
      <c r="B828" t="s">
        <v>1796</v>
      </c>
      <c r="C828" t="s">
        <v>1789</v>
      </c>
      <c r="D828" t="str">
        <f t="shared" si="12"/>
        <v>HARRISON 2</v>
      </c>
    </row>
    <row r="829" spans="1:4" x14ac:dyDescent="0.3">
      <c r="A829" t="s">
        <v>1797</v>
      </c>
      <c r="B829" t="s">
        <v>1798</v>
      </c>
      <c r="C829" t="s">
        <v>1789</v>
      </c>
      <c r="D829" t="str">
        <f t="shared" si="12"/>
        <v>HARRISON 2</v>
      </c>
    </row>
    <row r="830" spans="1:4" x14ac:dyDescent="0.3">
      <c r="A830" t="s">
        <v>1799</v>
      </c>
      <c r="B830" t="s">
        <v>1800</v>
      </c>
      <c r="C830" t="s">
        <v>1789</v>
      </c>
      <c r="D830" t="str">
        <f t="shared" si="12"/>
        <v>HARRISON 2</v>
      </c>
    </row>
    <row r="831" spans="1:4" x14ac:dyDescent="0.3">
      <c r="A831" t="s">
        <v>1801</v>
      </c>
      <c r="B831" t="s">
        <v>1802</v>
      </c>
      <c r="C831" t="s">
        <v>1789</v>
      </c>
      <c r="D831" t="str">
        <f t="shared" si="12"/>
        <v>HARRISON 2</v>
      </c>
    </row>
    <row r="832" spans="1:4" x14ac:dyDescent="0.3">
      <c r="A832" t="s">
        <v>1803</v>
      </c>
      <c r="B832" t="s">
        <v>1804</v>
      </c>
      <c r="C832" t="s">
        <v>1789</v>
      </c>
      <c r="D832" t="str">
        <f t="shared" si="12"/>
        <v>HARRISON 2</v>
      </c>
    </row>
    <row r="833" spans="1:4" x14ac:dyDescent="0.3">
      <c r="A833" t="s">
        <v>1805</v>
      </c>
      <c r="B833" t="s">
        <v>1806</v>
      </c>
      <c r="C833" t="s">
        <v>1789</v>
      </c>
      <c r="D833" t="str">
        <f t="shared" si="12"/>
        <v>HARRISON 2</v>
      </c>
    </row>
    <row r="834" spans="1:4" x14ac:dyDescent="0.3">
      <c r="A834" t="s">
        <v>1807</v>
      </c>
      <c r="B834" t="s">
        <v>1808</v>
      </c>
      <c r="C834" t="s">
        <v>1789</v>
      </c>
      <c r="D834" t="str">
        <f t="shared" si="12"/>
        <v>HARRISON 2</v>
      </c>
    </row>
    <row r="835" spans="1:4" x14ac:dyDescent="0.3">
      <c r="A835" t="s">
        <v>1809</v>
      </c>
      <c r="B835" t="s">
        <v>1810</v>
      </c>
      <c r="C835" t="s">
        <v>1789</v>
      </c>
      <c r="D835" t="str">
        <f t="shared" ref="D835:D898" si="13">VLOOKUP($C835,$G$1:$H$201,2,FALSE)</f>
        <v>HARRISON 2</v>
      </c>
    </row>
    <row r="836" spans="1:4" x14ac:dyDescent="0.3">
      <c r="A836" t="s">
        <v>1811</v>
      </c>
      <c r="B836" t="s">
        <v>1812</v>
      </c>
      <c r="C836" t="s">
        <v>1789</v>
      </c>
      <c r="D836" t="str">
        <f t="shared" si="13"/>
        <v>HARRISON 2</v>
      </c>
    </row>
    <row r="837" spans="1:4" x14ac:dyDescent="0.3">
      <c r="A837" t="s">
        <v>1813</v>
      </c>
      <c r="B837" t="s">
        <v>1814</v>
      </c>
      <c r="C837" t="s">
        <v>1789</v>
      </c>
      <c r="D837" t="str">
        <f t="shared" si="13"/>
        <v>HARRISON 2</v>
      </c>
    </row>
    <row r="838" spans="1:4" x14ac:dyDescent="0.3">
      <c r="A838" t="s">
        <v>1815</v>
      </c>
      <c r="B838" t="s">
        <v>1816</v>
      </c>
      <c r="C838" t="s">
        <v>1789</v>
      </c>
      <c r="D838" t="str">
        <f t="shared" si="13"/>
        <v>HARRISON 2</v>
      </c>
    </row>
    <row r="839" spans="1:4" x14ac:dyDescent="0.3">
      <c r="A839" t="s">
        <v>1817</v>
      </c>
      <c r="B839" t="s">
        <v>1818</v>
      </c>
      <c r="C839" t="s">
        <v>1789</v>
      </c>
      <c r="D839" t="str">
        <f t="shared" si="13"/>
        <v>HARRISON 2</v>
      </c>
    </row>
    <row r="840" spans="1:4" x14ac:dyDescent="0.3">
      <c r="A840" t="s">
        <v>1819</v>
      </c>
      <c r="B840" t="s">
        <v>1820</v>
      </c>
      <c r="C840" t="s">
        <v>1789</v>
      </c>
      <c r="D840" t="str">
        <f t="shared" si="13"/>
        <v>HARRISON 2</v>
      </c>
    </row>
    <row r="841" spans="1:4" x14ac:dyDescent="0.3">
      <c r="A841" t="s">
        <v>1821</v>
      </c>
      <c r="B841" t="s">
        <v>1822</v>
      </c>
      <c r="C841" t="s">
        <v>1789</v>
      </c>
      <c r="D841" t="str">
        <f t="shared" si="13"/>
        <v>HARRISON 2</v>
      </c>
    </row>
    <row r="842" spans="1:4" x14ac:dyDescent="0.3">
      <c r="A842" t="s">
        <v>1823</v>
      </c>
      <c r="B842" t="s">
        <v>1686</v>
      </c>
      <c r="C842" t="s">
        <v>1789</v>
      </c>
      <c r="D842" t="str">
        <f t="shared" si="13"/>
        <v>HARRISON 2</v>
      </c>
    </row>
    <row r="843" spans="1:4" x14ac:dyDescent="0.3">
      <c r="A843" t="s">
        <v>1824</v>
      </c>
      <c r="B843" t="s">
        <v>1825</v>
      </c>
      <c r="C843" t="s">
        <v>1789</v>
      </c>
      <c r="D843" t="str">
        <f t="shared" si="13"/>
        <v>HARRISON 2</v>
      </c>
    </row>
    <row r="844" spans="1:4" x14ac:dyDescent="0.3">
      <c r="A844" t="s">
        <v>1826</v>
      </c>
      <c r="B844" t="s">
        <v>1827</v>
      </c>
      <c r="C844" t="s">
        <v>1789</v>
      </c>
      <c r="D844" t="str">
        <f t="shared" si="13"/>
        <v>HARRISON 2</v>
      </c>
    </row>
    <row r="845" spans="1:4" x14ac:dyDescent="0.3">
      <c r="A845" t="s">
        <v>1828</v>
      </c>
      <c r="B845" t="s">
        <v>1829</v>
      </c>
      <c r="C845" t="s">
        <v>1789</v>
      </c>
      <c r="D845" t="str">
        <f t="shared" si="13"/>
        <v>HARRISON 2</v>
      </c>
    </row>
    <row r="846" spans="1:4" x14ac:dyDescent="0.3">
      <c r="A846" t="s">
        <v>1830</v>
      </c>
      <c r="B846" t="s">
        <v>1831</v>
      </c>
      <c r="C846" t="s">
        <v>1789</v>
      </c>
      <c r="D846" t="str">
        <f t="shared" si="13"/>
        <v>HARRISON 2</v>
      </c>
    </row>
    <row r="847" spans="1:4" x14ac:dyDescent="0.3">
      <c r="A847" t="s">
        <v>1832</v>
      </c>
      <c r="B847" t="s">
        <v>1833</v>
      </c>
      <c r="C847" t="s">
        <v>1789</v>
      </c>
      <c r="D847" t="str">
        <f t="shared" si="13"/>
        <v>HARRISON 2</v>
      </c>
    </row>
    <row r="848" spans="1:4" x14ac:dyDescent="0.3">
      <c r="A848" t="s">
        <v>1834</v>
      </c>
      <c r="B848" t="s">
        <v>1835</v>
      </c>
      <c r="C848" t="s">
        <v>1789</v>
      </c>
      <c r="D848" t="str">
        <f t="shared" si="13"/>
        <v>HARRISON 2</v>
      </c>
    </row>
    <row r="849" spans="1:4" x14ac:dyDescent="0.3">
      <c r="A849" t="s">
        <v>1836</v>
      </c>
      <c r="B849" t="s">
        <v>1837</v>
      </c>
      <c r="C849" t="s">
        <v>1838</v>
      </c>
      <c r="D849" t="str">
        <f t="shared" si="13"/>
        <v>WIDEFIELD 3</v>
      </c>
    </row>
    <row r="850" spans="1:4" x14ac:dyDescent="0.3">
      <c r="A850" t="s">
        <v>1839</v>
      </c>
      <c r="B850" t="s">
        <v>1840</v>
      </c>
      <c r="C850" t="s">
        <v>1838</v>
      </c>
      <c r="D850" t="str">
        <f t="shared" si="13"/>
        <v>WIDEFIELD 3</v>
      </c>
    </row>
    <row r="851" spans="1:4" x14ac:dyDescent="0.3">
      <c r="A851" t="s">
        <v>1841</v>
      </c>
      <c r="B851" t="s">
        <v>1842</v>
      </c>
      <c r="C851" t="s">
        <v>1838</v>
      </c>
      <c r="D851" t="str">
        <f t="shared" si="13"/>
        <v>WIDEFIELD 3</v>
      </c>
    </row>
    <row r="852" spans="1:4" x14ac:dyDescent="0.3">
      <c r="A852" t="s">
        <v>1843</v>
      </c>
      <c r="B852" t="s">
        <v>1844</v>
      </c>
      <c r="C852" t="s">
        <v>1838</v>
      </c>
      <c r="D852" t="str">
        <f t="shared" si="13"/>
        <v>WIDEFIELD 3</v>
      </c>
    </row>
    <row r="853" spans="1:4" x14ac:dyDescent="0.3">
      <c r="A853" t="s">
        <v>1845</v>
      </c>
      <c r="B853" t="s">
        <v>1846</v>
      </c>
      <c r="C853" t="s">
        <v>1838</v>
      </c>
      <c r="D853" t="str">
        <f t="shared" si="13"/>
        <v>WIDEFIELD 3</v>
      </c>
    </row>
    <row r="854" spans="1:4" x14ac:dyDescent="0.3">
      <c r="A854" t="s">
        <v>1847</v>
      </c>
      <c r="B854" t="s">
        <v>1848</v>
      </c>
      <c r="C854" t="s">
        <v>1838</v>
      </c>
      <c r="D854" t="str">
        <f t="shared" si="13"/>
        <v>WIDEFIELD 3</v>
      </c>
    </row>
    <row r="855" spans="1:4" x14ac:dyDescent="0.3">
      <c r="A855" t="s">
        <v>1849</v>
      </c>
      <c r="B855" t="s">
        <v>1850</v>
      </c>
      <c r="C855" t="s">
        <v>1838</v>
      </c>
      <c r="D855" t="str">
        <f t="shared" si="13"/>
        <v>WIDEFIELD 3</v>
      </c>
    </row>
    <row r="856" spans="1:4" x14ac:dyDescent="0.3">
      <c r="A856" t="s">
        <v>1851</v>
      </c>
      <c r="B856" t="s">
        <v>1852</v>
      </c>
      <c r="C856" t="s">
        <v>1838</v>
      </c>
      <c r="D856" t="str">
        <f t="shared" si="13"/>
        <v>WIDEFIELD 3</v>
      </c>
    </row>
    <row r="857" spans="1:4" x14ac:dyDescent="0.3">
      <c r="A857" t="s">
        <v>1853</v>
      </c>
      <c r="B857" t="s">
        <v>1854</v>
      </c>
      <c r="C857" t="s">
        <v>1838</v>
      </c>
      <c r="D857" t="str">
        <f t="shared" si="13"/>
        <v>WIDEFIELD 3</v>
      </c>
    </row>
    <row r="858" spans="1:4" x14ac:dyDescent="0.3">
      <c r="A858" t="s">
        <v>1855</v>
      </c>
      <c r="B858" t="s">
        <v>554</v>
      </c>
      <c r="C858" t="s">
        <v>1838</v>
      </c>
      <c r="D858" t="str">
        <f t="shared" si="13"/>
        <v>WIDEFIELD 3</v>
      </c>
    </row>
    <row r="859" spans="1:4" x14ac:dyDescent="0.3">
      <c r="A859" t="s">
        <v>1856</v>
      </c>
      <c r="B859" t="s">
        <v>1857</v>
      </c>
      <c r="C859" t="s">
        <v>1838</v>
      </c>
      <c r="D859" t="str">
        <f t="shared" si="13"/>
        <v>WIDEFIELD 3</v>
      </c>
    </row>
    <row r="860" spans="1:4" x14ac:dyDescent="0.3">
      <c r="A860" t="s">
        <v>1858</v>
      </c>
      <c r="B860" t="s">
        <v>1859</v>
      </c>
      <c r="C860" t="s">
        <v>1838</v>
      </c>
      <c r="D860" t="str">
        <f t="shared" si="13"/>
        <v>WIDEFIELD 3</v>
      </c>
    </row>
    <row r="861" spans="1:4" x14ac:dyDescent="0.3">
      <c r="A861" t="s">
        <v>1860</v>
      </c>
      <c r="B861" t="s">
        <v>1861</v>
      </c>
      <c r="C861" t="s">
        <v>1838</v>
      </c>
      <c r="D861" t="str">
        <f t="shared" si="13"/>
        <v>WIDEFIELD 3</v>
      </c>
    </row>
    <row r="862" spans="1:4" x14ac:dyDescent="0.3">
      <c r="A862" t="s">
        <v>1862</v>
      </c>
      <c r="B862" t="s">
        <v>1863</v>
      </c>
      <c r="C862" t="s">
        <v>1838</v>
      </c>
      <c r="D862" t="str">
        <f t="shared" si="13"/>
        <v>WIDEFIELD 3</v>
      </c>
    </row>
    <row r="863" spans="1:4" x14ac:dyDescent="0.3">
      <c r="A863" t="s">
        <v>1864</v>
      </c>
      <c r="B863" t="s">
        <v>1865</v>
      </c>
      <c r="C863" t="s">
        <v>1838</v>
      </c>
      <c r="D863" t="str">
        <f t="shared" si="13"/>
        <v>WIDEFIELD 3</v>
      </c>
    </row>
    <row r="864" spans="1:4" x14ac:dyDescent="0.3">
      <c r="A864" t="s">
        <v>1866</v>
      </c>
      <c r="B864" t="s">
        <v>1867</v>
      </c>
      <c r="C864" t="s">
        <v>1838</v>
      </c>
      <c r="D864" t="str">
        <f t="shared" si="13"/>
        <v>WIDEFIELD 3</v>
      </c>
    </row>
    <row r="865" spans="1:4" x14ac:dyDescent="0.3">
      <c r="A865" t="s">
        <v>1868</v>
      </c>
      <c r="B865" t="s">
        <v>1869</v>
      </c>
      <c r="C865" t="s">
        <v>1790</v>
      </c>
      <c r="D865" t="str">
        <f t="shared" si="13"/>
        <v>FOUNTAIN 8</v>
      </c>
    </row>
    <row r="866" spans="1:4" x14ac:dyDescent="0.3">
      <c r="A866" t="s">
        <v>1870</v>
      </c>
      <c r="B866" t="s">
        <v>1871</v>
      </c>
      <c r="C866" t="s">
        <v>1790</v>
      </c>
      <c r="D866" t="str">
        <f t="shared" si="13"/>
        <v>FOUNTAIN 8</v>
      </c>
    </row>
    <row r="867" spans="1:4" x14ac:dyDescent="0.3">
      <c r="A867" t="s">
        <v>1872</v>
      </c>
      <c r="B867" t="s">
        <v>1873</v>
      </c>
      <c r="C867" t="s">
        <v>1790</v>
      </c>
      <c r="D867" t="str">
        <f t="shared" si="13"/>
        <v>FOUNTAIN 8</v>
      </c>
    </row>
    <row r="868" spans="1:4" x14ac:dyDescent="0.3">
      <c r="A868" t="s">
        <v>1874</v>
      </c>
      <c r="B868" t="s">
        <v>1875</v>
      </c>
      <c r="C868" t="s">
        <v>1790</v>
      </c>
      <c r="D868" t="str">
        <f t="shared" si="13"/>
        <v>FOUNTAIN 8</v>
      </c>
    </row>
    <row r="869" spans="1:4" x14ac:dyDescent="0.3">
      <c r="A869" t="s">
        <v>1876</v>
      </c>
      <c r="B869" t="s">
        <v>1877</v>
      </c>
      <c r="C869" t="s">
        <v>1790</v>
      </c>
      <c r="D869" t="str">
        <f t="shared" si="13"/>
        <v>FOUNTAIN 8</v>
      </c>
    </row>
    <row r="870" spans="1:4" x14ac:dyDescent="0.3">
      <c r="A870" t="s">
        <v>1878</v>
      </c>
      <c r="B870" t="s">
        <v>1879</v>
      </c>
      <c r="C870" t="s">
        <v>1790</v>
      </c>
      <c r="D870" t="str">
        <f t="shared" si="13"/>
        <v>FOUNTAIN 8</v>
      </c>
    </row>
    <row r="871" spans="1:4" x14ac:dyDescent="0.3">
      <c r="A871" t="s">
        <v>1880</v>
      </c>
      <c r="B871" t="s">
        <v>1881</v>
      </c>
      <c r="C871" t="s">
        <v>1790</v>
      </c>
      <c r="D871" t="str">
        <f t="shared" si="13"/>
        <v>FOUNTAIN 8</v>
      </c>
    </row>
    <row r="872" spans="1:4" x14ac:dyDescent="0.3">
      <c r="A872" t="s">
        <v>1882</v>
      </c>
      <c r="B872" t="s">
        <v>375</v>
      </c>
      <c r="C872" t="s">
        <v>1790</v>
      </c>
      <c r="D872" t="str">
        <f t="shared" si="13"/>
        <v>FOUNTAIN 8</v>
      </c>
    </row>
    <row r="873" spans="1:4" x14ac:dyDescent="0.3">
      <c r="A873" t="s">
        <v>1883</v>
      </c>
      <c r="B873" t="s">
        <v>1884</v>
      </c>
      <c r="C873" t="s">
        <v>1790</v>
      </c>
      <c r="D873" t="str">
        <f t="shared" si="13"/>
        <v>FOUNTAIN 8</v>
      </c>
    </row>
    <row r="874" spans="1:4" x14ac:dyDescent="0.3">
      <c r="A874" t="s">
        <v>1885</v>
      </c>
      <c r="B874" t="s">
        <v>1886</v>
      </c>
      <c r="C874" t="s">
        <v>1790</v>
      </c>
      <c r="D874" t="str">
        <f t="shared" si="13"/>
        <v>FOUNTAIN 8</v>
      </c>
    </row>
    <row r="875" spans="1:4" x14ac:dyDescent="0.3">
      <c r="A875" t="s">
        <v>1887</v>
      </c>
      <c r="B875" t="s">
        <v>1888</v>
      </c>
      <c r="C875" t="s">
        <v>1790</v>
      </c>
      <c r="D875" t="str">
        <f t="shared" si="13"/>
        <v>FOUNTAIN 8</v>
      </c>
    </row>
    <row r="876" spans="1:4" x14ac:dyDescent="0.3">
      <c r="A876" t="s">
        <v>1889</v>
      </c>
      <c r="B876" t="s">
        <v>1890</v>
      </c>
      <c r="C876" t="s">
        <v>1790</v>
      </c>
      <c r="D876" t="str">
        <f t="shared" si="13"/>
        <v>FOUNTAIN 8</v>
      </c>
    </row>
    <row r="877" spans="1:4" x14ac:dyDescent="0.3">
      <c r="A877" t="s">
        <v>1891</v>
      </c>
      <c r="B877" t="s">
        <v>1892</v>
      </c>
      <c r="C877" t="s">
        <v>1790</v>
      </c>
      <c r="D877" t="str">
        <f t="shared" si="13"/>
        <v>FOUNTAIN 8</v>
      </c>
    </row>
    <row r="878" spans="1:4" x14ac:dyDescent="0.3">
      <c r="A878" t="s">
        <v>1893</v>
      </c>
      <c r="B878" t="s">
        <v>1894</v>
      </c>
      <c r="C878" t="s">
        <v>1895</v>
      </c>
      <c r="D878" t="str">
        <f t="shared" si="13"/>
        <v>COLORADO SPRINGS 11</v>
      </c>
    </row>
    <row r="879" spans="1:4" x14ac:dyDescent="0.3">
      <c r="A879" t="s">
        <v>1896</v>
      </c>
      <c r="B879" t="s">
        <v>1897</v>
      </c>
      <c r="C879" t="s">
        <v>1895</v>
      </c>
      <c r="D879" t="str">
        <f t="shared" si="13"/>
        <v>COLORADO SPRINGS 11</v>
      </c>
    </row>
    <row r="880" spans="1:4" x14ac:dyDescent="0.3">
      <c r="A880" t="s">
        <v>1898</v>
      </c>
      <c r="B880" t="s">
        <v>1899</v>
      </c>
      <c r="C880" t="s">
        <v>1895</v>
      </c>
      <c r="D880" t="str">
        <f t="shared" si="13"/>
        <v>COLORADO SPRINGS 11</v>
      </c>
    </row>
    <row r="881" spans="1:4" x14ac:dyDescent="0.3">
      <c r="A881" t="s">
        <v>1900</v>
      </c>
      <c r="B881" t="s">
        <v>1901</v>
      </c>
      <c r="C881" t="s">
        <v>1895</v>
      </c>
      <c r="D881" t="str">
        <f t="shared" si="13"/>
        <v>COLORADO SPRINGS 11</v>
      </c>
    </row>
    <row r="882" spans="1:4" x14ac:dyDescent="0.3">
      <c r="A882" t="s">
        <v>1902</v>
      </c>
      <c r="B882" t="s">
        <v>1903</v>
      </c>
      <c r="C882" t="s">
        <v>1895</v>
      </c>
      <c r="D882" t="str">
        <f t="shared" si="13"/>
        <v>COLORADO SPRINGS 11</v>
      </c>
    </row>
    <row r="883" spans="1:4" x14ac:dyDescent="0.3">
      <c r="A883" t="s">
        <v>1904</v>
      </c>
      <c r="B883" t="s">
        <v>1905</v>
      </c>
      <c r="C883" t="s">
        <v>1895</v>
      </c>
      <c r="D883" t="str">
        <f t="shared" si="13"/>
        <v>COLORADO SPRINGS 11</v>
      </c>
    </row>
    <row r="884" spans="1:4" x14ac:dyDescent="0.3">
      <c r="A884" t="s">
        <v>1906</v>
      </c>
      <c r="B884" t="s">
        <v>1907</v>
      </c>
      <c r="C884" t="s">
        <v>1895</v>
      </c>
      <c r="D884" t="str">
        <f t="shared" si="13"/>
        <v>COLORADO SPRINGS 11</v>
      </c>
    </row>
    <row r="885" spans="1:4" x14ac:dyDescent="0.3">
      <c r="A885" t="s">
        <v>1908</v>
      </c>
      <c r="B885" t="s">
        <v>1909</v>
      </c>
      <c r="C885" t="s">
        <v>1895</v>
      </c>
      <c r="D885" t="str">
        <f t="shared" si="13"/>
        <v>COLORADO SPRINGS 11</v>
      </c>
    </row>
    <row r="886" spans="1:4" x14ac:dyDescent="0.3">
      <c r="A886" t="s">
        <v>1910</v>
      </c>
      <c r="B886" t="s">
        <v>1911</v>
      </c>
      <c r="C886" t="s">
        <v>1895</v>
      </c>
      <c r="D886" t="str">
        <f t="shared" si="13"/>
        <v>COLORADO SPRINGS 11</v>
      </c>
    </row>
    <row r="887" spans="1:4" x14ac:dyDescent="0.3">
      <c r="A887" t="s">
        <v>1912</v>
      </c>
      <c r="B887" t="s">
        <v>1913</v>
      </c>
      <c r="C887" t="s">
        <v>1895</v>
      </c>
      <c r="D887" t="str">
        <f t="shared" si="13"/>
        <v>COLORADO SPRINGS 11</v>
      </c>
    </row>
    <row r="888" spans="1:4" x14ac:dyDescent="0.3">
      <c r="A888" t="s">
        <v>1914</v>
      </c>
      <c r="B888" t="s">
        <v>1915</v>
      </c>
      <c r="C888" t="s">
        <v>1895</v>
      </c>
      <c r="D888" t="str">
        <f t="shared" si="13"/>
        <v>COLORADO SPRINGS 11</v>
      </c>
    </row>
    <row r="889" spans="1:4" x14ac:dyDescent="0.3">
      <c r="A889" t="s">
        <v>1916</v>
      </c>
      <c r="B889" t="s">
        <v>1917</v>
      </c>
      <c r="C889" t="s">
        <v>1895</v>
      </c>
      <c r="D889" t="str">
        <f t="shared" si="13"/>
        <v>COLORADO SPRINGS 11</v>
      </c>
    </row>
    <row r="890" spans="1:4" x14ac:dyDescent="0.3">
      <c r="A890" t="s">
        <v>1918</v>
      </c>
      <c r="B890" t="s">
        <v>1919</v>
      </c>
      <c r="C890" t="s">
        <v>1895</v>
      </c>
      <c r="D890" t="str">
        <f t="shared" si="13"/>
        <v>COLORADO SPRINGS 11</v>
      </c>
    </row>
    <row r="891" spans="1:4" x14ac:dyDescent="0.3">
      <c r="A891" t="s">
        <v>1920</v>
      </c>
      <c r="B891" t="s">
        <v>1921</v>
      </c>
      <c r="C891" t="s">
        <v>1895</v>
      </c>
      <c r="D891" t="str">
        <f t="shared" si="13"/>
        <v>COLORADO SPRINGS 11</v>
      </c>
    </row>
    <row r="892" spans="1:4" x14ac:dyDescent="0.3">
      <c r="A892" t="s">
        <v>1922</v>
      </c>
      <c r="B892" t="s">
        <v>1923</v>
      </c>
      <c r="C892" t="s">
        <v>1895</v>
      </c>
      <c r="D892" t="str">
        <f t="shared" si="13"/>
        <v>COLORADO SPRINGS 11</v>
      </c>
    </row>
    <row r="893" spans="1:4" x14ac:dyDescent="0.3">
      <c r="A893" t="s">
        <v>1924</v>
      </c>
      <c r="B893" t="s">
        <v>1247</v>
      </c>
      <c r="C893" t="s">
        <v>1895</v>
      </c>
      <c r="D893" t="str">
        <f t="shared" si="13"/>
        <v>COLORADO SPRINGS 11</v>
      </c>
    </row>
    <row r="894" spans="1:4" x14ac:dyDescent="0.3">
      <c r="A894" t="s">
        <v>1925</v>
      </c>
      <c r="B894" t="s">
        <v>1926</v>
      </c>
      <c r="C894" t="s">
        <v>1895</v>
      </c>
      <c r="D894" t="str">
        <f t="shared" si="13"/>
        <v>COLORADO SPRINGS 11</v>
      </c>
    </row>
    <row r="895" spans="1:4" x14ac:dyDescent="0.3">
      <c r="A895" t="s">
        <v>1927</v>
      </c>
      <c r="B895" t="s">
        <v>1928</v>
      </c>
      <c r="C895" t="s">
        <v>1895</v>
      </c>
      <c r="D895" t="str">
        <f t="shared" si="13"/>
        <v>COLORADO SPRINGS 11</v>
      </c>
    </row>
    <row r="896" spans="1:4" x14ac:dyDescent="0.3">
      <c r="A896" t="s">
        <v>1929</v>
      </c>
      <c r="B896" t="s">
        <v>1930</v>
      </c>
      <c r="C896" t="s">
        <v>1895</v>
      </c>
      <c r="D896" t="str">
        <f t="shared" si="13"/>
        <v>COLORADO SPRINGS 11</v>
      </c>
    </row>
    <row r="897" spans="1:4" x14ac:dyDescent="0.3">
      <c r="A897" t="s">
        <v>1931</v>
      </c>
      <c r="B897" t="s">
        <v>1932</v>
      </c>
      <c r="C897" t="s">
        <v>1895</v>
      </c>
      <c r="D897" t="str">
        <f t="shared" si="13"/>
        <v>COLORADO SPRINGS 11</v>
      </c>
    </row>
    <row r="898" spans="1:4" x14ac:dyDescent="0.3">
      <c r="A898" t="s">
        <v>1933</v>
      </c>
      <c r="B898" t="s">
        <v>1934</v>
      </c>
      <c r="C898" t="s">
        <v>1895</v>
      </c>
      <c r="D898" t="str">
        <f t="shared" si="13"/>
        <v>COLORADO SPRINGS 11</v>
      </c>
    </row>
    <row r="899" spans="1:4" x14ac:dyDescent="0.3">
      <c r="A899" t="s">
        <v>1935</v>
      </c>
      <c r="B899" t="s">
        <v>1936</v>
      </c>
      <c r="C899" t="s">
        <v>1895</v>
      </c>
      <c r="D899" t="str">
        <f t="shared" ref="D899:D962" si="14">VLOOKUP($C899,$G$1:$H$201,2,FALSE)</f>
        <v>COLORADO SPRINGS 11</v>
      </c>
    </row>
    <row r="900" spans="1:4" x14ac:dyDescent="0.3">
      <c r="A900" t="s">
        <v>1937</v>
      </c>
      <c r="B900" t="s">
        <v>1938</v>
      </c>
      <c r="C900" t="s">
        <v>1895</v>
      </c>
      <c r="D900" t="str">
        <f t="shared" si="14"/>
        <v>COLORADO SPRINGS 11</v>
      </c>
    </row>
    <row r="901" spans="1:4" x14ac:dyDescent="0.3">
      <c r="A901" t="s">
        <v>1939</v>
      </c>
      <c r="B901" t="s">
        <v>1940</v>
      </c>
      <c r="C901" t="s">
        <v>1895</v>
      </c>
      <c r="D901" t="str">
        <f t="shared" si="14"/>
        <v>COLORADO SPRINGS 11</v>
      </c>
    </row>
    <row r="902" spans="1:4" x14ac:dyDescent="0.3">
      <c r="A902" t="s">
        <v>1941</v>
      </c>
      <c r="B902" t="s">
        <v>1942</v>
      </c>
      <c r="C902" t="s">
        <v>1895</v>
      </c>
      <c r="D902" t="str">
        <f t="shared" si="14"/>
        <v>COLORADO SPRINGS 11</v>
      </c>
    </row>
    <row r="903" spans="1:4" x14ac:dyDescent="0.3">
      <c r="A903" t="s">
        <v>1943</v>
      </c>
      <c r="B903" t="s">
        <v>1944</v>
      </c>
      <c r="C903" t="s">
        <v>1895</v>
      </c>
      <c r="D903" t="str">
        <f t="shared" si="14"/>
        <v>COLORADO SPRINGS 11</v>
      </c>
    </row>
    <row r="904" spans="1:4" x14ac:dyDescent="0.3">
      <c r="A904" t="s">
        <v>1945</v>
      </c>
      <c r="B904" t="s">
        <v>1946</v>
      </c>
      <c r="C904" t="s">
        <v>1895</v>
      </c>
      <c r="D904" t="str">
        <f t="shared" si="14"/>
        <v>COLORADO SPRINGS 11</v>
      </c>
    </row>
    <row r="905" spans="1:4" x14ac:dyDescent="0.3">
      <c r="A905" t="s">
        <v>1947</v>
      </c>
      <c r="B905" t="s">
        <v>1948</v>
      </c>
      <c r="C905" t="s">
        <v>1895</v>
      </c>
      <c r="D905" t="str">
        <f t="shared" si="14"/>
        <v>COLORADO SPRINGS 11</v>
      </c>
    </row>
    <row r="906" spans="1:4" x14ac:dyDescent="0.3">
      <c r="A906" t="s">
        <v>1949</v>
      </c>
      <c r="B906" t="s">
        <v>1950</v>
      </c>
      <c r="C906" t="s">
        <v>1895</v>
      </c>
      <c r="D906" t="str">
        <f t="shared" si="14"/>
        <v>COLORADO SPRINGS 11</v>
      </c>
    </row>
    <row r="907" spans="1:4" x14ac:dyDescent="0.3">
      <c r="A907" t="s">
        <v>1951</v>
      </c>
      <c r="B907" t="s">
        <v>1952</v>
      </c>
      <c r="C907" t="s">
        <v>1895</v>
      </c>
      <c r="D907" t="str">
        <f t="shared" si="14"/>
        <v>COLORADO SPRINGS 11</v>
      </c>
    </row>
    <row r="908" spans="1:4" x14ac:dyDescent="0.3">
      <c r="A908" t="s">
        <v>1953</v>
      </c>
      <c r="B908" t="s">
        <v>1954</v>
      </c>
      <c r="C908" t="s">
        <v>1895</v>
      </c>
      <c r="D908" t="str">
        <f t="shared" si="14"/>
        <v>COLORADO SPRINGS 11</v>
      </c>
    </row>
    <row r="909" spans="1:4" x14ac:dyDescent="0.3">
      <c r="A909" t="s">
        <v>1955</v>
      </c>
      <c r="B909" t="s">
        <v>1956</v>
      </c>
      <c r="C909" t="s">
        <v>1895</v>
      </c>
      <c r="D909" t="str">
        <f t="shared" si="14"/>
        <v>COLORADO SPRINGS 11</v>
      </c>
    </row>
    <row r="910" spans="1:4" x14ac:dyDescent="0.3">
      <c r="A910" t="s">
        <v>1957</v>
      </c>
      <c r="B910" t="s">
        <v>601</v>
      </c>
      <c r="C910" t="s">
        <v>1895</v>
      </c>
      <c r="D910" t="str">
        <f t="shared" si="14"/>
        <v>COLORADO SPRINGS 11</v>
      </c>
    </row>
    <row r="911" spans="1:4" x14ac:dyDescent="0.3">
      <c r="A911" t="s">
        <v>1958</v>
      </c>
      <c r="B911" t="s">
        <v>1959</v>
      </c>
      <c r="C911" t="s">
        <v>1895</v>
      </c>
      <c r="D911" t="str">
        <f t="shared" si="14"/>
        <v>COLORADO SPRINGS 11</v>
      </c>
    </row>
    <row r="912" spans="1:4" x14ac:dyDescent="0.3">
      <c r="A912" t="s">
        <v>1960</v>
      </c>
      <c r="B912" t="s">
        <v>1961</v>
      </c>
      <c r="C912" t="s">
        <v>1895</v>
      </c>
      <c r="D912" t="str">
        <f t="shared" si="14"/>
        <v>COLORADO SPRINGS 11</v>
      </c>
    </row>
    <row r="913" spans="1:4" x14ac:dyDescent="0.3">
      <c r="A913" t="s">
        <v>1962</v>
      </c>
      <c r="B913" t="s">
        <v>1963</v>
      </c>
      <c r="C913" t="s">
        <v>1895</v>
      </c>
      <c r="D913" t="str">
        <f t="shared" si="14"/>
        <v>COLORADO SPRINGS 11</v>
      </c>
    </row>
    <row r="914" spans="1:4" x14ac:dyDescent="0.3">
      <c r="A914" t="s">
        <v>1964</v>
      </c>
      <c r="B914" t="s">
        <v>1965</v>
      </c>
      <c r="C914" t="s">
        <v>1895</v>
      </c>
      <c r="D914" t="str">
        <f t="shared" si="14"/>
        <v>COLORADO SPRINGS 11</v>
      </c>
    </row>
    <row r="915" spans="1:4" x14ac:dyDescent="0.3">
      <c r="A915" t="s">
        <v>1966</v>
      </c>
      <c r="B915" t="s">
        <v>1967</v>
      </c>
      <c r="C915" t="s">
        <v>1895</v>
      </c>
      <c r="D915" t="str">
        <f t="shared" si="14"/>
        <v>COLORADO SPRINGS 11</v>
      </c>
    </row>
    <row r="916" spans="1:4" x14ac:dyDescent="0.3">
      <c r="A916" t="s">
        <v>1968</v>
      </c>
      <c r="B916" t="s">
        <v>1969</v>
      </c>
      <c r="C916" t="s">
        <v>1895</v>
      </c>
      <c r="D916" t="str">
        <f t="shared" si="14"/>
        <v>COLORADO SPRINGS 11</v>
      </c>
    </row>
    <row r="917" spans="1:4" x14ac:dyDescent="0.3">
      <c r="A917" t="s">
        <v>1970</v>
      </c>
      <c r="B917" t="s">
        <v>1971</v>
      </c>
      <c r="C917" t="s">
        <v>1895</v>
      </c>
      <c r="D917" t="str">
        <f t="shared" si="14"/>
        <v>COLORADO SPRINGS 11</v>
      </c>
    </row>
    <row r="918" spans="1:4" x14ac:dyDescent="0.3">
      <c r="A918" t="s">
        <v>1972</v>
      </c>
      <c r="B918" t="s">
        <v>1973</v>
      </c>
      <c r="C918" t="s">
        <v>1895</v>
      </c>
      <c r="D918" t="str">
        <f t="shared" si="14"/>
        <v>COLORADO SPRINGS 11</v>
      </c>
    </row>
    <row r="919" spans="1:4" x14ac:dyDescent="0.3">
      <c r="A919" t="s">
        <v>1974</v>
      </c>
      <c r="B919" t="s">
        <v>1975</v>
      </c>
      <c r="C919" t="s">
        <v>1895</v>
      </c>
      <c r="D919" t="str">
        <f t="shared" si="14"/>
        <v>COLORADO SPRINGS 11</v>
      </c>
    </row>
    <row r="920" spans="1:4" x14ac:dyDescent="0.3">
      <c r="A920" t="s">
        <v>1976</v>
      </c>
      <c r="B920" t="s">
        <v>1977</v>
      </c>
      <c r="C920" t="s">
        <v>1895</v>
      </c>
      <c r="D920" t="str">
        <f t="shared" si="14"/>
        <v>COLORADO SPRINGS 11</v>
      </c>
    </row>
    <row r="921" spans="1:4" x14ac:dyDescent="0.3">
      <c r="A921" t="s">
        <v>1978</v>
      </c>
      <c r="B921" t="s">
        <v>1979</v>
      </c>
      <c r="C921" t="s">
        <v>1895</v>
      </c>
      <c r="D921" t="str">
        <f t="shared" si="14"/>
        <v>COLORADO SPRINGS 11</v>
      </c>
    </row>
    <row r="922" spans="1:4" x14ac:dyDescent="0.3">
      <c r="A922" t="s">
        <v>1980</v>
      </c>
      <c r="B922" t="s">
        <v>1981</v>
      </c>
      <c r="C922" t="s">
        <v>1895</v>
      </c>
      <c r="D922" t="str">
        <f t="shared" si="14"/>
        <v>COLORADO SPRINGS 11</v>
      </c>
    </row>
    <row r="923" spans="1:4" x14ac:dyDescent="0.3">
      <c r="A923" t="s">
        <v>1982</v>
      </c>
      <c r="B923" t="s">
        <v>1983</v>
      </c>
      <c r="C923" t="s">
        <v>1895</v>
      </c>
      <c r="D923" t="str">
        <f t="shared" si="14"/>
        <v>COLORADO SPRINGS 11</v>
      </c>
    </row>
    <row r="924" spans="1:4" x14ac:dyDescent="0.3">
      <c r="A924" t="s">
        <v>1984</v>
      </c>
      <c r="B924" t="s">
        <v>1985</v>
      </c>
      <c r="C924" t="s">
        <v>1895</v>
      </c>
      <c r="D924" t="str">
        <f t="shared" si="14"/>
        <v>COLORADO SPRINGS 11</v>
      </c>
    </row>
    <row r="925" spans="1:4" x14ac:dyDescent="0.3">
      <c r="A925" t="s">
        <v>1986</v>
      </c>
      <c r="B925" t="s">
        <v>1467</v>
      </c>
      <c r="C925" t="s">
        <v>1895</v>
      </c>
      <c r="D925" t="str">
        <f t="shared" si="14"/>
        <v>COLORADO SPRINGS 11</v>
      </c>
    </row>
    <row r="926" spans="1:4" x14ac:dyDescent="0.3">
      <c r="A926" t="s">
        <v>1987</v>
      </c>
      <c r="B926" t="s">
        <v>1988</v>
      </c>
      <c r="C926" t="s">
        <v>1895</v>
      </c>
      <c r="D926" t="str">
        <f t="shared" si="14"/>
        <v>COLORADO SPRINGS 11</v>
      </c>
    </row>
    <row r="927" spans="1:4" x14ac:dyDescent="0.3">
      <c r="A927" t="s">
        <v>1989</v>
      </c>
      <c r="B927" t="s">
        <v>1990</v>
      </c>
      <c r="C927" t="s">
        <v>1895</v>
      </c>
      <c r="D927" t="str">
        <f t="shared" si="14"/>
        <v>COLORADO SPRINGS 11</v>
      </c>
    </row>
    <row r="928" spans="1:4" x14ac:dyDescent="0.3">
      <c r="A928" t="s">
        <v>1991</v>
      </c>
      <c r="B928" t="s">
        <v>1992</v>
      </c>
      <c r="C928" t="s">
        <v>1895</v>
      </c>
      <c r="D928" t="str">
        <f t="shared" si="14"/>
        <v>COLORADO SPRINGS 11</v>
      </c>
    </row>
    <row r="929" spans="1:4" x14ac:dyDescent="0.3">
      <c r="A929" t="s">
        <v>1993</v>
      </c>
      <c r="B929" t="s">
        <v>1700</v>
      </c>
      <c r="C929" t="s">
        <v>1895</v>
      </c>
      <c r="D929" t="str">
        <f t="shared" si="14"/>
        <v>COLORADO SPRINGS 11</v>
      </c>
    </row>
    <row r="930" spans="1:4" x14ac:dyDescent="0.3">
      <c r="A930" t="s">
        <v>1994</v>
      </c>
      <c r="B930" t="s">
        <v>466</v>
      </c>
      <c r="C930" t="s">
        <v>1895</v>
      </c>
      <c r="D930" t="str">
        <f t="shared" si="14"/>
        <v>COLORADO SPRINGS 11</v>
      </c>
    </row>
    <row r="931" spans="1:4" x14ac:dyDescent="0.3">
      <c r="A931" t="s">
        <v>1995</v>
      </c>
      <c r="B931" t="s">
        <v>1996</v>
      </c>
      <c r="C931" t="s">
        <v>1895</v>
      </c>
      <c r="D931" t="str">
        <f t="shared" si="14"/>
        <v>COLORADO SPRINGS 11</v>
      </c>
    </row>
    <row r="932" spans="1:4" x14ac:dyDescent="0.3">
      <c r="A932" t="s">
        <v>1997</v>
      </c>
      <c r="B932" t="s">
        <v>1998</v>
      </c>
      <c r="C932" t="s">
        <v>1895</v>
      </c>
      <c r="D932" t="str">
        <f t="shared" si="14"/>
        <v>COLORADO SPRINGS 11</v>
      </c>
    </row>
    <row r="933" spans="1:4" x14ac:dyDescent="0.3">
      <c r="A933" t="s">
        <v>1999</v>
      </c>
      <c r="B933" t="s">
        <v>2000</v>
      </c>
      <c r="C933" t="s">
        <v>1895</v>
      </c>
      <c r="D933" t="str">
        <f t="shared" si="14"/>
        <v>COLORADO SPRINGS 11</v>
      </c>
    </row>
    <row r="934" spans="1:4" x14ac:dyDescent="0.3">
      <c r="A934" t="s">
        <v>2001</v>
      </c>
      <c r="B934" t="s">
        <v>2002</v>
      </c>
      <c r="C934" t="s">
        <v>165</v>
      </c>
      <c r="D934" t="str">
        <f t="shared" si="14"/>
        <v>CHEYENNE MOUNTAIN 12</v>
      </c>
    </row>
    <row r="935" spans="1:4" x14ac:dyDescent="0.3">
      <c r="A935" t="s">
        <v>2003</v>
      </c>
      <c r="B935" t="s">
        <v>2004</v>
      </c>
      <c r="C935" t="s">
        <v>165</v>
      </c>
      <c r="D935" t="str">
        <f t="shared" si="14"/>
        <v>CHEYENNE MOUNTAIN 12</v>
      </c>
    </row>
    <row r="936" spans="1:4" x14ac:dyDescent="0.3">
      <c r="A936" t="s">
        <v>2005</v>
      </c>
      <c r="B936" t="s">
        <v>2006</v>
      </c>
      <c r="C936" t="s">
        <v>165</v>
      </c>
      <c r="D936" t="str">
        <f t="shared" si="14"/>
        <v>CHEYENNE MOUNTAIN 12</v>
      </c>
    </row>
    <row r="937" spans="1:4" x14ac:dyDescent="0.3">
      <c r="A937" t="s">
        <v>2007</v>
      </c>
      <c r="B937" t="s">
        <v>2008</v>
      </c>
      <c r="C937" t="s">
        <v>165</v>
      </c>
      <c r="D937" t="str">
        <f t="shared" si="14"/>
        <v>CHEYENNE MOUNTAIN 12</v>
      </c>
    </row>
    <row r="938" spans="1:4" x14ac:dyDescent="0.3">
      <c r="A938" t="s">
        <v>2009</v>
      </c>
      <c r="B938" t="s">
        <v>2010</v>
      </c>
      <c r="C938" t="s">
        <v>165</v>
      </c>
      <c r="D938" t="str">
        <f t="shared" si="14"/>
        <v>CHEYENNE MOUNTAIN 12</v>
      </c>
    </row>
    <row r="939" spans="1:4" x14ac:dyDescent="0.3">
      <c r="A939" t="s">
        <v>2011</v>
      </c>
      <c r="B939" t="s">
        <v>2012</v>
      </c>
      <c r="C939" t="s">
        <v>165</v>
      </c>
      <c r="D939" t="str">
        <f t="shared" si="14"/>
        <v>CHEYENNE MOUNTAIN 12</v>
      </c>
    </row>
    <row r="940" spans="1:4" x14ac:dyDescent="0.3">
      <c r="A940" t="s">
        <v>2013</v>
      </c>
      <c r="B940" t="s">
        <v>2014</v>
      </c>
      <c r="C940" t="s">
        <v>165</v>
      </c>
      <c r="D940" t="str">
        <f t="shared" si="14"/>
        <v>CHEYENNE MOUNTAIN 12</v>
      </c>
    </row>
    <row r="941" spans="1:4" x14ac:dyDescent="0.3">
      <c r="A941" t="s">
        <v>2015</v>
      </c>
      <c r="B941" t="s">
        <v>2016</v>
      </c>
      <c r="C941" t="s">
        <v>165</v>
      </c>
      <c r="D941" t="str">
        <f t="shared" si="14"/>
        <v>CHEYENNE MOUNTAIN 12</v>
      </c>
    </row>
    <row r="942" spans="1:4" x14ac:dyDescent="0.3">
      <c r="A942" t="s">
        <v>2017</v>
      </c>
      <c r="B942" t="s">
        <v>2018</v>
      </c>
      <c r="C942" t="s">
        <v>165</v>
      </c>
      <c r="D942" t="str">
        <f t="shared" si="14"/>
        <v>CHEYENNE MOUNTAIN 12</v>
      </c>
    </row>
    <row r="943" spans="1:4" x14ac:dyDescent="0.3">
      <c r="A943" t="s">
        <v>2019</v>
      </c>
      <c r="B943" t="s">
        <v>2020</v>
      </c>
      <c r="C943" t="s">
        <v>165</v>
      </c>
      <c r="D943" t="str">
        <f t="shared" si="14"/>
        <v>CHEYENNE MOUNTAIN 12</v>
      </c>
    </row>
    <row r="944" spans="1:4" x14ac:dyDescent="0.3">
      <c r="A944" t="s">
        <v>2021</v>
      </c>
      <c r="B944" t="s">
        <v>2022</v>
      </c>
      <c r="C944" t="s">
        <v>165</v>
      </c>
      <c r="D944" t="str">
        <f t="shared" si="14"/>
        <v>CHEYENNE MOUNTAIN 12</v>
      </c>
    </row>
    <row r="945" spans="1:4" x14ac:dyDescent="0.3">
      <c r="A945" t="s">
        <v>2023</v>
      </c>
      <c r="B945" t="s">
        <v>2024</v>
      </c>
      <c r="C945" t="s">
        <v>2025</v>
      </c>
      <c r="D945" t="str">
        <f t="shared" si="14"/>
        <v>MANITOU SPRINGS 14</v>
      </c>
    </row>
    <row r="946" spans="1:4" x14ac:dyDescent="0.3">
      <c r="A946" t="s">
        <v>2026</v>
      </c>
      <c r="B946" t="s">
        <v>2027</v>
      </c>
      <c r="C946" t="s">
        <v>2025</v>
      </c>
      <c r="D946" t="str">
        <f t="shared" si="14"/>
        <v>MANITOU SPRINGS 14</v>
      </c>
    </row>
    <row r="947" spans="1:4" x14ac:dyDescent="0.3">
      <c r="A947" t="s">
        <v>2028</v>
      </c>
      <c r="B947" t="s">
        <v>2029</v>
      </c>
      <c r="C947" t="s">
        <v>2025</v>
      </c>
      <c r="D947" t="str">
        <f t="shared" si="14"/>
        <v>MANITOU SPRINGS 14</v>
      </c>
    </row>
    <row r="948" spans="1:4" x14ac:dyDescent="0.3">
      <c r="A948" t="s">
        <v>2030</v>
      </c>
      <c r="B948" t="s">
        <v>2031</v>
      </c>
      <c r="C948" t="s">
        <v>2025</v>
      </c>
      <c r="D948" t="str">
        <f t="shared" si="14"/>
        <v>MANITOU SPRINGS 14</v>
      </c>
    </row>
    <row r="949" spans="1:4" x14ac:dyDescent="0.3">
      <c r="A949" t="s">
        <v>2032</v>
      </c>
      <c r="B949" t="s">
        <v>2033</v>
      </c>
      <c r="C949" t="s">
        <v>2034</v>
      </c>
      <c r="D949" t="str">
        <f t="shared" si="14"/>
        <v>ACADEMY 20</v>
      </c>
    </row>
    <row r="950" spans="1:4" x14ac:dyDescent="0.3">
      <c r="A950" t="s">
        <v>2035</v>
      </c>
      <c r="B950" t="s">
        <v>2036</v>
      </c>
      <c r="C950" t="s">
        <v>2034</v>
      </c>
      <c r="D950" t="str">
        <f t="shared" si="14"/>
        <v>ACADEMY 20</v>
      </c>
    </row>
    <row r="951" spans="1:4" x14ac:dyDescent="0.3">
      <c r="A951" t="s">
        <v>2037</v>
      </c>
      <c r="B951" t="s">
        <v>2038</v>
      </c>
      <c r="C951" t="s">
        <v>2034</v>
      </c>
      <c r="D951" t="str">
        <f t="shared" si="14"/>
        <v>ACADEMY 20</v>
      </c>
    </row>
    <row r="952" spans="1:4" x14ac:dyDescent="0.3">
      <c r="A952" t="s">
        <v>2039</v>
      </c>
      <c r="B952" t="s">
        <v>2040</v>
      </c>
      <c r="C952" t="s">
        <v>2034</v>
      </c>
      <c r="D952" t="str">
        <f t="shared" si="14"/>
        <v>ACADEMY 20</v>
      </c>
    </row>
    <row r="953" spans="1:4" x14ac:dyDescent="0.3">
      <c r="A953" t="s">
        <v>405</v>
      </c>
      <c r="B953" t="s">
        <v>2041</v>
      </c>
      <c r="C953" t="s">
        <v>2034</v>
      </c>
      <c r="D953" t="str">
        <f t="shared" si="14"/>
        <v>ACADEMY 20</v>
      </c>
    </row>
    <row r="954" spans="1:4" x14ac:dyDescent="0.3">
      <c r="A954" t="s">
        <v>2042</v>
      </c>
      <c r="B954" t="s">
        <v>2043</v>
      </c>
      <c r="C954" t="s">
        <v>2034</v>
      </c>
      <c r="D954" t="str">
        <f t="shared" si="14"/>
        <v>ACADEMY 20</v>
      </c>
    </row>
    <row r="955" spans="1:4" x14ac:dyDescent="0.3">
      <c r="A955" t="s">
        <v>2044</v>
      </c>
      <c r="B955" t="s">
        <v>2045</v>
      </c>
      <c r="C955" t="s">
        <v>2034</v>
      </c>
      <c r="D955" t="str">
        <f t="shared" si="14"/>
        <v>ACADEMY 20</v>
      </c>
    </row>
    <row r="956" spans="1:4" x14ac:dyDescent="0.3">
      <c r="A956" t="s">
        <v>2046</v>
      </c>
      <c r="B956" t="s">
        <v>2047</v>
      </c>
      <c r="C956" t="s">
        <v>2034</v>
      </c>
      <c r="D956" t="str">
        <f t="shared" si="14"/>
        <v>ACADEMY 20</v>
      </c>
    </row>
    <row r="957" spans="1:4" x14ac:dyDescent="0.3">
      <c r="A957" t="s">
        <v>2048</v>
      </c>
      <c r="B957" t="s">
        <v>2049</v>
      </c>
      <c r="C957" t="s">
        <v>2034</v>
      </c>
      <c r="D957" t="str">
        <f t="shared" si="14"/>
        <v>ACADEMY 20</v>
      </c>
    </row>
    <row r="958" spans="1:4" x14ac:dyDescent="0.3">
      <c r="A958" t="s">
        <v>2050</v>
      </c>
      <c r="B958" t="s">
        <v>2051</v>
      </c>
      <c r="C958" t="s">
        <v>2034</v>
      </c>
      <c r="D958" t="str">
        <f t="shared" si="14"/>
        <v>ACADEMY 20</v>
      </c>
    </row>
    <row r="959" spans="1:4" x14ac:dyDescent="0.3">
      <c r="A959" t="s">
        <v>2052</v>
      </c>
      <c r="B959" t="s">
        <v>2053</v>
      </c>
      <c r="C959" t="s">
        <v>2034</v>
      </c>
      <c r="D959" t="str">
        <f t="shared" si="14"/>
        <v>ACADEMY 20</v>
      </c>
    </row>
    <row r="960" spans="1:4" x14ac:dyDescent="0.3">
      <c r="A960" t="s">
        <v>2054</v>
      </c>
      <c r="B960" t="s">
        <v>2055</v>
      </c>
      <c r="C960" t="s">
        <v>2034</v>
      </c>
      <c r="D960" t="str">
        <f t="shared" si="14"/>
        <v>ACADEMY 20</v>
      </c>
    </row>
    <row r="961" spans="1:4" x14ac:dyDescent="0.3">
      <c r="A961" t="s">
        <v>2056</v>
      </c>
      <c r="B961" t="s">
        <v>2057</v>
      </c>
      <c r="C961" t="s">
        <v>2034</v>
      </c>
      <c r="D961" t="str">
        <f t="shared" si="14"/>
        <v>ACADEMY 20</v>
      </c>
    </row>
    <row r="962" spans="1:4" x14ac:dyDescent="0.3">
      <c r="A962" t="s">
        <v>2058</v>
      </c>
      <c r="B962" t="s">
        <v>2059</v>
      </c>
      <c r="C962" t="s">
        <v>2034</v>
      </c>
      <c r="D962" t="str">
        <f t="shared" si="14"/>
        <v>ACADEMY 20</v>
      </c>
    </row>
    <row r="963" spans="1:4" x14ac:dyDescent="0.3">
      <c r="A963" t="s">
        <v>2060</v>
      </c>
      <c r="B963" t="s">
        <v>2061</v>
      </c>
      <c r="C963" t="s">
        <v>2034</v>
      </c>
      <c r="D963" t="str">
        <f t="shared" ref="D963:D1026" si="15">VLOOKUP($C963,$G$1:$H$201,2,FALSE)</f>
        <v>ACADEMY 20</v>
      </c>
    </row>
    <row r="964" spans="1:4" x14ac:dyDescent="0.3">
      <c r="A964" t="s">
        <v>2062</v>
      </c>
      <c r="B964" t="s">
        <v>2063</v>
      </c>
      <c r="C964" t="s">
        <v>2034</v>
      </c>
      <c r="D964" t="str">
        <f t="shared" si="15"/>
        <v>ACADEMY 20</v>
      </c>
    </row>
    <row r="965" spans="1:4" x14ac:dyDescent="0.3">
      <c r="A965" t="s">
        <v>2064</v>
      </c>
      <c r="B965" t="s">
        <v>2065</v>
      </c>
      <c r="C965" t="s">
        <v>2034</v>
      </c>
      <c r="D965" t="str">
        <f t="shared" si="15"/>
        <v>ACADEMY 20</v>
      </c>
    </row>
    <row r="966" spans="1:4" x14ac:dyDescent="0.3">
      <c r="A966" t="s">
        <v>2066</v>
      </c>
      <c r="B966" t="s">
        <v>2067</v>
      </c>
      <c r="C966" t="s">
        <v>2034</v>
      </c>
      <c r="D966" t="str">
        <f t="shared" si="15"/>
        <v>ACADEMY 20</v>
      </c>
    </row>
    <row r="967" spans="1:4" x14ac:dyDescent="0.3">
      <c r="A967" t="s">
        <v>2068</v>
      </c>
      <c r="B967" t="s">
        <v>2069</v>
      </c>
      <c r="C967" t="s">
        <v>2034</v>
      </c>
      <c r="D967" t="str">
        <f t="shared" si="15"/>
        <v>ACADEMY 20</v>
      </c>
    </row>
    <row r="968" spans="1:4" x14ac:dyDescent="0.3">
      <c r="A968" t="s">
        <v>2070</v>
      </c>
      <c r="B968" t="s">
        <v>2071</v>
      </c>
      <c r="C968" t="s">
        <v>2034</v>
      </c>
      <c r="D968" t="str">
        <f t="shared" si="15"/>
        <v>ACADEMY 20</v>
      </c>
    </row>
    <row r="969" spans="1:4" x14ac:dyDescent="0.3">
      <c r="A969" t="s">
        <v>2072</v>
      </c>
      <c r="B969" t="s">
        <v>2073</v>
      </c>
      <c r="C969" t="s">
        <v>2034</v>
      </c>
      <c r="D969" t="str">
        <f t="shared" si="15"/>
        <v>ACADEMY 20</v>
      </c>
    </row>
    <row r="970" spans="1:4" x14ac:dyDescent="0.3">
      <c r="A970" t="s">
        <v>2074</v>
      </c>
      <c r="B970" t="s">
        <v>2075</v>
      </c>
      <c r="C970" t="s">
        <v>2034</v>
      </c>
      <c r="D970" t="str">
        <f t="shared" si="15"/>
        <v>ACADEMY 20</v>
      </c>
    </row>
    <row r="971" spans="1:4" x14ac:dyDescent="0.3">
      <c r="A971" t="s">
        <v>2076</v>
      </c>
      <c r="B971" t="s">
        <v>472</v>
      </c>
      <c r="C971" t="s">
        <v>2034</v>
      </c>
      <c r="D971" t="str">
        <f t="shared" si="15"/>
        <v>ACADEMY 20</v>
      </c>
    </row>
    <row r="972" spans="1:4" x14ac:dyDescent="0.3">
      <c r="A972" t="s">
        <v>2077</v>
      </c>
      <c r="B972" t="s">
        <v>2078</v>
      </c>
      <c r="C972" t="s">
        <v>2034</v>
      </c>
      <c r="D972" t="str">
        <f t="shared" si="15"/>
        <v>ACADEMY 20</v>
      </c>
    </row>
    <row r="973" spans="1:4" x14ac:dyDescent="0.3">
      <c r="A973" t="s">
        <v>2079</v>
      </c>
      <c r="B973" t="s">
        <v>1646</v>
      </c>
      <c r="C973" t="s">
        <v>2034</v>
      </c>
      <c r="D973" t="str">
        <f t="shared" si="15"/>
        <v>ACADEMY 20</v>
      </c>
    </row>
    <row r="974" spans="1:4" x14ac:dyDescent="0.3">
      <c r="A974" t="s">
        <v>2080</v>
      </c>
      <c r="B974" t="s">
        <v>220</v>
      </c>
      <c r="C974" t="s">
        <v>2034</v>
      </c>
      <c r="D974" t="str">
        <f t="shared" si="15"/>
        <v>ACADEMY 20</v>
      </c>
    </row>
    <row r="975" spans="1:4" x14ac:dyDescent="0.3">
      <c r="A975" t="s">
        <v>2081</v>
      </c>
      <c r="B975" t="s">
        <v>2082</v>
      </c>
      <c r="C975" t="s">
        <v>2034</v>
      </c>
      <c r="D975" t="str">
        <f t="shared" si="15"/>
        <v>ACADEMY 20</v>
      </c>
    </row>
    <row r="976" spans="1:4" x14ac:dyDescent="0.3">
      <c r="A976" t="s">
        <v>2083</v>
      </c>
      <c r="B976" t="s">
        <v>1662</v>
      </c>
      <c r="C976" t="s">
        <v>2034</v>
      </c>
      <c r="D976" t="str">
        <f t="shared" si="15"/>
        <v>ACADEMY 20</v>
      </c>
    </row>
    <row r="977" spans="1:4" x14ac:dyDescent="0.3">
      <c r="A977" t="s">
        <v>2084</v>
      </c>
      <c r="B977" t="s">
        <v>236</v>
      </c>
      <c r="C977" t="s">
        <v>2034</v>
      </c>
      <c r="D977" t="str">
        <f t="shared" si="15"/>
        <v>ACADEMY 20</v>
      </c>
    </row>
    <row r="978" spans="1:4" x14ac:dyDescent="0.3">
      <c r="A978" t="s">
        <v>2085</v>
      </c>
      <c r="B978" t="s">
        <v>2086</v>
      </c>
      <c r="C978" t="s">
        <v>2034</v>
      </c>
      <c r="D978" t="str">
        <f t="shared" si="15"/>
        <v>ACADEMY 20</v>
      </c>
    </row>
    <row r="979" spans="1:4" x14ac:dyDescent="0.3">
      <c r="A979" t="s">
        <v>2087</v>
      </c>
      <c r="B979" t="s">
        <v>2088</v>
      </c>
      <c r="C979" t="s">
        <v>2034</v>
      </c>
      <c r="D979" t="str">
        <f t="shared" si="15"/>
        <v>ACADEMY 20</v>
      </c>
    </row>
    <row r="980" spans="1:4" x14ac:dyDescent="0.3">
      <c r="A980" t="s">
        <v>2089</v>
      </c>
      <c r="B980" t="s">
        <v>2090</v>
      </c>
      <c r="C980" t="s">
        <v>2034</v>
      </c>
      <c r="D980" t="str">
        <f t="shared" si="15"/>
        <v>ACADEMY 20</v>
      </c>
    </row>
    <row r="981" spans="1:4" x14ac:dyDescent="0.3">
      <c r="A981" t="s">
        <v>2091</v>
      </c>
      <c r="B981" t="s">
        <v>2092</v>
      </c>
      <c r="C981" t="s">
        <v>2034</v>
      </c>
      <c r="D981" t="str">
        <f t="shared" si="15"/>
        <v>ACADEMY 20</v>
      </c>
    </row>
    <row r="982" spans="1:4" x14ac:dyDescent="0.3">
      <c r="A982" t="s">
        <v>2093</v>
      </c>
      <c r="B982" t="s">
        <v>2094</v>
      </c>
      <c r="C982" t="s">
        <v>2034</v>
      </c>
      <c r="D982" t="str">
        <f t="shared" si="15"/>
        <v>ACADEMY 20</v>
      </c>
    </row>
    <row r="983" spans="1:4" x14ac:dyDescent="0.3">
      <c r="A983" t="s">
        <v>2095</v>
      </c>
      <c r="B983" t="s">
        <v>2096</v>
      </c>
      <c r="C983" t="s">
        <v>2034</v>
      </c>
      <c r="D983" t="str">
        <f t="shared" si="15"/>
        <v>ACADEMY 20</v>
      </c>
    </row>
    <row r="984" spans="1:4" x14ac:dyDescent="0.3">
      <c r="A984" t="s">
        <v>2097</v>
      </c>
      <c r="B984" t="s">
        <v>2098</v>
      </c>
      <c r="C984" t="s">
        <v>2034</v>
      </c>
      <c r="D984" t="str">
        <f t="shared" si="15"/>
        <v>ACADEMY 20</v>
      </c>
    </row>
    <row r="985" spans="1:4" x14ac:dyDescent="0.3">
      <c r="A985" t="s">
        <v>2099</v>
      </c>
      <c r="B985" t="s">
        <v>2100</v>
      </c>
      <c r="C985" t="s">
        <v>2101</v>
      </c>
      <c r="D985" t="str">
        <f t="shared" si="15"/>
        <v>ELLICOTT 22</v>
      </c>
    </row>
    <row r="986" spans="1:4" x14ac:dyDescent="0.3">
      <c r="A986" t="s">
        <v>2102</v>
      </c>
      <c r="B986" t="s">
        <v>2103</v>
      </c>
      <c r="C986" t="s">
        <v>2101</v>
      </c>
      <c r="D986" t="str">
        <f t="shared" si="15"/>
        <v>ELLICOTT 22</v>
      </c>
    </row>
    <row r="987" spans="1:4" x14ac:dyDescent="0.3">
      <c r="A987" t="s">
        <v>2104</v>
      </c>
      <c r="B987" t="s">
        <v>2105</v>
      </c>
      <c r="C987" t="s">
        <v>2101</v>
      </c>
      <c r="D987" t="str">
        <f t="shared" si="15"/>
        <v>ELLICOTT 22</v>
      </c>
    </row>
    <row r="988" spans="1:4" x14ac:dyDescent="0.3">
      <c r="A988" t="s">
        <v>2106</v>
      </c>
      <c r="B988" t="s">
        <v>2107</v>
      </c>
      <c r="C988" t="s">
        <v>2108</v>
      </c>
      <c r="D988" t="str">
        <f t="shared" si="15"/>
        <v>PEYTON 23 JT</v>
      </c>
    </row>
    <row r="989" spans="1:4" x14ac:dyDescent="0.3">
      <c r="A989" t="s">
        <v>2109</v>
      </c>
      <c r="B989" t="s">
        <v>2110</v>
      </c>
      <c r="C989" t="s">
        <v>2108</v>
      </c>
      <c r="D989" t="str">
        <f t="shared" si="15"/>
        <v>PEYTON 23 JT</v>
      </c>
    </row>
    <row r="990" spans="1:4" x14ac:dyDescent="0.3">
      <c r="A990" t="s">
        <v>2111</v>
      </c>
      <c r="B990" t="s">
        <v>2112</v>
      </c>
      <c r="C990" t="s">
        <v>2108</v>
      </c>
      <c r="D990" t="str">
        <f t="shared" si="15"/>
        <v>PEYTON 23 JT</v>
      </c>
    </row>
    <row r="991" spans="1:4" x14ac:dyDescent="0.3">
      <c r="A991" t="s">
        <v>2113</v>
      </c>
      <c r="B991" t="s">
        <v>2114</v>
      </c>
      <c r="C991" t="s">
        <v>2108</v>
      </c>
      <c r="D991" t="str">
        <f t="shared" si="15"/>
        <v>PEYTON 23 JT</v>
      </c>
    </row>
    <row r="992" spans="1:4" x14ac:dyDescent="0.3">
      <c r="A992" t="s">
        <v>2115</v>
      </c>
      <c r="B992" t="s">
        <v>2116</v>
      </c>
      <c r="C992" t="s">
        <v>922</v>
      </c>
      <c r="D992" t="str">
        <f t="shared" si="15"/>
        <v>HANOVER 28</v>
      </c>
    </row>
    <row r="993" spans="1:4" x14ac:dyDescent="0.3">
      <c r="A993" t="s">
        <v>2117</v>
      </c>
      <c r="B993" t="s">
        <v>2118</v>
      </c>
      <c r="C993" t="s">
        <v>922</v>
      </c>
      <c r="D993" t="str">
        <f t="shared" si="15"/>
        <v>HANOVER 28</v>
      </c>
    </row>
    <row r="994" spans="1:4" x14ac:dyDescent="0.3">
      <c r="A994" t="s">
        <v>2119</v>
      </c>
      <c r="B994" t="s">
        <v>907</v>
      </c>
      <c r="C994" t="s">
        <v>2120</v>
      </c>
      <c r="D994" t="str">
        <f t="shared" si="15"/>
        <v>LEWIS-PALMER 38</v>
      </c>
    </row>
    <row r="995" spans="1:4" x14ac:dyDescent="0.3">
      <c r="A995" t="s">
        <v>2121</v>
      </c>
      <c r="B995" t="s">
        <v>2122</v>
      </c>
      <c r="C995" t="s">
        <v>2120</v>
      </c>
      <c r="D995" t="str">
        <f t="shared" si="15"/>
        <v>LEWIS-PALMER 38</v>
      </c>
    </row>
    <row r="996" spans="1:4" x14ac:dyDescent="0.3">
      <c r="A996" t="s">
        <v>2123</v>
      </c>
      <c r="B996" t="s">
        <v>2124</v>
      </c>
      <c r="C996" t="s">
        <v>2120</v>
      </c>
      <c r="D996" t="str">
        <f t="shared" si="15"/>
        <v>LEWIS-PALMER 38</v>
      </c>
    </row>
    <row r="997" spans="1:4" x14ac:dyDescent="0.3">
      <c r="A997" t="s">
        <v>2125</v>
      </c>
      <c r="B997" t="s">
        <v>2126</v>
      </c>
      <c r="C997" t="s">
        <v>2120</v>
      </c>
      <c r="D997" t="str">
        <f t="shared" si="15"/>
        <v>LEWIS-PALMER 38</v>
      </c>
    </row>
    <row r="998" spans="1:4" x14ac:dyDescent="0.3">
      <c r="A998" t="s">
        <v>2127</v>
      </c>
      <c r="B998" t="s">
        <v>2128</v>
      </c>
      <c r="C998" t="s">
        <v>2120</v>
      </c>
      <c r="D998" t="str">
        <f t="shared" si="15"/>
        <v>LEWIS-PALMER 38</v>
      </c>
    </row>
    <row r="999" spans="1:4" x14ac:dyDescent="0.3">
      <c r="A999" t="s">
        <v>2129</v>
      </c>
      <c r="B999" t="s">
        <v>2130</v>
      </c>
      <c r="C999" t="s">
        <v>2120</v>
      </c>
      <c r="D999" t="str">
        <f t="shared" si="15"/>
        <v>LEWIS-PALMER 38</v>
      </c>
    </row>
    <row r="1000" spans="1:4" x14ac:dyDescent="0.3">
      <c r="A1000" t="s">
        <v>2131</v>
      </c>
      <c r="B1000" t="s">
        <v>2132</v>
      </c>
      <c r="C1000" t="s">
        <v>2120</v>
      </c>
      <c r="D1000" t="str">
        <f t="shared" si="15"/>
        <v>LEWIS-PALMER 38</v>
      </c>
    </row>
    <row r="1001" spans="1:4" x14ac:dyDescent="0.3">
      <c r="A1001" t="s">
        <v>2133</v>
      </c>
      <c r="B1001" t="s">
        <v>2134</v>
      </c>
      <c r="C1001" t="s">
        <v>2120</v>
      </c>
      <c r="D1001" t="str">
        <f t="shared" si="15"/>
        <v>LEWIS-PALMER 38</v>
      </c>
    </row>
    <row r="1002" spans="1:4" x14ac:dyDescent="0.3">
      <c r="A1002" t="s">
        <v>2135</v>
      </c>
      <c r="B1002" t="s">
        <v>2136</v>
      </c>
      <c r="C1002" t="s">
        <v>2120</v>
      </c>
      <c r="D1002" t="str">
        <f t="shared" si="15"/>
        <v>LEWIS-PALMER 38</v>
      </c>
    </row>
    <row r="1003" spans="1:4" x14ac:dyDescent="0.3">
      <c r="A1003" t="s">
        <v>2137</v>
      </c>
      <c r="B1003" t="s">
        <v>2138</v>
      </c>
      <c r="C1003" t="s">
        <v>2139</v>
      </c>
      <c r="D1003" t="str">
        <f t="shared" si="15"/>
        <v>FALCON 49</v>
      </c>
    </row>
    <row r="1004" spans="1:4" x14ac:dyDescent="0.3">
      <c r="A1004" t="s">
        <v>2140</v>
      </c>
      <c r="B1004" t="s">
        <v>2141</v>
      </c>
      <c r="C1004" t="s">
        <v>2139</v>
      </c>
      <c r="D1004" t="str">
        <f t="shared" si="15"/>
        <v>FALCON 49</v>
      </c>
    </row>
    <row r="1005" spans="1:4" x14ac:dyDescent="0.3">
      <c r="A1005" t="s">
        <v>2142</v>
      </c>
      <c r="B1005" t="s">
        <v>2143</v>
      </c>
      <c r="C1005" t="s">
        <v>2139</v>
      </c>
      <c r="D1005" t="str">
        <f t="shared" si="15"/>
        <v>FALCON 49</v>
      </c>
    </row>
    <row r="1006" spans="1:4" x14ac:dyDescent="0.3">
      <c r="A1006" t="s">
        <v>2144</v>
      </c>
      <c r="B1006" t="s">
        <v>2145</v>
      </c>
      <c r="C1006" t="s">
        <v>2139</v>
      </c>
      <c r="D1006" t="str">
        <f t="shared" si="15"/>
        <v>FALCON 49</v>
      </c>
    </row>
    <row r="1007" spans="1:4" x14ac:dyDescent="0.3">
      <c r="A1007" t="s">
        <v>2146</v>
      </c>
      <c r="B1007" t="s">
        <v>2147</v>
      </c>
      <c r="C1007" t="s">
        <v>2139</v>
      </c>
      <c r="D1007" t="str">
        <f t="shared" si="15"/>
        <v>FALCON 49</v>
      </c>
    </row>
    <row r="1008" spans="1:4" x14ac:dyDescent="0.3">
      <c r="A1008" t="s">
        <v>2148</v>
      </c>
      <c r="B1008" t="s">
        <v>2149</v>
      </c>
      <c r="C1008" t="s">
        <v>2139</v>
      </c>
      <c r="D1008" t="str">
        <f t="shared" si="15"/>
        <v>FALCON 49</v>
      </c>
    </row>
    <row r="1009" spans="1:4" x14ac:dyDescent="0.3">
      <c r="A1009" t="s">
        <v>2150</v>
      </c>
      <c r="B1009" t="s">
        <v>2151</v>
      </c>
      <c r="C1009" t="s">
        <v>2139</v>
      </c>
      <c r="D1009" t="str">
        <f t="shared" si="15"/>
        <v>FALCON 49</v>
      </c>
    </row>
    <row r="1010" spans="1:4" x14ac:dyDescent="0.3">
      <c r="A1010" t="s">
        <v>2152</v>
      </c>
      <c r="B1010" t="s">
        <v>508</v>
      </c>
      <c r="C1010" t="s">
        <v>2139</v>
      </c>
      <c r="D1010" t="str">
        <f t="shared" si="15"/>
        <v>FALCON 49</v>
      </c>
    </row>
    <row r="1011" spans="1:4" x14ac:dyDescent="0.3">
      <c r="A1011" t="s">
        <v>2153</v>
      </c>
      <c r="B1011" t="s">
        <v>2154</v>
      </c>
      <c r="C1011" t="s">
        <v>2139</v>
      </c>
      <c r="D1011" t="str">
        <f t="shared" si="15"/>
        <v>FALCON 49</v>
      </c>
    </row>
    <row r="1012" spans="1:4" x14ac:dyDescent="0.3">
      <c r="A1012" t="s">
        <v>2155</v>
      </c>
      <c r="B1012" t="s">
        <v>2156</v>
      </c>
      <c r="C1012" t="s">
        <v>2139</v>
      </c>
      <c r="D1012" t="str">
        <f t="shared" si="15"/>
        <v>FALCON 49</v>
      </c>
    </row>
    <row r="1013" spans="1:4" x14ac:dyDescent="0.3">
      <c r="A1013" t="s">
        <v>2157</v>
      </c>
      <c r="B1013" t="s">
        <v>2158</v>
      </c>
      <c r="C1013" t="s">
        <v>2139</v>
      </c>
      <c r="D1013" t="str">
        <f t="shared" si="15"/>
        <v>FALCON 49</v>
      </c>
    </row>
    <row r="1014" spans="1:4" x14ac:dyDescent="0.3">
      <c r="A1014" t="s">
        <v>2159</v>
      </c>
      <c r="B1014" t="s">
        <v>2160</v>
      </c>
      <c r="C1014" t="s">
        <v>2139</v>
      </c>
      <c r="D1014" t="str">
        <f t="shared" si="15"/>
        <v>FALCON 49</v>
      </c>
    </row>
    <row r="1015" spans="1:4" x14ac:dyDescent="0.3">
      <c r="A1015" t="s">
        <v>2161</v>
      </c>
      <c r="B1015" t="s">
        <v>2162</v>
      </c>
      <c r="C1015" t="s">
        <v>2139</v>
      </c>
      <c r="D1015" t="str">
        <f t="shared" si="15"/>
        <v>FALCON 49</v>
      </c>
    </row>
    <row r="1016" spans="1:4" x14ac:dyDescent="0.3">
      <c r="A1016" t="s">
        <v>2163</v>
      </c>
      <c r="B1016" t="s">
        <v>2164</v>
      </c>
      <c r="C1016" t="s">
        <v>2139</v>
      </c>
      <c r="D1016" t="str">
        <f t="shared" si="15"/>
        <v>FALCON 49</v>
      </c>
    </row>
    <row r="1017" spans="1:4" x14ac:dyDescent="0.3">
      <c r="A1017" t="s">
        <v>2165</v>
      </c>
      <c r="B1017" t="s">
        <v>2166</v>
      </c>
      <c r="C1017" t="s">
        <v>2139</v>
      </c>
      <c r="D1017" t="str">
        <f t="shared" si="15"/>
        <v>FALCON 49</v>
      </c>
    </row>
    <row r="1018" spans="1:4" x14ac:dyDescent="0.3">
      <c r="A1018" t="s">
        <v>2167</v>
      </c>
      <c r="B1018" t="s">
        <v>2168</v>
      </c>
      <c r="C1018" t="s">
        <v>2139</v>
      </c>
      <c r="D1018" t="str">
        <f t="shared" si="15"/>
        <v>FALCON 49</v>
      </c>
    </row>
    <row r="1019" spans="1:4" x14ac:dyDescent="0.3">
      <c r="A1019" t="s">
        <v>2169</v>
      </c>
      <c r="B1019" t="s">
        <v>2170</v>
      </c>
      <c r="C1019" t="s">
        <v>2139</v>
      </c>
      <c r="D1019" t="str">
        <f t="shared" si="15"/>
        <v>FALCON 49</v>
      </c>
    </row>
    <row r="1020" spans="1:4" x14ac:dyDescent="0.3">
      <c r="A1020" t="s">
        <v>2171</v>
      </c>
      <c r="B1020" t="s">
        <v>2172</v>
      </c>
      <c r="C1020" t="s">
        <v>2139</v>
      </c>
      <c r="D1020" t="str">
        <f t="shared" si="15"/>
        <v>FALCON 49</v>
      </c>
    </row>
    <row r="1021" spans="1:4" x14ac:dyDescent="0.3">
      <c r="A1021" t="s">
        <v>2173</v>
      </c>
      <c r="B1021" t="s">
        <v>2174</v>
      </c>
      <c r="C1021" t="s">
        <v>2139</v>
      </c>
      <c r="D1021" t="str">
        <f t="shared" si="15"/>
        <v>FALCON 49</v>
      </c>
    </row>
    <row r="1022" spans="1:4" x14ac:dyDescent="0.3">
      <c r="A1022" t="s">
        <v>2175</v>
      </c>
      <c r="B1022" t="s">
        <v>2176</v>
      </c>
      <c r="C1022" t="s">
        <v>2139</v>
      </c>
      <c r="D1022" t="str">
        <f t="shared" si="15"/>
        <v>FALCON 49</v>
      </c>
    </row>
    <row r="1023" spans="1:4" x14ac:dyDescent="0.3">
      <c r="A1023" t="s">
        <v>2177</v>
      </c>
      <c r="B1023" t="s">
        <v>2178</v>
      </c>
      <c r="C1023" t="s">
        <v>2139</v>
      </c>
      <c r="D1023" t="str">
        <f t="shared" si="15"/>
        <v>FALCON 49</v>
      </c>
    </row>
    <row r="1024" spans="1:4" x14ac:dyDescent="0.3">
      <c r="A1024" t="s">
        <v>2179</v>
      </c>
      <c r="B1024" t="s">
        <v>2180</v>
      </c>
      <c r="C1024" t="s">
        <v>2139</v>
      </c>
      <c r="D1024" t="str">
        <f t="shared" si="15"/>
        <v>FALCON 49</v>
      </c>
    </row>
    <row r="1025" spans="1:4" x14ac:dyDescent="0.3">
      <c r="A1025" t="s">
        <v>2181</v>
      </c>
      <c r="B1025" t="s">
        <v>2182</v>
      </c>
      <c r="C1025" t="s">
        <v>2183</v>
      </c>
      <c r="D1025" t="str">
        <f t="shared" si="15"/>
        <v>EDISON 54 JT</v>
      </c>
    </row>
    <row r="1026" spans="1:4" x14ac:dyDescent="0.3">
      <c r="A1026" t="s">
        <v>2184</v>
      </c>
      <c r="B1026" t="s">
        <v>1247</v>
      </c>
      <c r="C1026" t="s">
        <v>2183</v>
      </c>
      <c r="D1026" t="str">
        <f t="shared" si="15"/>
        <v>EDISON 54 JT</v>
      </c>
    </row>
    <row r="1027" spans="1:4" x14ac:dyDescent="0.3">
      <c r="A1027" t="s">
        <v>2185</v>
      </c>
      <c r="B1027" t="s">
        <v>2186</v>
      </c>
      <c r="C1027" t="s">
        <v>2183</v>
      </c>
      <c r="D1027" t="str">
        <f t="shared" ref="D1027:D1090" si="16">VLOOKUP($C1027,$G$1:$H$201,2,FALSE)</f>
        <v>EDISON 54 JT</v>
      </c>
    </row>
    <row r="1028" spans="1:4" x14ac:dyDescent="0.3">
      <c r="A1028" t="s">
        <v>2187</v>
      </c>
      <c r="B1028" t="s">
        <v>2188</v>
      </c>
      <c r="C1028" t="s">
        <v>1014</v>
      </c>
      <c r="D1028" t="str">
        <f t="shared" si="16"/>
        <v>MIAMI/YODER 60 JT</v>
      </c>
    </row>
    <row r="1029" spans="1:4" x14ac:dyDescent="0.3">
      <c r="A1029" t="s">
        <v>2189</v>
      </c>
      <c r="B1029" t="s">
        <v>2190</v>
      </c>
      <c r="C1029" t="s">
        <v>1014</v>
      </c>
      <c r="D1029" t="str">
        <f t="shared" si="16"/>
        <v>MIAMI/YODER 60 JT</v>
      </c>
    </row>
    <row r="1030" spans="1:4" x14ac:dyDescent="0.3">
      <c r="A1030" t="s">
        <v>2191</v>
      </c>
      <c r="B1030" t="s">
        <v>2192</v>
      </c>
      <c r="C1030" t="s">
        <v>2193</v>
      </c>
      <c r="D1030" t="str">
        <f t="shared" si="16"/>
        <v>CANON CITY RE-1</v>
      </c>
    </row>
    <row r="1031" spans="1:4" x14ac:dyDescent="0.3">
      <c r="A1031" t="s">
        <v>2194</v>
      </c>
      <c r="B1031" t="s">
        <v>2195</v>
      </c>
      <c r="C1031" t="s">
        <v>2193</v>
      </c>
      <c r="D1031" t="str">
        <f t="shared" si="16"/>
        <v>CANON CITY RE-1</v>
      </c>
    </row>
    <row r="1032" spans="1:4" x14ac:dyDescent="0.3">
      <c r="A1032" t="s">
        <v>2196</v>
      </c>
      <c r="B1032" t="s">
        <v>2197</v>
      </c>
      <c r="C1032" t="s">
        <v>2193</v>
      </c>
      <c r="D1032" t="str">
        <f t="shared" si="16"/>
        <v>CANON CITY RE-1</v>
      </c>
    </row>
    <row r="1033" spans="1:4" x14ac:dyDescent="0.3">
      <c r="A1033" t="s">
        <v>2198</v>
      </c>
      <c r="B1033" t="s">
        <v>2199</v>
      </c>
      <c r="C1033" t="s">
        <v>2193</v>
      </c>
      <c r="D1033" t="str">
        <f t="shared" si="16"/>
        <v>CANON CITY RE-1</v>
      </c>
    </row>
    <row r="1034" spans="1:4" x14ac:dyDescent="0.3">
      <c r="A1034" t="s">
        <v>2200</v>
      </c>
      <c r="B1034" t="s">
        <v>2201</v>
      </c>
      <c r="C1034" t="s">
        <v>2193</v>
      </c>
      <c r="D1034" t="str">
        <f t="shared" si="16"/>
        <v>CANON CITY RE-1</v>
      </c>
    </row>
    <row r="1035" spans="1:4" x14ac:dyDescent="0.3">
      <c r="A1035" t="s">
        <v>2202</v>
      </c>
      <c r="B1035" t="s">
        <v>2203</v>
      </c>
      <c r="C1035" t="s">
        <v>2193</v>
      </c>
      <c r="D1035" t="str">
        <f t="shared" si="16"/>
        <v>CANON CITY RE-1</v>
      </c>
    </row>
    <row r="1036" spans="1:4" x14ac:dyDescent="0.3">
      <c r="A1036" t="s">
        <v>2204</v>
      </c>
      <c r="B1036" t="s">
        <v>2205</v>
      </c>
      <c r="C1036" t="s">
        <v>2193</v>
      </c>
      <c r="D1036" t="str">
        <f t="shared" si="16"/>
        <v>CANON CITY RE-1</v>
      </c>
    </row>
    <row r="1037" spans="1:4" x14ac:dyDescent="0.3">
      <c r="A1037" t="s">
        <v>2206</v>
      </c>
      <c r="B1037" t="s">
        <v>2207</v>
      </c>
      <c r="C1037" t="s">
        <v>2193</v>
      </c>
      <c r="D1037" t="str">
        <f t="shared" si="16"/>
        <v>CANON CITY RE-1</v>
      </c>
    </row>
    <row r="1038" spans="1:4" x14ac:dyDescent="0.3">
      <c r="A1038" t="s">
        <v>2208</v>
      </c>
      <c r="B1038" t="s">
        <v>2209</v>
      </c>
      <c r="C1038" t="s">
        <v>2193</v>
      </c>
      <c r="D1038" t="str">
        <f t="shared" si="16"/>
        <v>CANON CITY RE-1</v>
      </c>
    </row>
    <row r="1039" spans="1:4" x14ac:dyDescent="0.3">
      <c r="A1039" t="s">
        <v>2210</v>
      </c>
      <c r="B1039" t="s">
        <v>2211</v>
      </c>
      <c r="C1039" t="s">
        <v>2212</v>
      </c>
      <c r="D1039" t="str">
        <f t="shared" si="16"/>
        <v>FREMONT RE-2</v>
      </c>
    </row>
    <row r="1040" spans="1:4" x14ac:dyDescent="0.3">
      <c r="A1040" t="s">
        <v>2213</v>
      </c>
      <c r="B1040" t="s">
        <v>1930</v>
      </c>
      <c r="C1040" t="s">
        <v>2212</v>
      </c>
      <c r="D1040" t="str">
        <f t="shared" si="16"/>
        <v>FREMONT RE-2</v>
      </c>
    </row>
    <row r="1041" spans="1:4" x14ac:dyDescent="0.3">
      <c r="A1041" t="s">
        <v>2214</v>
      </c>
      <c r="B1041" t="s">
        <v>2215</v>
      </c>
      <c r="C1041" t="s">
        <v>2212</v>
      </c>
      <c r="D1041" t="str">
        <f t="shared" si="16"/>
        <v>FREMONT RE-2</v>
      </c>
    </row>
    <row r="1042" spans="1:4" x14ac:dyDescent="0.3">
      <c r="A1042" t="s">
        <v>2216</v>
      </c>
      <c r="B1042" t="s">
        <v>1973</v>
      </c>
      <c r="C1042" t="s">
        <v>2212</v>
      </c>
      <c r="D1042" t="str">
        <f t="shared" si="16"/>
        <v>FREMONT RE-2</v>
      </c>
    </row>
    <row r="1043" spans="1:4" x14ac:dyDescent="0.3">
      <c r="A1043" t="s">
        <v>2217</v>
      </c>
      <c r="B1043" t="s">
        <v>2218</v>
      </c>
      <c r="C1043" t="s">
        <v>2219</v>
      </c>
      <c r="D1043" t="str">
        <f t="shared" si="16"/>
        <v>COTOPAXI RE-3</v>
      </c>
    </row>
    <row r="1044" spans="1:4" x14ac:dyDescent="0.3">
      <c r="A1044" t="s">
        <v>2220</v>
      </c>
      <c r="B1044" t="s">
        <v>2221</v>
      </c>
      <c r="C1044" t="s">
        <v>2219</v>
      </c>
      <c r="D1044" t="str">
        <f t="shared" si="16"/>
        <v>COTOPAXI RE-3</v>
      </c>
    </row>
    <row r="1045" spans="1:4" x14ac:dyDescent="0.3">
      <c r="A1045" t="s">
        <v>2222</v>
      </c>
      <c r="B1045" t="s">
        <v>2223</v>
      </c>
      <c r="C1045" t="s">
        <v>2224</v>
      </c>
      <c r="D1045" t="str">
        <f t="shared" si="16"/>
        <v>ROARING FORK RE-1</v>
      </c>
    </row>
    <row r="1046" spans="1:4" x14ac:dyDescent="0.3">
      <c r="A1046" t="s">
        <v>1070</v>
      </c>
      <c r="B1046" t="s">
        <v>2225</v>
      </c>
      <c r="C1046" t="s">
        <v>2224</v>
      </c>
      <c r="D1046" t="str">
        <f t="shared" si="16"/>
        <v>ROARING FORK RE-1</v>
      </c>
    </row>
    <row r="1047" spans="1:4" x14ac:dyDescent="0.3">
      <c r="A1047" t="s">
        <v>2226</v>
      </c>
      <c r="B1047" t="s">
        <v>2227</v>
      </c>
      <c r="C1047" t="s">
        <v>2224</v>
      </c>
      <c r="D1047" t="str">
        <f t="shared" si="16"/>
        <v>ROARING FORK RE-1</v>
      </c>
    </row>
    <row r="1048" spans="1:4" x14ac:dyDescent="0.3">
      <c r="A1048" t="s">
        <v>2228</v>
      </c>
      <c r="B1048" t="s">
        <v>2229</v>
      </c>
      <c r="C1048" t="s">
        <v>2224</v>
      </c>
      <c r="D1048" t="str">
        <f t="shared" si="16"/>
        <v>ROARING FORK RE-1</v>
      </c>
    </row>
    <row r="1049" spans="1:4" x14ac:dyDescent="0.3">
      <c r="A1049" t="s">
        <v>2230</v>
      </c>
      <c r="B1049" t="s">
        <v>2231</v>
      </c>
      <c r="C1049" t="s">
        <v>2224</v>
      </c>
      <c r="D1049" t="str">
        <f t="shared" si="16"/>
        <v>ROARING FORK RE-1</v>
      </c>
    </row>
    <row r="1050" spans="1:4" x14ac:dyDescent="0.3">
      <c r="A1050" t="s">
        <v>2232</v>
      </c>
      <c r="B1050" t="s">
        <v>2233</v>
      </c>
      <c r="C1050" t="s">
        <v>2224</v>
      </c>
      <c r="D1050" t="str">
        <f t="shared" si="16"/>
        <v>ROARING FORK RE-1</v>
      </c>
    </row>
    <row r="1051" spans="1:4" x14ac:dyDescent="0.3">
      <c r="A1051" t="s">
        <v>2234</v>
      </c>
      <c r="B1051" t="s">
        <v>2235</v>
      </c>
      <c r="C1051" t="s">
        <v>2224</v>
      </c>
      <c r="D1051" t="str">
        <f t="shared" si="16"/>
        <v>ROARING FORK RE-1</v>
      </c>
    </row>
    <row r="1052" spans="1:4" x14ac:dyDescent="0.3">
      <c r="A1052" t="s">
        <v>2236</v>
      </c>
      <c r="B1052" t="s">
        <v>2237</v>
      </c>
      <c r="C1052" t="s">
        <v>2224</v>
      </c>
      <c r="D1052" t="str">
        <f t="shared" si="16"/>
        <v>ROARING FORK RE-1</v>
      </c>
    </row>
    <row r="1053" spans="1:4" x14ac:dyDescent="0.3">
      <c r="A1053" t="s">
        <v>2238</v>
      </c>
      <c r="B1053" t="s">
        <v>2239</v>
      </c>
      <c r="C1053" t="s">
        <v>2224</v>
      </c>
      <c r="D1053" t="str">
        <f t="shared" si="16"/>
        <v>ROARING FORK RE-1</v>
      </c>
    </row>
    <row r="1054" spans="1:4" x14ac:dyDescent="0.3">
      <c r="A1054" t="s">
        <v>2240</v>
      </c>
      <c r="B1054" t="s">
        <v>2241</v>
      </c>
      <c r="C1054" t="s">
        <v>2224</v>
      </c>
      <c r="D1054" t="str">
        <f t="shared" si="16"/>
        <v>ROARING FORK RE-1</v>
      </c>
    </row>
    <row r="1055" spans="1:4" x14ac:dyDescent="0.3">
      <c r="A1055" t="s">
        <v>2242</v>
      </c>
      <c r="B1055" t="s">
        <v>2243</v>
      </c>
      <c r="C1055" t="s">
        <v>2224</v>
      </c>
      <c r="D1055" t="str">
        <f t="shared" si="16"/>
        <v>ROARING FORK RE-1</v>
      </c>
    </row>
    <row r="1056" spans="1:4" x14ac:dyDescent="0.3">
      <c r="A1056" t="s">
        <v>2244</v>
      </c>
      <c r="B1056" t="s">
        <v>2245</v>
      </c>
      <c r="C1056" t="s">
        <v>2224</v>
      </c>
      <c r="D1056" t="str">
        <f t="shared" si="16"/>
        <v>ROARING FORK RE-1</v>
      </c>
    </row>
    <row r="1057" spans="1:4" x14ac:dyDescent="0.3">
      <c r="A1057" t="s">
        <v>2246</v>
      </c>
      <c r="B1057" t="s">
        <v>2247</v>
      </c>
      <c r="C1057" t="s">
        <v>2248</v>
      </c>
      <c r="D1057" t="str">
        <f t="shared" si="16"/>
        <v>GARFIELD RE-2</v>
      </c>
    </row>
    <row r="1058" spans="1:4" x14ac:dyDescent="0.3">
      <c r="A1058" t="s">
        <v>2249</v>
      </c>
      <c r="B1058" t="s">
        <v>2250</v>
      </c>
      <c r="C1058" t="s">
        <v>2248</v>
      </c>
      <c r="D1058" t="str">
        <f t="shared" si="16"/>
        <v>GARFIELD RE-2</v>
      </c>
    </row>
    <row r="1059" spans="1:4" x14ac:dyDescent="0.3">
      <c r="A1059" t="s">
        <v>2251</v>
      </c>
      <c r="B1059" t="s">
        <v>2252</v>
      </c>
      <c r="C1059" t="s">
        <v>2248</v>
      </c>
      <c r="D1059" t="str">
        <f t="shared" si="16"/>
        <v>GARFIELD RE-2</v>
      </c>
    </row>
    <row r="1060" spans="1:4" x14ac:dyDescent="0.3">
      <c r="A1060" t="s">
        <v>2253</v>
      </c>
      <c r="B1060" t="s">
        <v>585</v>
      </c>
      <c r="C1060" t="s">
        <v>2248</v>
      </c>
      <c r="D1060" t="str">
        <f t="shared" si="16"/>
        <v>GARFIELD RE-2</v>
      </c>
    </row>
    <row r="1061" spans="1:4" x14ac:dyDescent="0.3">
      <c r="A1061" t="s">
        <v>2254</v>
      </c>
      <c r="B1061" t="s">
        <v>2255</v>
      </c>
      <c r="C1061" t="s">
        <v>2248</v>
      </c>
      <c r="D1061" t="str">
        <f t="shared" si="16"/>
        <v>GARFIELD RE-2</v>
      </c>
    </row>
    <row r="1062" spans="1:4" x14ac:dyDescent="0.3">
      <c r="A1062" t="s">
        <v>2256</v>
      </c>
      <c r="B1062" t="s">
        <v>2257</v>
      </c>
      <c r="C1062" t="s">
        <v>2248</v>
      </c>
      <c r="D1062" t="str">
        <f t="shared" si="16"/>
        <v>GARFIELD RE-2</v>
      </c>
    </row>
    <row r="1063" spans="1:4" x14ac:dyDescent="0.3">
      <c r="A1063" t="s">
        <v>2258</v>
      </c>
      <c r="B1063" t="s">
        <v>2259</v>
      </c>
      <c r="C1063" t="s">
        <v>2248</v>
      </c>
      <c r="D1063" t="str">
        <f t="shared" si="16"/>
        <v>GARFIELD RE-2</v>
      </c>
    </row>
    <row r="1064" spans="1:4" x14ac:dyDescent="0.3">
      <c r="A1064" t="s">
        <v>2260</v>
      </c>
      <c r="B1064" t="s">
        <v>2261</v>
      </c>
      <c r="C1064" t="s">
        <v>2248</v>
      </c>
      <c r="D1064" t="str">
        <f t="shared" si="16"/>
        <v>GARFIELD RE-2</v>
      </c>
    </row>
    <row r="1065" spans="1:4" x14ac:dyDescent="0.3">
      <c r="A1065" t="s">
        <v>2262</v>
      </c>
      <c r="B1065" t="s">
        <v>2263</v>
      </c>
      <c r="C1065" t="s">
        <v>2248</v>
      </c>
      <c r="D1065" t="str">
        <f t="shared" si="16"/>
        <v>GARFIELD RE-2</v>
      </c>
    </row>
    <row r="1066" spans="1:4" x14ac:dyDescent="0.3">
      <c r="A1066" t="s">
        <v>2264</v>
      </c>
      <c r="B1066" t="s">
        <v>2265</v>
      </c>
      <c r="C1066" t="s">
        <v>2248</v>
      </c>
      <c r="D1066" t="str">
        <f t="shared" si="16"/>
        <v>GARFIELD RE-2</v>
      </c>
    </row>
    <row r="1067" spans="1:4" x14ac:dyDescent="0.3">
      <c r="A1067" t="s">
        <v>2266</v>
      </c>
      <c r="B1067" t="s">
        <v>2267</v>
      </c>
      <c r="C1067" t="s">
        <v>2268</v>
      </c>
      <c r="D1067" t="str">
        <f t="shared" si="16"/>
        <v>GARFIELD 16</v>
      </c>
    </row>
    <row r="1068" spans="1:4" x14ac:dyDescent="0.3">
      <c r="A1068" t="s">
        <v>2269</v>
      </c>
      <c r="B1068" t="s">
        <v>2270</v>
      </c>
      <c r="C1068" t="s">
        <v>2268</v>
      </c>
      <c r="D1068" t="str">
        <f t="shared" si="16"/>
        <v>GARFIELD 16</v>
      </c>
    </row>
    <row r="1069" spans="1:4" x14ac:dyDescent="0.3">
      <c r="A1069" t="s">
        <v>2271</v>
      </c>
      <c r="B1069" t="s">
        <v>2272</v>
      </c>
      <c r="C1069" t="s">
        <v>2268</v>
      </c>
      <c r="D1069" t="str">
        <f t="shared" si="16"/>
        <v>GARFIELD 16</v>
      </c>
    </row>
    <row r="1070" spans="1:4" x14ac:dyDescent="0.3">
      <c r="A1070" t="s">
        <v>2273</v>
      </c>
      <c r="B1070" t="s">
        <v>2274</v>
      </c>
      <c r="C1070" t="s">
        <v>2268</v>
      </c>
      <c r="D1070" t="str">
        <f t="shared" si="16"/>
        <v>GARFIELD 16</v>
      </c>
    </row>
    <row r="1071" spans="1:4" x14ac:dyDescent="0.3">
      <c r="A1071" t="s">
        <v>2275</v>
      </c>
      <c r="B1071" t="s">
        <v>2276</v>
      </c>
      <c r="C1071" t="s">
        <v>2277</v>
      </c>
      <c r="D1071" t="str">
        <f t="shared" si="16"/>
        <v>GILPIN COUNTY RE-1</v>
      </c>
    </row>
    <row r="1072" spans="1:4" x14ac:dyDescent="0.3">
      <c r="A1072" t="s">
        <v>2278</v>
      </c>
      <c r="B1072" t="s">
        <v>2279</v>
      </c>
      <c r="C1072" t="s">
        <v>2277</v>
      </c>
      <c r="D1072" t="str">
        <f t="shared" si="16"/>
        <v>GILPIN COUNTY RE-1</v>
      </c>
    </row>
    <row r="1073" spans="1:4" x14ac:dyDescent="0.3">
      <c r="A1073" t="s">
        <v>2280</v>
      </c>
      <c r="B1073" t="s">
        <v>2281</v>
      </c>
      <c r="C1073" t="s">
        <v>1906</v>
      </c>
      <c r="D1073" t="str">
        <f t="shared" si="16"/>
        <v>WEST GRAND 1-JT.</v>
      </c>
    </row>
    <row r="1074" spans="1:4" x14ac:dyDescent="0.3">
      <c r="A1074" t="s">
        <v>2282</v>
      </c>
      <c r="B1074" t="s">
        <v>2283</v>
      </c>
      <c r="C1074" t="s">
        <v>1906</v>
      </c>
      <c r="D1074" t="str">
        <f t="shared" si="16"/>
        <v>WEST GRAND 1-JT.</v>
      </c>
    </row>
    <row r="1075" spans="1:4" x14ac:dyDescent="0.3">
      <c r="A1075" t="s">
        <v>2284</v>
      </c>
      <c r="B1075" t="s">
        <v>2285</v>
      </c>
      <c r="C1075" t="s">
        <v>2286</v>
      </c>
      <c r="D1075" t="str">
        <f t="shared" si="16"/>
        <v>EAST GRAND 2</v>
      </c>
    </row>
    <row r="1076" spans="1:4" x14ac:dyDescent="0.3">
      <c r="A1076" t="s">
        <v>2287</v>
      </c>
      <c r="B1076" t="s">
        <v>2288</v>
      </c>
      <c r="C1076" t="s">
        <v>2286</v>
      </c>
      <c r="D1076" t="str">
        <f t="shared" si="16"/>
        <v>EAST GRAND 2</v>
      </c>
    </row>
    <row r="1077" spans="1:4" x14ac:dyDescent="0.3">
      <c r="A1077" t="s">
        <v>2289</v>
      </c>
      <c r="B1077" t="s">
        <v>2290</v>
      </c>
      <c r="C1077" t="s">
        <v>2286</v>
      </c>
      <c r="D1077" t="str">
        <f t="shared" si="16"/>
        <v>EAST GRAND 2</v>
      </c>
    </row>
    <row r="1078" spans="1:4" x14ac:dyDescent="0.3">
      <c r="A1078" t="s">
        <v>2291</v>
      </c>
      <c r="B1078" t="s">
        <v>2292</v>
      </c>
      <c r="C1078" t="s">
        <v>2286</v>
      </c>
      <c r="D1078" t="str">
        <f t="shared" si="16"/>
        <v>EAST GRAND 2</v>
      </c>
    </row>
    <row r="1079" spans="1:4" x14ac:dyDescent="0.3">
      <c r="A1079" t="s">
        <v>2293</v>
      </c>
      <c r="B1079" t="s">
        <v>2294</v>
      </c>
      <c r="C1079" t="s">
        <v>2286</v>
      </c>
      <c r="D1079" t="str">
        <f t="shared" si="16"/>
        <v>EAST GRAND 2</v>
      </c>
    </row>
    <row r="1080" spans="1:4" x14ac:dyDescent="0.3">
      <c r="A1080" t="s">
        <v>2295</v>
      </c>
      <c r="B1080" t="s">
        <v>2296</v>
      </c>
      <c r="C1080" t="s">
        <v>2297</v>
      </c>
      <c r="D1080" t="str">
        <f t="shared" si="16"/>
        <v>GUNNISON WATERSHED RE1J</v>
      </c>
    </row>
    <row r="1081" spans="1:4" x14ac:dyDescent="0.3">
      <c r="A1081" t="s">
        <v>2298</v>
      </c>
      <c r="B1081" t="s">
        <v>2299</v>
      </c>
      <c r="C1081" t="s">
        <v>2297</v>
      </c>
      <c r="D1081" t="str">
        <f t="shared" si="16"/>
        <v>GUNNISON WATERSHED RE1J</v>
      </c>
    </row>
    <row r="1082" spans="1:4" x14ac:dyDescent="0.3">
      <c r="A1082" t="s">
        <v>2300</v>
      </c>
      <c r="B1082" t="s">
        <v>2301</v>
      </c>
      <c r="C1082" t="s">
        <v>2297</v>
      </c>
      <c r="D1082" t="str">
        <f t="shared" si="16"/>
        <v>GUNNISON WATERSHED RE1J</v>
      </c>
    </row>
    <row r="1083" spans="1:4" x14ac:dyDescent="0.3">
      <c r="A1083" t="s">
        <v>2302</v>
      </c>
      <c r="B1083" t="s">
        <v>2303</v>
      </c>
      <c r="C1083" t="s">
        <v>2297</v>
      </c>
      <c r="D1083" t="str">
        <f t="shared" si="16"/>
        <v>GUNNISON WATERSHED RE1J</v>
      </c>
    </row>
    <row r="1084" spans="1:4" x14ac:dyDescent="0.3">
      <c r="A1084" t="s">
        <v>2304</v>
      </c>
      <c r="B1084" t="s">
        <v>2305</v>
      </c>
      <c r="C1084" t="s">
        <v>2297</v>
      </c>
      <c r="D1084" t="str">
        <f t="shared" si="16"/>
        <v>GUNNISON WATERSHED RE1J</v>
      </c>
    </row>
    <row r="1085" spans="1:4" x14ac:dyDescent="0.3">
      <c r="A1085" t="s">
        <v>2306</v>
      </c>
      <c r="B1085" t="s">
        <v>2307</v>
      </c>
      <c r="C1085" t="s">
        <v>2297</v>
      </c>
      <c r="D1085" t="str">
        <f t="shared" si="16"/>
        <v>GUNNISON WATERSHED RE1J</v>
      </c>
    </row>
    <row r="1086" spans="1:4" x14ac:dyDescent="0.3">
      <c r="A1086" t="s">
        <v>2308</v>
      </c>
      <c r="B1086" t="s">
        <v>2309</v>
      </c>
      <c r="C1086" t="s">
        <v>2297</v>
      </c>
      <c r="D1086" t="str">
        <f t="shared" si="16"/>
        <v>GUNNISON WATERSHED RE1J</v>
      </c>
    </row>
    <row r="1087" spans="1:4" x14ac:dyDescent="0.3">
      <c r="A1087" t="s">
        <v>2310</v>
      </c>
      <c r="B1087" t="s">
        <v>2311</v>
      </c>
      <c r="C1087" t="s">
        <v>928</v>
      </c>
      <c r="D1087" t="str">
        <f t="shared" si="16"/>
        <v>HINSDALE COUNTY RE 1</v>
      </c>
    </row>
    <row r="1088" spans="1:4" x14ac:dyDescent="0.3">
      <c r="A1088" t="s">
        <v>2312</v>
      </c>
      <c r="B1088" t="s">
        <v>2313</v>
      </c>
      <c r="C1088" t="s">
        <v>930</v>
      </c>
      <c r="D1088" t="str">
        <f t="shared" si="16"/>
        <v>HUERFANO RE-1</v>
      </c>
    </row>
    <row r="1089" spans="1:4" x14ac:dyDescent="0.3">
      <c r="A1089" t="s">
        <v>2314</v>
      </c>
      <c r="B1089" t="s">
        <v>2315</v>
      </c>
      <c r="C1089" t="s">
        <v>930</v>
      </c>
      <c r="D1089" t="str">
        <f t="shared" si="16"/>
        <v>HUERFANO RE-1</v>
      </c>
    </row>
    <row r="1090" spans="1:4" x14ac:dyDescent="0.3">
      <c r="A1090" t="s">
        <v>2316</v>
      </c>
      <c r="B1090" t="s">
        <v>2317</v>
      </c>
      <c r="C1090" t="s">
        <v>930</v>
      </c>
      <c r="D1090" t="str">
        <f t="shared" si="16"/>
        <v>HUERFANO RE-1</v>
      </c>
    </row>
    <row r="1091" spans="1:4" x14ac:dyDescent="0.3">
      <c r="A1091" t="s">
        <v>2318</v>
      </c>
      <c r="B1091" t="s">
        <v>2319</v>
      </c>
      <c r="C1091" t="s">
        <v>1167</v>
      </c>
      <c r="D1091" t="str">
        <f t="shared" ref="D1091:D1154" si="17">VLOOKUP($C1091,$G$1:$H$201,2,FALSE)</f>
        <v>LA VETA RE-2</v>
      </c>
    </row>
    <row r="1092" spans="1:4" x14ac:dyDescent="0.3">
      <c r="A1092" t="s">
        <v>2320</v>
      </c>
      <c r="B1092" t="s">
        <v>2321</v>
      </c>
      <c r="C1092" t="s">
        <v>1167</v>
      </c>
      <c r="D1092" t="str">
        <f t="shared" si="17"/>
        <v>LA VETA RE-2</v>
      </c>
    </row>
    <row r="1093" spans="1:4" x14ac:dyDescent="0.3">
      <c r="A1093" t="s">
        <v>2322</v>
      </c>
      <c r="B1093" t="s">
        <v>2323</v>
      </c>
      <c r="C1093" t="s">
        <v>2324</v>
      </c>
      <c r="D1093" t="str">
        <f t="shared" si="17"/>
        <v xml:space="preserve">NORTH PARK R-1 </v>
      </c>
    </row>
    <row r="1094" spans="1:4" x14ac:dyDescent="0.3">
      <c r="A1094" t="s">
        <v>260</v>
      </c>
      <c r="B1094" t="s">
        <v>2325</v>
      </c>
      <c r="C1094" t="s">
        <v>2326</v>
      </c>
      <c r="D1094" t="str">
        <f t="shared" si="17"/>
        <v>JEFFERSON COUNTY R-1</v>
      </c>
    </row>
    <row r="1095" spans="1:4" x14ac:dyDescent="0.3">
      <c r="A1095" t="s">
        <v>2327</v>
      </c>
      <c r="B1095" t="s">
        <v>2328</v>
      </c>
      <c r="C1095" t="s">
        <v>2326</v>
      </c>
      <c r="D1095" t="str">
        <f t="shared" si="17"/>
        <v>JEFFERSON COUNTY R-1</v>
      </c>
    </row>
    <row r="1096" spans="1:4" x14ac:dyDescent="0.3">
      <c r="A1096" t="s">
        <v>2329</v>
      </c>
      <c r="B1096" t="s">
        <v>2330</v>
      </c>
      <c r="C1096" t="s">
        <v>2326</v>
      </c>
      <c r="D1096" t="str">
        <f t="shared" si="17"/>
        <v>JEFFERSON COUNTY R-1</v>
      </c>
    </row>
    <row r="1097" spans="1:4" x14ac:dyDescent="0.3">
      <c r="A1097" t="s">
        <v>2331</v>
      </c>
      <c r="B1097" t="s">
        <v>2332</v>
      </c>
      <c r="C1097" t="s">
        <v>2326</v>
      </c>
      <c r="D1097" t="str">
        <f t="shared" si="17"/>
        <v>JEFFERSON COUNTY R-1</v>
      </c>
    </row>
    <row r="1098" spans="1:4" x14ac:dyDescent="0.3">
      <c r="A1098" t="s">
        <v>2333</v>
      </c>
      <c r="B1098" t="s">
        <v>2334</v>
      </c>
      <c r="C1098" t="s">
        <v>2326</v>
      </c>
      <c r="D1098" t="str">
        <f t="shared" si="17"/>
        <v>JEFFERSON COUNTY R-1</v>
      </c>
    </row>
    <row r="1099" spans="1:4" x14ac:dyDescent="0.3">
      <c r="A1099" t="s">
        <v>2335</v>
      </c>
      <c r="B1099" t="s">
        <v>2336</v>
      </c>
      <c r="C1099" t="s">
        <v>2326</v>
      </c>
      <c r="D1099" t="str">
        <f t="shared" si="17"/>
        <v>JEFFERSON COUNTY R-1</v>
      </c>
    </row>
    <row r="1100" spans="1:4" x14ac:dyDescent="0.3">
      <c r="A1100" t="s">
        <v>2337</v>
      </c>
      <c r="B1100" t="s">
        <v>2338</v>
      </c>
      <c r="C1100" t="s">
        <v>2326</v>
      </c>
      <c r="D1100" t="str">
        <f t="shared" si="17"/>
        <v>JEFFERSON COUNTY R-1</v>
      </c>
    </row>
    <row r="1101" spans="1:4" x14ac:dyDescent="0.3">
      <c r="A1101" t="s">
        <v>2339</v>
      </c>
      <c r="B1101" t="s">
        <v>2340</v>
      </c>
      <c r="C1101" t="s">
        <v>2326</v>
      </c>
      <c r="D1101" t="str">
        <f t="shared" si="17"/>
        <v>JEFFERSON COUNTY R-1</v>
      </c>
    </row>
    <row r="1102" spans="1:4" x14ac:dyDescent="0.3">
      <c r="A1102" t="s">
        <v>2341</v>
      </c>
      <c r="B1102" t="s">
        <v>2342</v>
      </c>
      <c r="C1102" t="s">
        <v>2326</v>
      </c>
      <c r="D1102" t="str">
        <f t="shared" si="17"/>
        <v>JEFFERSON COUNTY R-1</v>
      </c>
    </row>
    <row r="1103" spans="1:4" x14ac:dyDescent="0.3">
      <c r="A1103" t="s">
        <v>2343</v>
      </c>
      <c r="B1103" t="s">
        <v>2344</v>
      </c>
      <c r="C1103" t="s">
        <v>2326</v>
      </c>
      <c r="D1103" t="str">
        <f t="shared" si="17"/>
        <v>JEFFERSON COUNTY R-1</v>
      </c>
    </row>
    <row r="1104" spans="1:4" x14ac:dyDescent="0.3">
      <c r="A1104" t="s">
        <v>2345</v>
      </c>
      <c r="B1104" t="s">
        <v>2346</v>
      </c>
      <c r="C1104" t="s">
        <v>2326</v>
      </c>
      <c r="D1104" t="str">
        <f t="shared" si="17"/>
        <v>JEFFERSON COUNTY R-1</v>
      </c>
    </row>
    <row r="1105" spans="1:4" x14ac:dyDescent="0.3">
      <c r="A1105" t="s">
        <v>2347</v>
      </c>
      <c r="B1105" t="s">
        <v>2348</v>
      </c>
      <c r="C1105" t="s">
        <v>2326</v>
      </c>
      <c r="D1105" t="str">
        <f t="shared" si="17"/>
        <v>JEFFERSON COUNTY R-1</v>
      </c>
    </row>
    <row r="1106" spans="1:4" x14ac:dyDescent="0.3">
      <c r="A1106" t="s">
        <v>2349</v>
      </c>
      <c r="B1106" t="s">
        <v>2350</v>
      </c>
      <c r="C1106" t="s">
        <v>2326</v>
      </c>
      <c r="D1106" t="str">
        <f t="shared" si="17"/>
        <v>JEFFERSON COUNTY R-1</v>
      </c>
    </row>
    <row r="1107" spans="1:4" x14ac:dyDescent="0.3">
      <c r="A1107" t="s">
        <v>2351</v>
      </c>
      <c r="B1107" t="s">
        <v>2352</v>
      </c>
      <c r="C1107" t="s">
        <v>2326</v>
      </c>
      <c r="D1107" t="str">
        <f t="shared" si="17"/>
        <v>JEFFERSON COUNTY R-1</v>
      </c>
    </row>
    <row r="1108" spans="1:4" x14ac:dyDescent="0.3">
      <c r="A1108" t="s">
        <v>2353</v>
      </c>
      <c r="B1108" t="s">
        <v>2354</v>
      </c>
      <c r="C1108" t="s">
        <v>2326</v>
      </c>
      <c r="D1108" t="str">
        <f t="shared" si="17"/>
        <v>JEFFERSON COUNTY R-1</v>
      </c>
    </row>
    <row r="1109" spans="1:4" x14ac:dyDescent="0.3">
      <c r="A1109" t="s">
        <v>1774</v>
      </c>
      <c r="B1109" t="s">
        <v>2355</v>
      </c>
      <c r="C1109" t="s">
        <v>2326</v>
      </c>
      <c r="D1109" t="str">
        <f t="shared" si="17"/>
        <v>JEFFERSON COUNTY R-1</v>
      </c>
    </row>
    <row r="1110" spans="1:4" x14ac:dyDescent="0.3">
      <c r="A1110" t="s">
        <v>2356</v>
      </c>
      <c r="B1110" t="s">
        <v>2357</v>
      </c>
      <c r="C1110" t="s">
        <v>2326</v>
      </c>
      <c r="D1110" t="str">
        <f t="shared" si="17"/>
        <v>JEFFERSON COUNTY R-1</v>
      </c>
    </row>
    <row r="1111" spans="1:4" x14ac:dyDescent="0.3">
      <c r="A1111" t="s">
        <v>2358</v>
      </c>
      <c r="B1111" t="s">
        <v>2359</v>
      </c>
      <c r="C1111" t="s">
        <v>2326</v>
      </c>
      <c r="D1111" t="str">
        <f t="shared" si="17"/>
        <v>JEFFERSON COUNTY R-1</v>
      </c>
    </row>
    <row r="1112" spans="1:4" x14ac:dyDescent="0.3">
      <c r="A1112" t="s">
        <v>2360</v>
      </c>
      <c r="B1112" t="s">
        <v>2361</v>
      </c>
      <c r="C1112" t="s">
        <v>2326</v>
      </c>
      <c r="D1112" t="str">
        <f t="shared" si="17"/>
        <v>JEFFERSON COUNTY R-1</v>
      </c>
    </row>
    <row r="1113" spans="1:4" x14ac:dyDescent="0.3">
      <c r="A1113" t="s">
        <v>2362</v>
      </c>
      <c r="B1113" t="s">
        <v>2363</v>
      </c>
      <c r="C1113" t="s">
        <v>2326</v>
      </c>
      <c r="D1113" t="str">
        <f t="shared" si="17"/>
        <v>JEFFERSON COUNTY R-1</v>
      </c>
    </row>
    <row r="1114" spans="1:4" x14ac:dyDescent="0.3">
      <c r="A1114" t="s">
        <v>2364</v>
      </c>
      <c r="B1114" t="s">
        <v>2365</v>
      </c>
      <c r="C1114" t="s">
        <v>2326</v>
      </c>
      <c r="D1114" t="str">
        <f t="shared" si="17"/>
        <v>JEFFERSON COUNTY R-1</v>
      </c>
    </row>
    <row r="1115" spans="1:4" x14ac:dyDescent="0.3">
      <c r="A1115" t="s">
        <v>2366</v>
      </c>
      <c r="B1115" t="s">
        <v>2367</v>
      </c>
      <c r="C1115" t="s">
        <v>2326</v>
      </c>
      <c r="D1115" t="str">
        <f t="shared" si="17"/>
        <v>JEFFERSON COUNTY R-1</v>
      </c>
    </row>
    <row r="1116" spans="1:4" x14ac:dyDescent="0.3">
      <c r="A1116" t="s">
        <v>2368</v>
      </c>
      <c r="B1116" t="s">
        <v>2369</v>
      </c>
      <c r="C1116" t="s">
        <v>2326</v>
      </c>
      <c r="D1116" t="str">
        <f t="shared" si="17"/>
        <v>JEFFERSON COUNTY R-1</v>
      </c>
    </row>
    <row r="1117" spans="1:4" x14ac:dyDescent="0.3">
      <c r="A1117" t="s">
        <v>2370</v>
      </c>
      <c r="B1117" t="s">
        <v>2371</v>
      </c>
      <c r="C1117" t="s">
        <v>2326</v>
      </c>
      <c r="D1117" t="str">
        <f t="shared" si="17"/>
        <v>JEFFERSON COUNTY R-1</v>
      </c>
    </row>
    <row r="1118" spans="1:4" x14ac:dyDescent="0.3">
      <c r="A1118" t="s">
        <v>2372</v>
      </c>
      <c r="B1118" t="s">
        <v>2373</v>
      </c>
      <c r="C1118" t="s">
        <v>2326</v>
      </c>
      <c r="D1118" t="str">
        <f t="shared" si="17"/>
        <v>JEFFERSON COUNTY R-1</v>
      </c>
    </row>
    <row r="1119" spans="1:4" x14ac:dyDescent="0.3">
      <c r="A1119" t="s">
        <v>2374</v>
      </c>
      <c r="B1119" t="s">
        <v>2375</v>
      </c>
      <c r="C1119" t="s">
        <v>2326</v>
      </c>
      <c r="D1119" t="str">
        <f t="shared" si="17"/>
        <v>JEFFERSON COUNTY R-1</v>
      </c>
    </row>
    <row r="1120" spans="1:4" x14ac:dyDescent="0.3">
      <c r="A1120" t="s">
        <v>2376</v>
      </c>
      <c r="B1120" t="s">
        <v>2377</v>
      </c>
      <c r="C1120" t="s">
        <v>2326</v>
      </c>
      <c r="D1120" t="str">
        <f t="shared" si="17"/>
        <v>JEFFERSON COUNTY R-1</v>
      </c>
    </row>
    <row r="1121" spans="1:4" x14ac:dyDescent="0.3">
      <c r="A1121" t="s">
        <v>2378</v>
      </c>
      <c r="B1121" t="s">
        <v>2379</v>
      </c>
      <c r="C1121" t="s">
        <v>2326</v>
      </c>
      <c r="D1121" t="str">
        <f t="shared" si="17"/>
        <v>JEFFERSON COUNTY R-1</v>
      </c>
    </row>
    <row r="1122" spans="1:4" x14ac:dyDescent="0.3">
      <c r="A1122" t="s">
        <v>2380</v>
      </c>
      <c r="B1122" t="s">
        <v>2381</v>
      </c>
      <c r="C1122" t="s">
        <v>2326</v>
      </c>
      <c r="D1122" t="str">
        <f t="shared" si="17"/>
        <v>JEFFERSON COUNTY R-1</v>
      </c>
    </row>
    <row r="1123" spans="1:4" x14ac:dyDescent="0.3">
      <c r="A1123" t="s">
        <v>2382</v>
      </c>
      <c r="B1123" t="s">
        <v>2383</v>
      </c>
      <c r="C1123" t="s">
        <v>2326</v>
      </c>
      <c r="D1123" t="str">
        <f t="shared" si="17"/>
        <v>JEFFERSON COUNTY R-1</v>
      </c>
    </row>
    <row r="1124" spans="1:4" x14ac:dyDescent="0.3">
      <c r="A1124" t="s">
        <v>2384</v>
      </c>
      <c r="B1124" t="s">
        <v>2385</v>
      </c>
      <c r="C1124" t="s">
        <v>2326</v>
      </c>
      <c r="D1124" t="str">
        <f t="shared" si="17"/>
        <v>JEFFERSON COUNTY R-1</v>
      </c>
    </row>
    <row r="1125" spans="1:4" x14ac:dyDescent="0.3">
      <c r="A1125" t="s">
        <v>2386</v>
      </c>
      <c r="B1125" t="s">
        <v>2387</v>
      </c>
      <c r="C1125" t="s">
        <v>2326</v>
      </c>
      <c r="D1125" t="str">
        <f t="shared" si="17"/>
        <v>JEFFERSON COUNTY R-1</v>
      </c>
    </row>
    <row r="1126" spans="1:4" x14ac:dyDescent="0.3">
      <c r="A1126" t="s">
        <v>2388</v>
      </c>
      <c r="B1126" t="s">
        <v>2389</v>
      </c>
      <c r="C1126" t="s">
        <v>2326</v>
      </c>
      <c r="D1126" t="str">
        <f t="shared" si="17"/>
        <v>JEFFERSON COUNTY R-1</v>
      </c>
    </row>
    <row r="1127" spans="1:4" x14ac:dyDescent="0.3">
      <c r="A1127" t="s">
        <v>2390</v>
      </c>
      <c r="B1127" t="s">
        <v>2391</v>
      </c>
      <c r="C1127" t="s">
        <v>2326</v>
      </c>
      <c r="D1127" t="str">
        <f t="shared" si="17"/>
        <v>JEFFERSON COUNTY R-1</v>
      </c>
    </row>
    <row r="1128" spans="1:4" x14ac:dyDescent="0.3">
      <c r="A1128" t="s">
        <v>2392</v>
      </c>
      <c r="B1128" t="s">
        <v>2393</v>
      </c>
      <c r="C1128" t="s">
        <v>2326</v>
      </c>
      <c r="D1128" t="str">
        <f t="shared" si="17"/>
        <v>JEFFERSON COUNTY R-1</v>
      </c>
    </row>
    <row r="1129" spans="1:4" x14ac:dyDescent="0.3">
      <c r="A1129" t="s">
        <v>2394</v>
      </c>
      <c r="B1129" t="s">
        <v>2395</v>
      </c>
      <c r="C1129" t="s">
        <v>2326</v>
      </c>
      <c r="D1129" t="str">
        <f t="shared" si="17"/>
        <v>JEFFERSON COUNTY R-1</v>
      </c>
    </row>
    <row r="1130" spans="1:4" x14ac:dyDescent="0.3">
      <c r="A1130" t="s">
        <v>2396</v>
      </c>
      <c r="B1130" t="s">
        <v>2397</v>
      </c>
      <c r="C1130" t="s">
        <v>2326</v>
      </c>
      <c r="D1130" t="str">
        <f t="shared" si="17"/>
        <v>JEFFERSON COUNTY R-1</v>
      </c>
    </row>
    <row r="1131" spans="1:4" x14ac:dyDescent="0.3">
      <c r="A1131" t="s">
        <v>2398</v>
      </c>
      <c r="B1131" t="s">
        <v>2399</v>
      </c>
      <c r="C1131" t="s">
        <v>2326</v>
      </c>
      <c r="D1131" t="str">
        <f t="shared" si="17"/>
        <v>JEFFERSON COUNTY R-1</v>
      </c>
    </row>
    <row r="1132" spans="1:4" x14ac:dyDescent="0.3">
      <c r="A1132" t="s">
        <v>2400</v>
      </c>
      <c r="B1132" t="s">
        <v>2401</v>
      </c>
      <c r="C1132" t="s">
        <v>2326</v>
      </c>
      <c r="D1132" t="str">
        <f t="shared" si="17"/>
        <v>JEFFERSON COUNTY R-1</v>
      </c>
    </row>
    <row r="1133" spans="1:4" x14ac:dyDescent="0.3">
      <c r="A1133" t="s">
        <v>2402</v>
      </c>
      <c r="B1133" t="s">
        <v>2403</v>
      </c>
      <c r="C1133" t="s">
        <v>2326</v>
      </c>
      <c r="D1133" t="str">
        <f t="shared" si="17"/>
        <v>JEFFERSON COUNTY R-1</v>
      </c>
    </row>
    <row r="1134" spans="1:4" x14ac:dyDescent="0.3">
      <c r="A1134" t="s">
        <v>2404</v>
      </c>
      <c r="B1134" t="s">
        <v>2405</v>
      </c>
      <c r="C1134" t="s">
        <v>2326</v>
      </c>
      <c r="D1134" t="str">
        <f t="shared" si="17"/>
        <v>JEFFERSON COUNTY R-1</v>
      </c>
    </row>
    <row r="1135" spans="1:4" x14ac:dyDescent="0.3">
      <c r="A1135" t="s">
        <v>2406</v>
      </c>
      <c r="B1135" t="s">
        <v>2407</v>
      </c>
      <c r="C1135" t="s">
        <v>2326</v>
      </c>
      <c r="D1135" t="str">
        <f t="shared" si="17"/>
        <v>JEFFERSON COUNTY R-1</v>
      </c>
    </row>
    <row r="1136" spans="1:4" x14ac:dyDescent="0.3">
      <c r="A1136" t="s">
        <v>2408</v>
      </c>
      <c r="B1136" t="s">
        <v>2409</v>
      </c>
      <c r="C1136" t="s">
        <v>2326</v>
      </c>
      <c r="D1136" t="str">
        <f t="shared" si="17"/>
        <v>JEFFERSON COUNTY R-1</v>
      </c>
    </row>
    <row r="1137" spans="1:4" x14ac:dyDescent="0.3">
      <c r="A1137" t="s">
        <v>2410</v>
      </c>
      <c r="B1137" t="s">
        <v>2411</v>
      </c>
      <c r="C1137" t="s">
        <v>2326</v>
      </c>
      <c r="D1137" t="str">
        <f t="shared" si="17"/>
        <v>JEFFERSON COUNTY R-1</v>
      </c>
    </row>
    <row r="1138" spans="1:4" x14ac:dyDescent="0.3">
      <c r="A1138" t="s">
        <v>2412</v>
      </c>
      <c r="B1138" t="s">
        <v>2413</v>
      </c>
      <c r="C1138" t="s">
        <v>2326</v>
      </c>
      <c r="D1138" t="str">
        <f t="shared" si="17"/>
        <v>JEFFERSON COUNTY R-1</v>
      </c>
    </row>
    <row r="1139" spans="1:4" x14ac:dyDescent="0.3">
      <c r="A1139" t="s">
        <v>2414</v>
      </c>
      <c r="B1139" t="s">
        <v>2415</v>
      </c>
      <c r="C1139" t="s">
        <v>2326</v>
      </c>
      <c r="D1139" t="str">
        <f t="shared" si="17"/>
        <v>JEFFERSON COUNTY R-1</v>
      </c>
    </row>
    <row r="1140" spans="1:4" x14ac:dyDescent="0.3">
      <c r="A1140" t="s">
        <v>2416</v>
      </c>
      <c r="B1140" t="s">
        <v>2417</v>
      </c>
      <c r="C1140" t="s">
        <v>2326</v>
      </c>
      <c r="D1140" t="str">
        <f t="shared" si="17"/>
        <v>JEFFERSON COUNTY R-1</v>
      </c>
    </row>
    <row r="1141" spans="1:4" x14ac:dyDescent="0.3">
      <c r="A1141" t="s">
        <v>2418</v>
      </c>
      <c r="B1141" t="s">
        <v>2419</v>
      </c>
      <c r="C1141" t="s">
        <v>2326</v>
      </c>
      <c r="D1141" t="str">
        <f t="shared" si="17"/>
        <v>JEFFERSON COUNTY R-1</v>
      </c>
    </row>
    <row r="1142" spans="1:4" x14ac:dyDescent="0.3">
      <c r="A1142" t="s">
        <v>2420</v>
      </c>
      <c r="B1142" t="s">
        <v>2421</v>
      </c>
      <c r="C1142" t="s">
        <v>2326</v>
      </c>
      <c r="D1142" t="str">
        <f t="shared" si="17"/>
        <v>JEFFERSON COUNTY R-1</v>
      </c>
    </row>
    <row r="1143" spans="1:4" x14ac:dyDescent="0.3">
      <c r="A1143" t="s">
        <v>2422</v>
      </c>
      <c r="B1143" t="s">
        <v>2073</v>
      </c>
      <c r="C1143" t="s">
        <v>2326</v>
      </c>
      <c r="D1143" t="str">
        <f t="shared" si="17"/>
        <v>JEFFERSON COUNTY R-1</v>
      </c>
    </row>
    <row r="1144" spans="1:4" x14ac:dyDescent="0.3">
      <c r="A1144" t="s">
        <v>2423</v>
      </c>
      <c r="B1144" t="s">
        <v>2424</v>
      </c>
      <c r="C1144" t="s">
        <v>2326</v>
      </c>
      <c r="D1144" t="str">
        <f t="shared" si="17"/>
        <v>JEFFERSON COUNTY R-1</v>
      </c>
    </row>
    <row r="1145" spans="1:4" x14ac:dyDescent="0.3">
      <c r="A1145" t="s">
        <v>2425</v>
      </c>
      <c r="B1145" t="s">
        <v>2426</v>
      </c>
      <c r="C1145" t="s">
        <v>2326</v>
      </c>
      <c r="D1145" t="str">
        <f t="shared" si="17"/>
        <v>JEFFERSON COUNTY R-1</v>
      </c>
    </row>
    <row r="1146" spans="1:4" x14ac:dyDescent="0.3">
      <c r="A1146" t="s">
        <v>2427</v>
      </c>
      <c r="B1146" t="s">
        <v>1930</v>
      </c>
      <c r="C1146" t="s">
        <v>2326</v>
      </c>
      <c r="D1146" t="str">
        <f t="shared" si="17"/>
        <v>JEFFERSON COUNTY R-1</v>
      </c>
    </row>
    <row r="1147" spans="1:4" x14ac:dyDescent="0.3">
      <c r="A1147" t="s">
        <v>2428</v>
      </c>
      <c r="B1147" t="s">
        <v>2429</v>
      </c>
      <c r="C1147" t="s">
        <v>2326</v>
      </c>
      <c r="D1147" t="str">
        <f t="shared" si="17"/>
        <v>JEFFERSON COUNTY R-1</v>
      </c>
    </row>
    <row r="1148" spans="1:4" x14ac:dyDescent="0.3">
      <c r="A1148" t="s">
        <v>2430</v>
      </c>
      <c r="B1148" t="s">
        <v>2431</v>
      </c>
      <c r="C1148" t="s">
        <v>2326</v>
      </c>
      <c r="D1148" t="str">
        <f t="shared" si="17"/>
        <v>JEFFERSON COUNTY R-1</v>
      </c>
    </row>
    <row r="1149" spans="1:4" x14ac:dyDescent="0.3">
      <c r="A1149" t="s">
        <v>2432</v>
      </c>
      <c r="B1149" t="s">
        <v>2433</v>
      </c>
      <c r="C1149" t="s">
        <v>2326</v>
      </c>
      <c r="D1149" t="str">
        <f t="shared" si="17"/>
        <v>JEFFERSON COUNTY R-1</v>
      </c>
    </row>
    <row r="1150" spans="1:4" x14ac:dyDescent="0.3">
      <c r="A1150" t="s">
        <v>2434</v>
      </c>
      <c r="B1150" t="s">
        <v>2435</v>
      </c>
      <c r="C1150" t="s">
        <v>2326</v>
      </c>
      <c r="D1150" t="str">
        <f t="shared" si="17"/>
        <v>JEFFERSON COUNTY R-1</v>
      </c>
    </row>
    <row r="1151" spans="1:4" x14ac:dyDescent="0.3">
      <c r="A1151" t="s">
        <v>2436</v>
      </c>
      <c r="B1151" t="s">
        <v>2437</v>
      </c>
      <c r="C1151" t="s">
        <v>2326</v>
      </c>
      <c r="D1151" t="str">
        <f t="shared" si="17"/>
        <v>JEFFERSON COUNTY R-1</v>
      </c>
    </row>
    <row r="1152" spans="1:4" x14ac:dyDescent="0.3">
      <c r="A1152" t="s">
        <v>2438</v>
      </c>
      <c r="B1152" t="s">
        <v>2439</v>
      </c>
      <c r="C1152" t="s">
        <v>2326</v>
      </c>
      <c r="D1152" t="str">
        <f t="shared" si="17"/>
        <v>JEFFERSON COUNTY R-1</v>
      </c>
    </row>
    <row r="1153" spans="1:4" x14ac:dyDescent="0.3">
      <c r="A1153" t="s">
        <v>2440</v>
      </c>
      <c r="B1153" t="s">
        <v>2441</v>
      </c>
      <c r="C1153" t="s">
        <v>2326</v>
      </c>
      <c r="D1153" t="str">
        <f t="shared" si="17"/>
        <v>JEFFERSON COUNTY R-1</v>
      </c>
    </row>
    <row r="1154" spans="1:4" x14ac:dyDescent="0.3">
      <c r="A1154" t="s">
        <v>2442</v>
      </c>
      <c r="B1154" t="s">
        <v>2443</v>
      </c>
      <c r="C1154" t="s">
        <v>2326</v>
      </c>
      <c r="D1154" t="str">
        <f t="shared" si="17"/>
        <v>JEFFERSON COUNTY R-1</v>
      </c>
    </row>
    <row r="1155" spans="1:4" x14ac:dyDescent="0.3">
      <c r="A1155" t="s">
        <v>2444</v>
      </c>
      <c r="B1155" t="s">
        <v>2445</v>
      </c>
      <c r="C1155" t="s">
        <v>2326</v>
      </c>
      <c r="D1155" t="str">
        <f t="shared" ref="D1155:D1218" si="18">VLOOKUP($C1155,$G$1:$H$201,2,FALSE)</f>
        <v>JEFFERSON COUNTY R-1</v>
      </c>
    </row>
    <row r="1156" spans="1:4" x14ac:dyDescent="0.3">
      <c r="A1156" t="s">
        <v>2446</v>
      </c>
      <c r="B1156" t="s">
        <v>2447</v>
      </c>
      <c r="C1156" t="s">
        <v>2326</v>
      </c>
      <c r="D1156" t="str">
        <f t="shared" si="18"/>
        <v>JEFFERSON COUNTY R-1</v>
      </c>
    </row>
    <row r="1157" spans="1:4" x14ac:dyDescent="0.3">
      <c r="A1157" t="s">
        <v>2448</v>
      </c>
      <c r="B1157" t="s">
        <v>2449</v>
      </c>
      <c r="C1157" t="s">
        <v>2326</v>
      </c>
      <c r="D1157" t="str">
        <f t="shared" si="18"/>
        <v>JEFFERSON COUNTY R-1</v>
      </c>
    </row>
    <row r="1158" spans="1:4" x14ac:dyDescent="0.3">
      <c r="A1158" t="s">
        <v>2450</v>
      </c>
      <c r="B1158" t="s">
        <v>2451</v>
      </c>
      <c r="C1158" t="s">
        <v>2326</v>
      </c>
      <c r="D1158" t="str">
        <f t="shared" si="18"/>
        <v>JEFFERSON COUNTY R-1</v>
      </c>
    </row>
    <row r="1159" spans="1:4" x14ac:dyDescent="0.3">
      <c r="A1159" t="s">
        <v>2452</v>
      </c>
      <c r="B1159" t="s">
        <v>2453</v>
      </c>
      <c r="C1159" t="s">
        <v>2326</v>
      </c>
      <c r="D1159" t="str">
        <f t="shared" si="18"/>
        <v>JEFFERSON COUNTY R-1</v>
      </c>
    </row>
    <row r="1160" spans="1:4" x14ac:dyDescent="0.3">
      <c r="A1160" t="s">
        <v>2454</v>
      </c>
      <c r="B1160" t="s">
        <v>2455</v>
      </c>
      <c r="C1160" t="s">
        <v>2326</v>
      </c>
      <c r="D1160" t="str">
        <f t="shared" si="18"/>
        <v>JEFFERSON COUNTY R-1</v>
      </c>
    </row>
    <row r="1161" spans="1:4" x14ac:dyDescent="0.3">
      <c r="A1161" t="s">
        <v>2456</v>
      </c>
      <c r="B1161" t="s">
        <v>2457</v>
      </c>
      <c r="C1161" t="s">
        <v>2326</v>
      </c>
      <c r="D1161" t="str">
        <f t="shared" si="18"/>
        <v>JEFFERSON COUNTY R-1</v>
      </c>
    </row>
    <row r="1162" spans="1:4" x14ac:dyDescent="0.3">
      <c r="A1162" t="s">
        <v>2458</v>
      </c>
      <c r="B1162" t="s">
        <v>2459</v>
      </c>
      <c r="C1162" t="s">
        <v>2326</v>
      </c>
      <c r="D1162" t="str">
        <f t="shared" si="18"/>
        <v>JEFFERSON COUNTY R-1</v>
      </c>
    </row>
    <row r="1163" spans="1:4" x14ac:dyDescent="0.3">
      <c r="A1163" t="s">
        <v>2460</v>
      </c>
      <c r="B1163" t="s">
        <v>2461</v>
      </c>
      <c r="C1163" t="s">
        <v>2326</v>
      </c>
      <c r="D1163" t="str">
        <f t="shared" si="18"/>
        <v>JEFFERSON COUNTY R-1</v>
      </c>
    </row>
    <row r="1164" spans="1:4" x14ac:dyDescent="0.3">
      <c r="A1164" t="s">
        <v>2462</v>
      </c>
      <c r="B1164" t="s">
        <v>2463</v>
      </c>
      <c r="C1164" t="s">
        <v>2326</v>
      </c>
      <c r="D1164" t="str">
        <f t="shared" si="18"/>
        <v>JEFFERSON COUNTY R-1</v>
      </c>
    </row>
    <row r="1165" spans="1:4" x14ac:dyDescent="0.3">
      <c r="A1165" t="s">
        <v>2464</v>
      </c>
      <c r="B1165" t="s">
        <v>2465</v>
      </c>
      <c r="C1165" t="s">
        <v>2326</v>
      </c>
      <c r="D1165" t="str">
        <f t="shared" si="18"/>
        <v>JEFFERSON COUNTY R-1</v>
      </c>
    </row>
    <row r="1166" spans="1:4" x14ac:dyDescent="0.3">
      <c r="A1166" t="s">
        <v>2466</v>
      </c>
      <c r="B1166" t="s">
        <v>2467</v>
      </c>
      <c r="C1166" t="s">
        <v>2326</v>
      </c>
      <c r="D1166" t="str">
        <f t="shared" si="18"/>
        <v>JEFFERSON COUNTY R-1</v>
      </c>
    </row>
    <row r="1167" spans="1:4" x14ac:dyDescent="0.3">
      <c r="A1167" t="s">
        <v>2468</v>
      </c>
      <c r="B1167" t="s">
        <v>2469</v>
      </c>
      <c r="C1167" t="s">
        <v>2326</v>
      </c>
      <c r="D1167" t="str">
        <f t="shared" si="18"/>
        <v>JEFFERSON COUNTY R-1</v>
      </c>
    </row>
    <row r="1168" spans="1:4" x14ac:dyDescent="0.3">
      <c r="A1168" t="s">
        <v>2470</v>
      </c>
      <c r="B1168" t="s">
        <v>2471</v>
      </c>
      <c r="C1168" t="s">
        <v>2326</v>
      </c>
      <c r="D1168" t="str">
        <f t="shared" si="18"/>
        <v>JEFFERSON COUNTY R-1</v>
      </c>
    </row>
    <row r="1169" spans="1:4" x14ac:dyDescent="0.3">
      <c r="A1169" t="s">
        <v>2472</v>
      </c>
      <c r="B1169" t="s">
        <v>2473</v>
      </c>
      <c r="C1169" t="s">
        <v>2326</v>
      </c>
      <c r="D1169" t="str">
        <f t="shared" si="18"/>
        <v>JEFFERSON COUNTY R-1</v>
      </c>
    </row>
    <row r="1170" spans="1:4" x14ac:dyDescent="0.3">
      <c r="A1170" t="s">
        <v>2474</v>
      </c>
      <c r="B1170" t="s">
        <v>2475</v>
      </c>
      <c r="C1170" t="s">
        <v>2326</v>
      </c>
      <c r="D1170" t="str">
        <f t="shared" si="18"/>
        <v>JEFFERSON COUNTY R-1</v>
      </c>
    </row>
    <row r="1171" spans="1:4" x14ac:dyDescent="0.3">
      <c r="A1171" t="s">
        <v>2476</v>
      </c>
      <c r="B1171" t="s">
        <v>2477</v>
      </c>
      <c r="C1171" t="s">
        <v>2326</v>
      </c>
      <c r="D1171" t="str">
        <f t="shared" si="18"/>
        <v>JEFFERSON COUNTY R-1</v>
      </c>
    </row>
    <row r="1172" spans="1:4" x14ac:dyDescent="0.3">
      <c r="A1172" t="s">
        <v>2478</v>
      </c>
      <c r="B1172" t="s">
        <v>2479</v>
      </c>
      <c r="C1172" t="s">
        <v>2326</v>
      </c>
      <c r="D1172" t="str">
        <f t="shared" si="18"/>
        <v>JEFFERSON COUNTY R-1</v>
      </c>
    </row>
    <row r="1173" spans="1:4" x14ac:dyDescent="0.3">
      <c r="A1173" t="s">
        <v>2480</v>
      </c>
      <c r="B1173" t="s">
        <v>2481</v>
      </c>
      <c r="C1173" t="s">
        <v>2326</v>
      </c>
      <c r="D1173" t="str">
        <f t="shared" si="18"/>
        <v>JEFFERSON COUNTY R-1</v>
      </c>
    </row>
    <row r="1174" spans="1:4" x14ac:dyDescent="0.3">
      <c r="A1174" t="s">
        <v>2482</v>
      </c>
      <c r="B1174" t="s">
        <v>2483</v>
      </c>
      <c r="C1174" t="s">
        <v>2326</v>
      </c>
      <c r="D1174" t="str">
        <f t="shared" si="18"/>
        <v>JEFFERSON COUNTY R-1</v>
      </c>
    </row>
    <row r="1175" spans="1:4" x14ac:dyDescent="0.3">
      <c r="A1175" t="s">
        <v>2484</v>
      </c>
      <c r="B1175" t="s">
        <v>2485</v>
      </c>
      <c r="C1175" t="s">
        <v>2326</v>
      </c>
      <c r="D1175" t="str">
        <f t="shared" si="18"/>
        <v>JEFFERSON COUNTY R-1</v>
      </c>
    </row>
    <row r="1176" spans="1:4" x14ac:dyDescent="0.3">
      <c r="A1176" t="s">
        <v>2486</v>
      </c>
      <c r="B1176" t="s">
        <v>2487</v>
      </c>
      <c r="C1176" t="s">
        <v>2326</v>
      </c>
      <c r="D1176" t="str">
        <f t="shared" si="18"/>
        <v>JEFFERSON COUNTY R-1</v>
      </c>
    </row>
    <row r="1177" spans="1:4" x14ac:dyDescent="0.3">
      <c r="A1177" t="s">
        <v>2488</v>
      </c>
      <c r="B1177" t="s">
        <v>2489</v>
      </c>
      <c r="C1177" t="s">
        <v>2326</v>
      </c>
      <c r="D1177" t="str">
        <f t="shared" si="18"/>
        <v>JEFFERSON COUNTY R-1</v>
      </c>
    </row>
    <row r="1178" spans="1:4" x14ac:dyDescent="0.3">
      <c r="A1178" t="s">
        <v>2490</v>
      </c>
      <c r="B1178" t="s">
        <v>2491</v>
      </c>
      <c r="C1178" t="s">
        <v>2326</v>
      </c>
      <c r="D1178" t="str">
        <f t="shared" si="18"/>
        <v>JEFFERSON COUNTY R-1</v>
      </c>
    </row>
    <row r="1179" spans="1:4" x14ac:dyDescent="0.3">
      <c r="A1179" t="s">
        <v>2492</v>
      </c>
      <c r="B1179" t="s">
        <v>2493</v>
      </c>
      <c r="C1179" t="s">
        <v>2326</v>
      </c>
      <c r="D1179" t="str">
        <f t="shared" si="18"/>
        <v>JEFFERSON COUNTY R-1</v>
      </c>
    </row>
    <row r="1180" spans="1:4" x14ac:dyDescent="0.3">
      <c r="A1180" t="s">
        <v>2494</v>
      </c>
      <c r="B1180" t="s">
        <v>2495</v>
      </c>
      <c r="C1180" t="s">
        <v>2326</v>
      </c>
      <c r="D1180" t="str">
        <f t="shared" si="18"/>
        <v>JEFFERSON COUNTY R-1</v>
      </c>
    </row>
    <row r="1181" spans="1:4" x14ac:dyDescent="0.3">
      <c r="A1181" t="s">
        <v>2496</v>
      </c>
      <c r="B1181" t="s">
        <v>2497</v>
      </c>
      <c r="C1181" t="s">
        <v>2326</v>
      </c>
      <c r="D1181" t="str">
        <f t="shared" si="18"/>
        <v>JEFFERSON COUNTY R-1</v>
      </c>
    </row>
    <row r="1182" spans="1:4" x14ac:dyDescent="0.3">
      <c r="A1182" t="s">
        <v>2498</v>
      </c>
      <c r="B1182" t="s">
        <v>2499</v>
      </c>
      <c r="C1182" t="s">
        <v>2326</v>
      </c>
      <c r="D1182" t="str">
        <f t="shared" si="18"/>
        <v>JEFFERSON COUNTY R-1</v>
      </c>
    </row>
    <row r="1183" spans="1:4" x14ac:dyDescent="0.3">
      <c r="A1183" t="s">
        <v>2500</v>
      </c>
      <c r="B1183" t="s">
        <v>2501</v>
      </c>
      <c r="C1183" t="s">
        <v>2326</v>
      </c>
      <c r="D1183" t="str">
        <f t="shared" si="18"/>
        <v>JEFFERSON COUNTY R-1</v>
      </c>
    </row>
    <row r="1184" spans="1:4" x14ac:dyDescent="0.3">
      <c r="A1184" t="s">
        <v>2502</v>
      </c>
      <c r="B1184" t="s">
        <v>2503</v>
      </c>
      <c r="C1184" t="s">
        <v>2326</v>
      </c>
      <c r="D1184" t="str">
        <f t="shared" si="18"/>
        <v>JEFFERSON COUNTY R-1</v>
      </c>
    </row>
    <row r="1185" spans="1:4" x14ac:dyDescent="0.3">
      <c r="A1185" t="s">
        <v>2504</v>
      </c>
      <c r="B1185" t="s">
        <v>2505</v>
      </c>
      <c r="C1185" t="s">
        <v>2326</v>
      </c>
      <c r="D1185" t="str">
        <f t="shared" si="18"/>
        <v>JEFFERSON COUNTY R-1</v>
      </c>
    </row>
    <row r="1186" spans="1:4" x14ac:dyDescent="0.3">
      <c r="A1186" t="s">
        <v>2506</v>
      </c>
      <c r="B1186" t="s">
        <v>2507</v>
      </c>
      <c r="C1186" t="s">
        <v>2326</v>
      </c>
      <c r="D1186" t="str">
        <f t="shared" si="18"/>
        <v>JEFFERSON COUNTY R-1</v>
      </c>
    </row>
    <row r="1187" spans="1:4" x14ac:dyDescent="0.3">
      <c r="A1187" t="s">
        <v>2508</v>
      </c>
      <c r="B1187" t="s">
        <v>2509</v>
      </c>
      <c r="C1187" t="s">
        <v>2326</v>
      </c>
      <c r="D1187" t="str">
        <f t="shared" si="18"/>
        <v>JEFFERSON COUNTY R-1</v>
      </c>
    </row>
    <row r="1188" spans="1:4" x14ac:dyDescent="0.3">
      <c r="A1188" t="s">
        <v>2510</v>
      </c>
      <c r="B1188" t="s">
        <v>2511</v>
      </c>
      <c r="C1188" t="s">
        <v>2326</v>
      </c>
      <c r="D1188" t="str">
        <f t="shared" si="18"/>
        <v>JEFFERSON COUNTY R-1</v>
      </c>
    </row>
    <row r="1189" spans="1:4" x14ac:dyDescent="0.3">
      <c r="A1189" t="s">
        <v>2512</v>
      </c>
      <c r="B1189" t="s">
        <v>2513</v>
      </c>
      <c r="C1189" t="s">
        <v>2326</v>
      </c>
      <c r="D1189" t="str">
        <f t="shared" si="18"/>
        <v>JEFFERSON COUNTY R-1</v>
      </c>
    </row>
    <row r="1190" spans="1:4" x14ac:dyDescent="0.3">
      <c r="A1190" t="s">
        <v>2514</v>
      </c>
      <c r="B1190" t="s">
        <v>2515</v>
      </c>
      <c r="C1190" t="s">
        <v>2326</v>
      </c>
      <c r="D1190" t="str">
        <f t="shared" si="18"/>
        <v>JEFFERSON COUNTY R-1</v>
      </c>
    </row>
    <row r="1191" spans="1:4" x14ac:dyDescent="0.3">
      <c r="A1191" t="s">
        <v>2516</v>
      </c>
      <c r="B1191" t="s">
        <v>2517</v>
      </c>
      <c r="C1191" t="s">
        <v>2326</v>
      </c>
      <c r="D1191" t="str">
        <f t="shared" si="18"/>
        <v>JEFFERSON COUNTY R-1</v>
      </c>
    </row>
    <row r="1192" spans="1:4" x14ac:dyDescent="0.3">
      <c r="A1192" t="s">
        <v>2518</v>
      </c>
      <c r="B1192" t="s">
        <v>2519</v>
      </c>
      <c r="C1192" t="s">
        <v>2326</v>
      </c>
      <c r="D1192" t="str">
        <f t="shared" si="18"/>
        <v>JEFFERSON COUNTY R-1</v>
      </c>
    </row>
    <row r="1193" spans="1:4" x14ac:dyDescent="0.3">
      <c r="A1193" t="s">
        <v>2520</v>
      </c>
      <c r="B1193" t="s">
        <v>2521</v>
      </c>
      <c r="C1193" t="s">
        <v>2326</v>
      </c>
      <c r="D1193" t="str">
        <f t="shared" si="18"/>
        <v>JEFFERSON COUNTY R-1</v>
      </c>
    </row>
    <row r="1194" spans="1:4" x14ac:dyDescent="0.3">
      <c r="A1194" t="s">
        <v>2522</v>
      </c>
      <c r="B1194" t="s">
        <v>2523</v>
      </c>
      <c r="C1194" t="s">
        <v>2326</v>
      </c>
      <c r="D1194" t="str">
        <f t="shared" si="18"/>
        <v>JEFFERSON COUNTY R-1</v>
      </c>
    </row>
    <row r="1195" spans="1:4" x14ac:dyDescent="0.3">
      <c r="A1195" t="s">
        <v>2524</v>
      </c>
      <c r="B1195" t="s">
        <v>2525</v>
      </c>
      <c r="C1195" t="s">
        <v>2326</v>
      </c>
      <c r="D1195" t="str">
        <f t="shared" si="18"/>
        <v>JEFFERSON COUNTY R-1</v>
      </c>
    </row>
    <row r="1196" spans="1:4" x14ac:dyDescent="0.3">
      <c r="A1196" t="s">
        <v>2526</v>
      </c>
      <c r="B1196" t="s">
        <v>2527</v>
      </c>
      <c r="C1196" t="s">
        <v>2326</v>
      </c>
      <c r="D1196" t="str">
        <f t="shared" si="18"/>
        <v>JEFFERSON COUNTY R-1</v>
      </c>
    </row>
    <row r="1197" spans="1:4" x14ac:dyDescent="0.3">
      <c r="A1197" t="s">
        <v>2528</v>
      </c>
      <c r="B1197" t="s">
        <v>2529</v>
      </c>
      <c r="C1197" t="s">
        <v>2326</v>
      </c>
      <c r="D1197" t="str">
        <f t="shared" si="18"/>
        <v>JEFFERSON COUNTY R-1</v>
      </c>
    </row>
    <row r="1198" spans="1:4" x14ac:dyDescent="0.3">
      <c r="A1198" t="s">
        <v>2530</v>
      </c>
      <c r="B1198" t="s">
        <v>2531</v>
      </c>
      <c r="C1198" t="s">
        <v>2326</v>
      </c>
      <c r="D1198" t="str">
        <f t="shared" si="18"/>
        <v>JEFFERSON COUNTY R-1</v>
      </c>
    </row>
    <row r="1199" spans="1:4" x14ac:dyDescent="0.3">
      <c r="A1199" t="s">
        <v>2532</v>
      </c>
      <c r="B1199" t="s">
        <v>2533</v>
      </c>
      <c r="C1199" t="s">
        <v>2326</v>
      </c>
      <c r="D1199" t="str">
        <f t="shared" si="18"/>
        <v>JEFFERSON COUNTY R-1</v>
      </c>
    </row>
    <row r="1200" spans="1:4" x14ac:dyDescent="0.3">
      <c r="A1200" t="s">
        <v>2534</v>
      </c>
      <c r="B1200" t="s">
        <v>2535</v>
      </c>
      <c r="C1200" t="s">
        <v>2326</v>
      </c>
      <c r="D1200" t="str">
        <f t="shared" si="18"/>
        <v>JEFFERSON COUNTY R-1</v>
      </c>
    </row>
    <row r="1201" spans="1:4" x14ac:dyDescent="0.3">
      <c r="A1201" t="s">
        <v>2536</v>
      </c>
      <c r="B1201" t="s">
        <v>2537</v>
      </c>
      <c r="C1201" t="s">
        <v>2326</v>
      </c>
      <c r="D1201" t="str">
        <f t="shared" si="18"/>
        <v>JEFFERSON COUNTY R-1</v>
      </c>
    </row>
    <row r="1202" spans="1:4" x14ac:dyDescent="0.3">
      <c r="A1202" t="s">
        <v>2538</v>
      </c>
      <c r="B1202" t="s">
        <v>2539</v>
      </c>
      <c r="C1202" t="s">
        <v>2326</v>
      </c>
      <c r="D1202" t="str">
        <f t="shared" si="18"/>
        <v>JEFFERSON COUNTY R-1</v>
      </c>
    </row>
    <row r="1203" spans="1:4" x14ac:dyDescent="0.3">
      <c r="A1203" t="s">
        <v>2540</v>
      </c>
      <c r="B1203" t="s">
        <v>2541</v>
      </c>
      <c r="C1203" t="s">
        <v>2326</v>
      </c>
      <c r="D1203" t="str">
        <f t="shared" si="18"/>
        <v>JEFFERSON COUNTY R-1</v>
      </c>
    </row>
    <row r="1204" spans="1:4" x14ac:dyDescent="0.3">
      <c r="A1204" t="s">
        <v>2542</v>
      </c>
      <c r="B1204" t="s">
        <v>2543</v>
      </c>
      <c r="C1204" t="s">
        <v>2326</v>
      </c>
      <c r="D1204" t="str">
        <f t="shared" si="18"/>
        <v>JEFFERSON COUNTY R-1</v>
      </c>
    </row>
    <row r="1205" spans="1:4" x14ac:dyDescent="0.3">
      <c r="A1205" t="s">
        <v>2544</v>
      </c>
      <c r="B1205" t="s">
        <v>2545</v>
      </c>
      <c r="C1205" t="s">
        <v>2326</v>
      </c>
      <c r="D1205" t="str">
        <f t="shared" si="18"/>
        <v>JEFFERSON COUNTY R-1</v>
      </c>
    </row>
    <row r="1206" spans="1:4" x14ac:dyDescent="0.3">
      <c r="A1206" t="s">
        <v>2546</v>
      </c>
      <c r="B1206" t="s">
        <v>2547</v>
      </c>
      <c r="C1206" t="s">
        <v>2326</v>
      </c>
      <c r="D1206" t="str">
        <f t="shared" si="18"/>
        <v>JEFFERSON COUNTY R-1</v>
      </c>
    </row>
    <row r="1207" spans="1:4" x14ac:dyDescent="0.3">
      <c r="A1207" t="s">
        <v>2548</v>
      </c>
      <c r="B1207" t="s">
        <v>2549</v>
      </c>
      <c r="C1207" t="s">
        <v>2326</v>
      </c>
      <c r="D1207" t="str">
        <f t="shared" si="18"/>
        <v>JEFFERSON COUNTY R-1</v>
      </c>
    </row>
    <row r="1208" spans="1:4" x14ac:dyDescent="0.3">
      <c r="A1208" t="s">
        <v>2550</v>
      </c>
      <c r="B1208" t="s">
        <v>2551</v>
      </c>
      <c r="C1208" t="s">
        <v>2326</v>
      </c>
      <c r="D1208" t="str">
        <f t="shared" si="18"/>
        <v>JEFFERSON COUNTY R-1</v>
      </c>
    </row>
    <row r="1209" spans="1:4" x14ac:dyDescent="0.3">
      <c r="A1209" t="s">
        <v>2552</v>
      </c>
      <c r="B1209" t="s">
        <v>2553</v>
      </c>
      <c r="C1209" t="s">
        <v>2326</v>
      </c>
      <c r="D1209" t="str">
        <f t="shared" si="18"/>
        <v>JEFFERSON COUNTY R-1</v>
      </c>
    </row>
    <row r="1210" spans="1:4" x14ac:dyDescent="0.3">
      <c r="A1210" t="s">
        <v>2554</v>
      </c>
      <c r="B1210" t="s">
        <v>2555</v>
      </c>
      <c r="C1210" t="s">
        <v>2326</v>
      </c>
      <c r="D1210" t="str">
        <f t="shared" si="18"/>
        <v>JEFFERSON COUNTY R-1</v>
      </c>
    </row>
    <row r="1211" spans="1:4" x14ac:dyDescent="0.3">
      <c r="A1211" t="s">
        <v>2556</v>
      </c>
      <c r="B1211" t="s">
        <v>2557</v>
      </c>
      <c r="C1211" t="s">
        <v>2326</v>
      </c>
      <c r="D1211" t="str">
        <f t="shared" si="18"/>
        <v>JEFFERSON COUNTY R-1</v>
      </c>
    </row>
    <row r="1212" spans="1:4" x14ac:dyDescent="0.3">
      <c r="A1212" t="s">
        <v>2558</v>
      </c>
      <c r="B1212" t="s">
        <v>2559</v>
      </c>
      <c r="C1212" t="s">
        <v>2326</v>
      </c>
      <c r="D1212" t="str">
        <f t="shared" si="18"/>
        <v>JEFFERSON COUNTY R-1</v>
      </c>
    </row>
    <row r="1213" spans="1:4" x14ac:dyDescent="0.3">
      <c r="A1213" t="s">
        <v>2560</v>
      </c>
      <c r="B1213" t="s">
        <v>2561</v>
      </c>
      <c r="C1213" t="s">
        <v>2326</v>
      </c>
      <c r="D1213" t="str">
        <f t="shared" si="18"/>
        <v>JEFFERSON COUNTY R-1</v>
      </c>
    </row>
    <row r="1214" spans="1:4" x14ac:dyDescent="0.3">
      <c r="A1214" t="s">
        <v>2562</v>
      </c>
      <c r="B1214" t="s">
        <v>1001</v>
      </c>
      <c r="C1214" t="s">
        <v>2326</v>
      </c>
      <c r="D1214" t="str">
        <f t="shared" si="18"/>
        <v>JEFFERSON COUNTY R-1</v>
      </c>
    </row>
    <row r="1215" spans="1:4" x14ac:dyDescent="0.3">
      <c r="A1215" t="s">
        <v>2563</v>
      </c>
      <c r="B1215" t="s">
        <v>2564</v>
      </c>
      <c r="C1215" t="s">
        <v>2326</v>
      </c>
      <c r="D1215" t="str">
        <f t="shared" si="18"/>
        <v>JEFFERSON COUNTY R-1</v>
      </c>
    </row>
    <row r="1216" spans="1:4" x14ac:dyDescent="0.3">
      <c r="A1216" t="s">
        <v>2565</v>
      </c>
      <c r="B1216" t="s">
        <v>2566</v>
      </c>
      <c r="C1216" t="s">
        <v>2326</v>
      </c>
      <c r="D1216" t="str">
        <f t="shared" si="18"/>
        <v>JEFFERSON COUNTY R-1</v>
      </c>
    </row>
    <row r="1217" spans="1:4" x14ac:dyDescent="0.3">
      <c r="A1217" t="s">
        <v>2567</v>
      </c>
      <c r="B1217" t="s">
        <v>2568</v>
      </c>
      <c r="C1217" t="s">
        <v>2326</v>
      </c>
      <c r="D1217" t="str">
        <f t="shared" si="18"/>
        <v>JEFFERSON COUNTY R-1</v>
      </c>
    </row>
    <row r="1218" spans="1:4" x14ac:dyDescent="0.3">
      <c r="A1218" t="s">
        <v>2569</v>
      </c>
      <c r="B1218" t="s">
        <v>2570</v>
      </c>
      <c r="C1218" t="s">
        <v>2326</v>
      </c>
      <c r="D1218" t="str">
        <f t="shared" si="18"/>
        <v>JEFFERSON COUNTY R-1</v>
      </c>
    </row>
    <row r="1219" spans="1:4" x14ac:dyDescent="0.3">
      <c r="A1219" t="s">
        <v>2571</v>
      </c>
      <c r="B1219" t="s">
        <v>2572</v>
      </c>
      <c r="C1219" t="s">
        <v>2326</v>
      </c>
      <c r="D1219" t="str">
        <f t="shared" ref="D1219:D1282" si="19">VLOOKUP($C1219,$G$1:$H$201,2,FALSE)</f>
        <v>JEFFERSON COUNTY R-1</v>
      </c>
    </row>
    <row r="1220" spans="1:4" x14ac:dyDescent="0.3">
      <c r="A1220" t="s">
        <v>2573</v>
      </c>
      <c r="B1220" t="s">
        <v>2574</v>
      </c>
      <c r="C1220" t="s">
        <v>2326</v>
      </c>
      <c r="D1220" t="str">
        <f t="shared" si="19"/>
        <v>JEFFERSON COUNTY R-1</v>
      </c>
    </row>
    <row r="1221" spans="1:4" x14ac:dyDescent="0.3">
      <c r="A1221" t="s">
        <v>2575</v>
      </c>
      <c r="B1221" t="s">
        <v>2576</v>
      </c>
      <c r="C1221" t="s">
        <v>2326</v>
      </c>
      <c r="D1221" t="str">
        <f t="shared" si="19"/>
        <v>JEFFERSON COUNTY R-1</v>
      </c>
    </row>
    <row r="1222" spans="1:4" x14ac:dyDescent="0.3">
      <c r="A1222" t="s">
        <v>2577</v>
      </c>
      <c r="B1222" t="s">
        <v>2578</v>
      </c>
      <c r="C1222" t="s">
        <v>2326</v>
      </c>
      <c r="D1222" t="str">
        <f t="shared" si="19"/>
        <v>JEFFERSON COUNTY R-1</v>
      </c>
    </row>
    <row r="1223" spans="1:4" x14ac:dyDescent="0.3">
      <c r="A1223" t="s">
        <v>2579</v>
      </c>
      <c r="B1223" t="s">
        <v>2580</v>
      </c>
      <c r="C1223" t="s">
        <v>2326</v>
      </c>
      <c r="D1223" t="str">
        <f t="shared" si="19"/>
        <v>JEFFERSON COUNTY R-1</v>
      </c>
    </row>
    <row r="1224" spans="1:4" x14ac:dyDescent="0.3">
      <c r="A1224" t="s">
        <v>2581</v>
      </c>
      <c r="B1224" t="s">
        <v>2582</v>
      </c>
      <c r="C1224" t="s">
        <v>2326</v>
      </c>
      <c r="D1224" t="str">
        <f t="shared" si="19"/>
        <v>JEFFERSON COUNTY R-1</v>
      </c>
    </row>
    <row r="1225" spans="1:4" x14ac:dyDescent="0.3">
      <c r="A1225" t="s">
        <v>2583</v>
      </c>
      <c r="B1225" t="s">
        <v>2584</v>
      </c>
      <c r="C1225" t="s">
        <v>2326</v>
      </c>
      <c r="D1225" t="str">
        <f t="shared" si="19"/>
        <v>JEFFERSON COUNTY R-1</v>
      </c>
    </row>
    <row r="1226" spans="1:4" x14ac:dyDescent="0.3">
      <c r="A1226" t="s">
        <v>2585</v>
      </c>
      <c r="B1226" t="s">
        <v>2586</v>
      </c>
      <c r="C1226" t="s">
        <v>2326</v>
      </c>
      <c r="D1226" t="str">
        <f t="shared" si="19"/>
        <v>JEFFERSON COUNTY R-1</v>
      </c>
    </row>
    <row r="1227" spans="1:4" x14ac:dyDescent="0.3">
      <c r="A1227" t="s">
        <v>2587</v>
      </c>
      <c r="B1227" t="s">
        <v>2588</v>
      </c>
      <c r="C1227" t="s">
        <v>2326</v>
      </c>
      <c r="D1227" t="str">
        <f t="shared" si="19"/>
        <v>JEFFERSON COUNTY R-1</v>
      </c>
    </row>
    <row r="1228" spans="1:4" x14ac:dyDescent="0.3">
      <c r="A1228" t="s">
        <v>2589</v>
      </c>
      <c r="B1228" t="s">
        <v>2590</v>
      </c>
      <c r="C1228" t="s">
        <v>2326</v>
      </c>
      <c r="D1228" t="str">
        <f t="shared" si="19"/>
        <v>JEFFERSON COUNTY R-1</v>
      </c>
    </row>
    <row r="1229" spans="1:4" x14ac:dyDescent="0.3">
      <c r="A1229" t="s">
        <v>2591</v>
      </c>
      <c r="B1229" t="s">
        <v>2592</v>
      </c>
      <c r="C1229" t="s">
        <v>2326</v>
      </c>
      <c r="D1229" t="str">
        <f t="shared" si="19"/>
        <v>JEFFERSON COUNTY R-1</v>
      </c>
    </row>
    <row r="1230" spans="1:4" x14ac:dyDescent="0.3">
      <c r="A1230" t="s">
        <v>2593</v>
      </c>
      <c r="B1230" t="s">
        <v>2594</v>
      </c>
      <c r="C1230" t="s">
        <v>2326</v>
      </c>
      <c r="D1230" t="str">
        <f t="shared" si="19"/>
        <v>JEFFERSON COUNTY R-1</v>
      </c>
    </row>
    <row r="1231" spans="1:4" x14ac:dyDescent="0.3">
      <c r="A1231" t="s">
        <v>2595</v>
      </c>
      <c r="B1231" t="s">
        <v>2596</v>
      </c>
      <c r="C1231" t="s">
        <v>2326</v>
      </c>
      <c r="D1231" t="str">
        <f t="shared" si="19"/>
        <v>JEFFERSON COUNTY R-1</v>
      </c>
    </row>
    <row r="1232" spans="1:4" x14ac:dyDescent="0.3">
      <c r="A1232" t="s">
        <v>2597</v>
      </c>
      <c r="B1232" t="s">
        <v>2598</v>
      </c>
      <c r="C1232" t="s">
        <v>2326</v>
      </c>
      <c r="D1232" t="str">
        <f t="shared" si="19"/>
        <v>JEFFERSON COUNTY R-1</v>
      </c>
    </row>
    <row r="1233" spans="1:4" x14ac:dyDescent="0.3">
      <c r="A1233" t="s">
        <v>2599</v>
      </c>
      <c r="B1233" t="s">
        <v>2600</v>
      </c>
      <c r="C1233" t="s">
        <v>2326</v>
      </c>
      <c r="D1233" t="str">
        <f t="shared" si="19"/>
        <v>JEFFERSON COUNTY R-1</v>
      </c>
    </row>
    <row r="1234" spans="1:4" x14ac:dyDescent="0.3">
      <c r="A1234" t="s">
        <v>2601</v>
      </c>
      <c r="B1234" t="s">
        <v>2602</v>
      </c>
      <c r="C1234" t="s">
        <v>2326</v>
      </c>
      <c r="D1234" t="str">
        <f t="shared" si="19"/>
        <v>JEFFERSON COUNTY R-1</v>
      </c>
    </row>
    <row r="1235" spans="1:4" x14ac:dyDescent="0.3">
      <c r="A1235" t="s">
        <v>2603</v>
      </c>
      <c r="B1235" t="s">
        <v>2604</v>
      </c>
      <c r="C1235" t="s">
        <v>2326</v>
      </c>
      <c r="D1235" t="str">
        <f t="shared" si="19"/>
        <v>JEFFERSON COUNTY R-1</v>
      </c>
    </row>
    <row r="1236" spans="1:4" x14ac:dyDescent="0.3">
      <c r="A1236" t="s">
        <v>2605</v>
      </c>
      <c r="B1236" t="s">
        <v>2606</v>
      </c>
      <c r="C1236" t="s">
        <v>2326</v>
      </c>
      <c r="D1236" t="str">
        <f t="shared" si="19"/>
        <v>JEFFERSON COUNTY R-1</v>
      </c>
    </row>
    <row r="1237" spans="1:4" x14ac:dyDescent="0.3">
      <c r="A1237" t="s">
        <v>2607</v>
      </c>
      <c r="B1237" t="s">
        <v>2608</v>
      </c>
      <c r="C1237" t="s">
        <v>2326</v>
      </c>
      <c r="D1237" t="str">
        <f t="shared" si="19"/>
        <v>JEFFERSON COUNTY R-1</v>
      </c>
    </row>
    <row r="1238" spans="1:4" x14ac:dyDescent="0.3">
      <c r="A1238" t="s">
        <v>2609</v>
      </c>
      <c r="B1238" t="s">
        <v>2610</v>
      </c>
      <c r="C1238" t="s">
        <v>2326</v>
      </c>
      <c r="D1238" t="str">
        <f t="shared" si="19"/>
        <v>JEFFERSON COUNTY R-1</v>
      </c>
    </row>
    <row r="1239" spans="1:4" x14ac:dyDescent="0.3">
      <c r="A1239" t="s">
        <v>2611</v>
      </c>
      <c r="B1239" t="s">
        <v>2612</v>
      </c>
      <c r="C1239" t="s">
        <v>2326</v>
      </c>
      <c r="D1239" t="str">
        <f t="shared" si="19"/>
        <v>JEFFERSON COUNTY R-1</v>
      </c>
    </row>
    <row r="1240" spans="1:4" x14ac:dyDescent="0.3">
      <c r="A1240" t="s">
        <v>2613</v>
      </c>
      <c r="B1240" t="s">
        <v>2614</v>
      </c>
      <c r="C1240" t="s">
        <v>2326</v>
      </c>
      <c r="D1240" t="str">
        <f t="shared" si="19"/>
        <v>JEFFERSON COUNTY R-1</v>
      </c>
    </row>
    <row r="1241" spans="1:4" x14ac:dyDescent="0.3">
      <c r="A1241" t="s">
        <v>2615</v>
      </c>
      <c r="B1241" t="s">
        <v>2616</v>
      </c>
      <c r="C1241" t="s">
        <v>2326</v>
      </c>
      <c r="D1241" t="str">
        <f t="shared" si="19"/>
        <v>JEFFERSON COUNTY R-1</v>
      </c>
    </row>
    <row r="1242" spans="1:4" x14ac:dyDescent="0.3">
      <c r="A1242" t="s">
        <v>2617</v>
      </c>
      <c r="B1242" t="s">
        <v>2618</v>
      </c>
      <c r="C1242" t="s">
        <v>2326</v>
      </c>
      <c r="D1242" t="str">
        <f t="shared" si="19"/>
        <v>JEFFERSON COUNTY R-1</v>
      </c>
    </row>
    <row r="1243" spans="1:4" x14ac:dyDescent="0.3">
      <c r="A1243" t="s">
        <v>2619</v>
      </c>
      <c r="B1243" t="s">
        <v>2620</v>
      </c>
      <c r="C1243" t="s">
        <v>2326</v>
      </c>
      <c r="D1243" t="str">
        <f t="shared" si="19"/>
        <v>JEFFERSON COUNTY R-1</v>
      </c>
    </row>
    <row r="1244" spans="1:4" x14ac:dyDescent="0.3">
      <c r="A1244" t="s">
        <v>2621</v>
      </c>
      <c r="B1244" t="s">
        <v>2622</v>
      </c>
      <c r="C1244" t="s">
        <v>2326</v>
      </c>
      <c r="D1244" t="str">
        <f t="shared" si="19"/>
        <v>JEFFERSON COUNTY R-1</v>
      </c>
    </row>
    <row r="1245" spans="1:4" x14ac:dyDescent="0.3">
      <c r="A1245" t="s">
        <v>2623</v>
      </c>
      <c r="B1245" t="s">
        <v>2624</v>
      </c>
      <c r="C1245" t="s">
        <v>2326</v>
      </c>
      <c r="D1245" t="str">
        <f t="shared" si="19"/>
        <v>JEFFERSON COUNTY R-1</v>
      </c>
    </row>
    <row r="1246" spans="1:4" x14ac:dyDescent="0.3">
      <c r="A1246" t="s">
        <v>2625</v>
      </c>
      <c r="B1246" t="s">
        <v>2626</v>
      </c>
      <c r="C1246" t="s">
        <v>2326</v>
      </c>
      <c r="D1246" t="str">
        <f t="shared" si="19"/>
        <v>JEFFERSON COUNTY R-1</v>
      </c>
    </row>
    <row r="1247" spans="1:4" x14ac:dyDescent="0.3">
      <c r="A1247" t="s">
        <v>2627</v>
      </c>
      <c r="B1247" t="s">
        <v>2628</v>
      </c>
      <c r="C1247" t="s">
        <v>2326</v>
      </c>
      <c r="D1247" t="str">
        <f t="shared" si="19"/>
        <v>JEFFERSON COUNTY R-1</v>
      </c>
    </row>
    <row r="1248" spans="1:4" x14ac:dyDescent="0.3">
      <c r="A1248" t="s">
        <v>2629</v>
      </c>
      <c r="B1248" t="s">
        <v>2630</v>
      </c>
      <c r="C1248" t="s">
        <v>2326</v>
      </c>
      <c r="D1248" t="str">
        <f t="shared" si="19"/>
        <v>JEFFERSON COUNTY R-1</v>
      </c>
    </row>
    <row r="1249" spans="1:4" x14ac:dyDescent="0.3">
      <c r="A1249" t="s">
        <v>2631</v>
      </c>
      <c r="B1249" t="s">
        <v>2632</v>
      </c>
      <c r="C1249" t="s">
        <v>2326</v>
      </c>
      <c r="D1249" t="str">
        <f t="shared" si="19"/>
        <v>JEFFERSON COUNTY R-1</v>
      </c>
    </row>
    <row r="1250" spans="1:4" x14ac:dyDescent="0.3">
      <c r="A1250" t="s">
        <v>2633</v>
      </c>
      <c r="B1250" t="s">
        <v>2634</v>
      </c>
      <c r="C1250" t="s">
        <v>2326</v>
      </c>
      <c r="D1250" t="str">
        <f t="shared" si="19"/>
        <v>JEFFERSON COUNTY R-1</v>
      </c>
    </row>
    <row r="1251" spans="1:4" x14ac:dyDescent="0.3">
      <c r="A1251" t="s">
        <v>2635</v>
      </c>
      <c r="B1251" t="s">
        <v>2636</v>
      </c>
      <c r="C1251" t="s">
        <v>2326</v>
      </c>
      <c r="D1251" t="str">
        <f t="shared" si="19"/>
        <v>JEFFERSON COUNTY R-1</v>
      </c>
    </row>
    <row r="1252" spans="1:4" x14ac:dyDescent="0.3">
      <c r="A1252" t="s">
        <v>2637</v>
      </c>
      <c r="B1252" t="s">
        <v>2638</v>
      </c>
      <c r="C1252" t="s">
        <v>2326</v>
      </c>
      <c r="D1252" t="str">
        <f t="shared" si="19"/>
        <v>JEFFERSON COUNTY R-1</v>
      </c>
    </row>
    <row r="1253" spans="1:4" x14ac:dyDescent="0.3">
      <c r="A1253" t="s">
        <v>2639</v>
      </c>
      <c r="B1253" t="s">
        <v>2640</v>
      </c>
      <c r="C1253" t="s">
        <v>2326</v>
      </c>
      <c r="D1253" t="str">
        <f t="shared" si="19"/>
        <v>JEFFERSON COUNTY R-1</v>
      </c>
    </row>
    <row r="1254" spans="1:4" x14ac:dyDescent="0.3">
      <c r="A1254" t="s">
        <v>2641</v>
      </c>
      <c r="B1254" t="s">
        <v>2642</v>
      </c>
      <c r="C1254" t="s">
        <v>2326</v>
      </c>
      <c r="D1254" t="str">
        <f t="shared" si="19"/>
        <v>JEFFERSON COUNTY R-1</v>
      </c>
    </row>
    <row r="1255" spans="1:4" x14ac:dyDescent="0.3">
      <c r="A1255" t="s">
        <v>2643</v>
      </c>
      <c r="B1255" t="s">
        <v>2644</v>
      </c>
      <c r="C1255" t="s">
        <v>2326</v>
      </c>
      <c r="D1255" t="str">
        <f t="shared" si="19"/>
        <v>JEFFERSON COUNTY R-1</v>
      </c>
    </row>
    <row r="1256" spans="1:4" x14ac:dyDescent="0.3">
      <c r="A1256" t="s">
        <v>2645</v>
      </c>
      <c r="B1256" t="s">
        <v>2646</v>
      </c>
      <c r="C1256" t="s">
        <v>2326</v>
      </c>
      <c r="D1256" t="str">
        <f t="shared" si="19"/>
        <v>JEFFERSON COUNTY R-1</v>
      </c>
    </row>
    <row r="1257" spans="1:4" x14ac:dyDescent="0.3">
      <c r="A1257" t="s">
        <v>2647</v>
      </c>
      <c r="B1257" t="s">
        <v>2648</v>
      </c>
      <c r="C1257" t="s">
        <v>2649</v>
      </c>
      <c r="D1257" t="str">
        <f t="shared" si="19"/>
        <v>EADS RE-1</v>
      </c>
    </row>
    <row r="1258" spans="1:4" x14ac:dyDescent="0.3">
      <c r="A1258" t="s">
        <v>2650</v>
      </c>
      <c r="B1258" t="s">
        <v>2651</v>
      </c>
      <c r="C1258" t="s">
        <v>2649</v>
      </c>
      <c r="D1258" t="str">
        <f t="shared" si="19"/>
        <v>EADS RE-1</v>
      </c>
    </row>
    <row r="1259" spans="1:4" x14ac:dyDescent="0.3">
      <c r="A1259" t="s">
        <v>2652</v>
      </c>
      <c r="B1259" t="s">
        <v>2653</v>
      </c>
      <c r="C1259" t="s">
        <v>2649</v>
      </c>
      <c r="D1259" t="str">
        <f t="shared" si="19"/>
        <v>EADS RE-1</v>
      </c>
    </row>
    <row r="1260" spans="1:4" x14ac:dyDescent="0.3">
      <c r="A1260" t="s">
        <v>2654</v>
      </c>
      <c r="B1260" t="s">
        <v>2655</v>
      </c>
      <c r="C1260" t="s">
        <v>2656</v>
      </c>
      <c r="D1260" t="str">
        <f t="shared" si="19"/>
        <v>PLAINVIEW RE-2</v>
      </c>
    </row>
    <row r="1261" spans="1:4" x14ac:dyDescent="0.3">
      <c r="A1261" t="s">
        <v>2657</v>
      </c>
      <c r="B1261" t="s">
        <v>2658</v>
      </c>
      <c r="C1261" t="s">
        <v>2656</v>
      </c>
      <c r="D1261" t="str">
        <f t="shared" si="19"/>
        <v>PLAINVIEW RE-2</v>
      </c>
    </row>
    <row r="1262" spans="1:4" x14ac:dyDescent="0.3">
      <c r="A1262" t="s">
        <v>2659</v>
      </c>
      <c r="B1262" t="s">
        <v>2660</v>
      </c>
      <c r="C1262" t="s">
        <v>2661</v>
      </c>
      <c r="D1262" t="str">
        <f t="shared" si="19"/>
        <v>ARRIBA-FLAGLER C-20</v>
      </c>
    </row>
    <row r="1263" spans="1:4" x14ac:dyDescent="0.3">
      <c r="A1263" t="s">
        <v>2662</v>
      </c>
      <c r="B1263" t="s">
        <v>2663</v>
      </c>
      <c r="C1263" t="s">
        <v>2664</v>
      </c>
      <c r="D1263" t="str">
        <f t="shared" si="19"/>
        <v>HI-PLAINS R-23</v>
      </c>
    </row>
    <row r="1264" spans="1:4" x14ac:dyDescent="0.3">
      <c r="A1264" t="s">
        <v>2665</v>
      </c>
      <c r="B1264" t="s">
        <v>1988</v>
      </c>
      <c r="C1264" t="s">
        <v>169</v>
      </c>
      <c r="D1264" t="str">
        <f t="shared" si="19"/>
        <v>STRATTON R-4</v>
      </c>
    </row>
    <row r="1265" spans="1:4" x14ac:dyDescent="0.3">
      <c r="A1265" t="s">
        <v>2666</v>
      </c>
      <c r="B1265" t="s">
        <v>2667</v>
      </c>
      <c r="C1265" t="s">
        <v>169</v>
      </c>
      <c r="D1265" t="str">
        <f t="shared" si="19"/>
        <v>STRATTON R-4</v>
      </c>
    </row>
    <row r="1266" spans="1:4" x14ac:dyDescent="0.3">
      <c r="A1266" t="s">
        <v>2668</v>
      </c>
      <c r="B1266" t="s">
        <v>2669</v>
      </c>
      <c r="C1266" t="s">
        <v>169</v>
      </c>
      <c r="D1266" t="str">
        <f t="shared" si="19"/>
        <v>STRATTON R-4</v>
      </c>
    </row>
    <row r="1267" spans="1:4" x14ac:dyDescent="0.3">
      <c r="A1267" t="s">
        <v>2670</v>
      </c>
      <c r="B1267" t="s">
        <v>2671</v>
      </c>
      <c r="C1267" t="s">
        <v>2672</v>
      </c>
      <c r="D1267" t="str">
        <f t="shared" si="19"/>
        <v>BETHUNE R-5</v>
      </c>
    </row>
    <row r="1268" spans="1:4" x14ac:dyDescent="0.3">
      <c r="A1268" t="s">
        <v>2673</v>
      </c>
      <c r="B1268" t="s">
        <v>817</v>
      </c>
      <c r="C1268" t="s">
        <v>2674</v>
      </c>
      <c r="D1268" t="str">
        <f t="shared" si="19"/>
        <v>BURLINGTON RE-6J</v>
      </c>
    </row>
    <row r="1269" spans="1:4" x14ac:dyDescent="0.3">
      <c r="A1269" t="s">
        <v>2212</v>
      </c>
      <c r="B1269" t="s">
        <v>2675</v>
      </c>
      <c r="C1269" t="s">
        <v>2674</v>
      </c>
      <c r="D1269" t="str">
        <f t="shared" si="19"/>
        <v>BURLINGTON RE-6J</v>
      </c>
    </row>
    <row r="1270" spans="1:4" x14ac:dyDescent="0.3">
      <c r="A1270" t="s">
        <v>2676</v>
      </c>
      <c r="B1270" t="s">
        <v>2677</v>
      </c>
      <c r="C1270" t="s">
        <v>2674</v>
      </c>
      <c r="D1270" t="str">
        <f t="shared" si="19"/>
        <v>BURLINGTON RE-6J</v>
      </c>
    </row>
    <row r="1271" spans="1:4" x14ac:dyDescent="0.3">
      <c r="A1271" t="s">
        <v>2678</v>
      </c>
      <c r="B1271" t="s">
        <v>2679</v>
      </c>
      <c r="C1271" t="s">
        <v>459</v>
      </c>
      <c r="D1271" t="str">
        <f t="shared" si="19"/>
        <v>LAKE COUNTY R-1</v>
      </c>
    </row>
    <row r="1272" spans="1:4" x14ac:dyDescent="0.3">
      <c r="A1272" t="s">
        <v>2680</v>
      </c>
      <c r="B1272" t="s">
        <v>2681</v>
      </c>
      <c r="C1272" t="s">
        <v>459</v>
      </c>
      <c r="D1272" t="str">
        <f t="shared" si="19"/>
        <v>LAKE COUNTY R-1</v>
      </c>
    </row>
    <row r="1273" spans="1:4" x14ac:dyDescent="0.3">
      <c r="A1273" t="s">
        <v>2682</v>
      </c>
      <c r="B1273" t="s">
        <v>2683</v>
      </c>
      <c r="C1273" t="s">
        <v>459</v>
      </c>
      <c r="D1273" t="str">
        <f t="shared" si="19"/>
        <v>LAKE COUNTY R-1</v>
      </c>
    </row>
    <row r="1274" spans="1:4" x14ac:dyDescent="0.3">
      <c r="A1274" t="s">
        <v>2684</v>
      </c>
      <c r="B1274" t="s">
        <v>2685</v>
      </c>
      <c r="C1274" t="s">
        <v>459</v>
      </c>
      <c r="D1274" t="str">
        <f t="shared" si="19"/>
        <v>LAKE COUNTY R-1</v>
      </c>
    </row>
    <row r="1275" spans="1:4" x14ac:dyDescent="0.3">
      <c r="A1275" t="s">
        <v>2686</v>
      </c>
      <c r="B1275" t="s">
        <v>2687</v>
      </c>
      <c r="C1275" t="s">
        <v>2688</v>
      </c>
      <c r="D1275" t="str">
        <f t="shared" si="19"/>
        <v>DURANGO 9-R</v>
      </c>
    </row>
    <row r="1276" spans="1:4" x14ac:dyDescent="0.3">
      <c r="A1276" t="s">
        <v>2689</v>
      </c>
      <c r="B1276" t="s">
        <v>2690</v>
      </c>
      <c r="C1276" t="s">
        <v>2688</v>
      </c>
      <c r="D1276" t="str">
        <f t="shared" si="19"/>
        <v>DURANGO 9-R</v>
      </c>
    </row>
    <row r="1277" spans="1:4" x14ac:dyDescent="0.3">
      <c r="A1277" t="s">
        <v>2691</v>
      </c>
      <c r="B1277" t="s">
        <v>2692</v>
      </c>
      <c r="C1277" t="s">
        <v>2688</v>
      </c>
      <c r="D1277" t="str">
        <f t="shared" si="19"/>
        <v>DURANGO 9-R</v>
      </c>
    </row>
    <row r="1278" spans="1:4" x14ac:dyDescent="0.3">
      <c r="A1278" t="s">
        <v>2693</v>
      </c>
      <c r="B1278" t="s">
        <v>2694</v>
      </c>
      <c r="C1278" t="s">
        <v>2688</v>
      </c>
      <c r="D1278" t="str">
        <f t="shared" si="19"/>
        <v>DURANGO 9-R</v>
      </c>
    </row>
    <row r="1279" spans="1:4" x14ac:dyDescent="0.3">
      <c r="A1279" t="s">
        <v>2695</v>
      </c>
      <c r="B1279" t="s">
        <v>2696</v>
      </c>
      <c r="C1279" t="s">
        <v>2688</v>
      </c>
      <c r="D1279" t="str">
        <f t="shared" si="19"/>
        <v>DURANGO 9-R</v>
      </c>
    </row>
    <row r="1280" spans="1:4" x14ac:dyDescent="0.3">
      <c r="A1280" t="s">
        <v>2697</v>
      </c>
      <c r="B1280" t="s">
        <v>2698</v>
      </c>
      <c r="C1280" t="s">
        <v>2688</v>
      </c>
      <c r="D1280" t="str">
        <f t="shared" si="19"/>
        <v>DURANGO 9-R</v>
      </c>
    </row>
    <row r="1281" spans="1:4" x14ac:dyDescent="0.3">
      <c r="A1281" t="s">
        <v>2699</v>
      </c>
      <c r="B1281" t="s">
        <v>2700</v>
      </c>
      <c r="C1281" t="s">
        <v>2688</v>
      </c>
      <c r="D1281" t="str">
        <f t="shared" si="19"/>
        <v>DURANGO 9-R</v>
      </c>
    </row>
    <row r="1282" spans="1:4" x14ac:dyDescent="0.3">
      <c r="A1282" t="s">
        <v>2701</v>
      </c>
      <c r="B1282" t="s">
        <v>2702</v>
      </c>
      <c r="C1282" t="s">
        <v>2688</v>
      </c>
      <c r="D1282" t="str">
        <f t="shared" si="19"/>
        <v>DURANGO 9-R</v>
      </c>
    </row>
    <row r="1283" spans="1:4" x14ac:dyDescent="0.3">
      <c r="A1283" t="s">
        <v>2703</v>
      </c>
      <c r="B1283" t="s">
        <v>2704</v>
      </c>
      <c r="C1283" t="s">
        <v>2688</v>
      </c>
      <c r="D1283" t="str">
        <f t="shared" ref="D1283:D1346" si="20">VLOOKUP($C1283,$G$1:$H$201,2,FALSE)</f>
        <v>DURANGO 9-R</v>
      </c>
    </row>
    <row r="1284" spans="1:4" x14ac:dyDescent="0.3">
      <c r="A1284" t="s">
        <v>2705</v>
      </c>
      <c r="B1284" t="s">
        <v>2706</v>
      </c>
      <c r="C1284" t="s">
        <v>2688</v>
      </c>
      <c r="D1284" t="str">
        <f t="shared" si="20"/>
        <v>DURANGO 9-R</v>
      </c>
    </row>
    <row r="1285" spans="1:4" x14ac:dyDescent="0.3">
      <c r="A1285" t="s">
        <v>2707</v>
      </c>
      <c r="B1285" t="s">
        <v>2708</v>
      </c>
      <c r="C1285" t="s">
        <v>2688</v>
      </c>
      <c r="D1285" t="str">
        <f t="shared" si="20"/>
        <v>DURANGO 9-R</v>
      </c>
    </row>
    <row r="1286" spans="1:4" x14ac:dyDescent="0.3">
      <c r="A1286" t="s">
        <v>2709</v>
      </c>
      <c r="B1286" t="s">
        <v>2710</v>
      </c>
      <c r="C1286" t="s">
        <v>2688</v>
      </c>
      <c r="D1286" t="str">
        <f t="shared" si="20"/>
        <v>DURANGO 9-R</v>
      </c>
    </row>
    <row r="1287" spans="1:4" x14ac:dyDescent="0.3">
      <c r="A1287" t="s">
        <v>2711</v>
      </c>
      <c r="B1287" t="s">
        <v>2712</v>
      </c>
      <c r="C1287" t="s">
        <v>2713</v>
      </c>
      <c r="D1287" t="str">
        <f t="shared" si="20"/>
        <v>BAYFIELD 10 JT-R</v>
      </c>
    </row>
    <row r="1288" spans="1:4" x14ac:dyDescent="0.3">
      <c r="A1288" t="s">
        <v>2714</v>
      </c>
      <c r="B1288" t="s">
        <v>2715</v>
      </c>
      <c r="C1288" t="s">
        <v>2713</v>
      </c>
      <c r="D1288" t="str">
        <f t="shared" si="20"/>
        <v>BAYFIELD 10 JT-R</v>
      </c>
    </row>
    <row r="1289" spans="1:4" x14ac:dyDescent="0.3">
      <c r="A1289" t="s">
        <v>1081</v>
      </c>
      <c r="B1289" t="s">
        <v>2716</v>
      </c>
      <c r="C1289" t="s">
        <v>2713</v>
      </c>
      <c r="D1289" t="str">
        <f t="shared" si="20"/>
        <v>BAYFIELD 10 JT-R</v>
      </c>
    </row>
    <row r="1290" spans="1:4" x14ac:dyDescent="0.3">
      <c r="A1290" t="s">
        <v>2717</v>
      </c>
      <c r="B1290" t="s">
        <v>2718</v>
      </c>
      <c r="C1290" t="s">
        <v>2719</v>
      </c>
      <c r="D1290" t="str">
        <f t="shared" si="20"/>
        <v>IGNACIO 11 JT</v>
      </c>
    </row>
    <row r="1291" spans="1:4" x14ac:dyDescent="0.3">
      <c r="A1291" t="s">
        <v>2720</v>
      </c>
      <c r="B1291" t="s">
        <v>2721</v>
      </c>
      <c r="C1291" t="s">
        <v>2719</v>
      </c>
      <c r="D1291" t="str">
        <f t="shared" si="20"/>
        <v>IGNACIO 11 JT</v>
      </c>
    </row>
    <row r="1292" spans="1:4" x14ac:dyDescent="0.3">
      <c r="A1292" t="s">
        <v>2722</v>
      </c>
      <c r="B1292" t="s">
        <v>2723</v>
      </c>
      <c r="C1292" t="s">
        <v>2719</v>
      </c>
      <c r="D1292" t="str">
        <f t="shared" si="20"/>
        <v>IGNACIO 11 JT</v>
      </c>
    </row>
    <row r="1293" spans="1:4" x14ac:dyDescent="0.3">
      <c r="A1293" t="s">
        <v>2724</v>
      </c>
      <c r="B1293" t="s">
        <v>2725</v>
      </c>
      <c r="C1293" t="s">
        <v>2726</v>
      </c>
      <c r="D1293" t="str">
        <f t="shared" si="20"/>
        <v>POUDRE R-1</v>
      </c>
    </row>
    <row r="1294" spans="1:4" x14ac:dyDescent="0.3">
      <c r="A1294" t="s">
        <v>2727</v>
      </c>
      <c r="B1294" t="s">
        <v>2728</v>
      </c>
      <c r="C1294" t="s">
        <v>2726</v>
      </c>
      <c r="D1294" t="str">
        <f t="shared" si="20"/>
        <v>POUDRE R-1</v>
      </c>
    </row>
    <row r="1295" spans="1:4" x14ac:dyDescent="0.3">
      <c r="A1295" t="s">
        <v>1016</v>
      </c>
      <c r="B1295" t="s">
        <v>2729</v>
      </c>
      <c r="C1295" t="s">
        <v>2726</v>
      </c>
      <c r="D1295" t="str">
        <f t="shared" si="20"/>
        <v>POUDRE R-1</v>
      </c>
    </row>
    <row r="1296" spans="1:4" x14ac:dyDescent="0.3">
      <c r="A1296" t="s">
        <v>2730</v>
      </c>
      <c r="B1296" t="s">
        <v>2731</v>
      </c>
      <c r="C1296" t="s">
        <v>2726</v>
      </c>
      <c r="D1296" t="str">
        <f t="shared" si="20"/>
        <v>POUDRE R-1</v>
      </c>
    </row>
    <row r="1297" spans="1:4" x14ac:dyDescent="0.3">
      <c r="A1297" t="s">
        <v>2732</v>
      </c>
      <c r="B1297" t="s">
        <v>2733</v>
      </c>
      <c r="C1297" t="s">
        <v>2726</v>
      </c>
      <c r="D1297" t="str">
        <f t="shared" si="20"/>
        <v>POUDRE R-1</v>
      </c>
    </row>
    <row r="1298" spans="1:4" x14ac:dyDescent="0.3">
      <c r="A1298" t="s">
        <v>2734</v>
      </c>
      <c r="B1298" t="s">
        <v>2735</v>
      </c>
      <c r="C1298" t="s">
        <v>2726</v>
      </c>
      <c r="D1298" t="str">
        <f t="shared" si="20"/>
        <v>POUDRE R-1</v>
      </c>
    </row>
    <row r="1299" spans="1:4" x14ac:dyDescent="0.3">
      <c r="A1299" t="s">
        <v>2736</v>
      </c>
      <c r="B1299" t="s">
        <v>340</v>
      </c>
      <c r="C1299" t="s">
        <v>2726</v>
      </c>
      <c r="D1299" t="str">
        <f t="shared" si="20"/>
        <v>POUDRE R-1</v>
      </c>
    </row>
    <row r="1300" spans="1:4" x14ac:dyDescent="0.3">
      <c r="A1300" t="s">
        <v>2737</v>
      </c>
      <c r="B1300" t="s">
        <v>2738</v>
      </c>
      <c r="C1300" t="s">
        <v>2726</v>
      </c>
      <c r="D1300" t="str">
        <f t="shared" si="20"/>
        <v>POUDRE R-1</v>
      </c>
    </row>
    <row r="1301" spans="1:4" x14ac:dyDescent="0.3">
      <c r="A1301" t="s">
        <v>2739</v>
      </c>
      <c r="B1301" t="s">
        <v>2740</v>
      </c>
      <c r="C1301" t="s">
        <v>2726</v>
      </c>
      <c r="D1301" t="str">
        <f t="shared" si="20"/>
        <v>POUDRE R-1</v>
      </c>
    </row>
    <row r="1302" spans="1:4" x14ac:dyDescent="0.3">
      <c r="A1302" t="s">
        <v>2741</v>
      </c>
      <c r="B1302" t="s">
        <v>2742</v>
      </c>
      <c r="C1302" t="s">
        <v>2726</v>
      </c>
      <c r="D1302" t="str">
        <f t="shared" si="20"/>
        <v>POUDRE R-1</v>
      </c>
    </row>
    <row r="1303" spans="1:4" x14ac:dyDescent="0.3">
      <c r="A1303" t="s">
        <v>2743</v>
      </c>
      <c r="B1303" t="s">
        <v>2744</v>
      </c>
      <c r="C1303" t="s">
        <v>2726</v>
      </c>
      <c r="D1303" t="str">
        <f t="shared" si="20"/>
        <v>POUDRE R-1</v>
      </c>
    </row>
    <row r="1304" spans="1:4" x14ac:dyDescent="0.3">
      <c r="A1304" t="s">
        <v>2745</v>
      </c>
      <c r="B1304" t="s">
        <v>2746</v>
      </c>
      <c r="C1304" t="s">
        <v>2726</v>
      </c>
      <c r="D1304" t="str">
        <f t="shared" si="20"/>
        <v>POUDRE R-1</v>
      </c>
    </row>
    <row r="1305" spans="1:4" x14ac:dyDescent="0.3">
      <c r="A1305" t="s">
        <v>2747</v>
      </c>
      <c r="B1305" t="s">
        <v>2748</v>
      </c>
      <c r="C1305" t="s">
        <v>2726</v>
      </c>
      <c r="D1305" t="str">
        <f t="shared" si="20"/>
        <v>POUDRE R-1</v>
      </c>
    </row>
    <row r="1306" spans="1:4" x14ac:dyDescent="0.3">
      <c r="A1306" t="s">
        <v>2749</v>
      </c>
      <c r="B1306" t="s">
        <v>2750</v>
      </c>
      <c r="C1306" t="s">
        <v>2726</v>
      </c>
      <c r="D1306" t="str">
        <f t="shared" si="20"/>
        <v>POUDRE R-1</v>
      </c>
    </row>
    <row r="1307" spans="1:4" x14ac:dyDescent="0.3">
      <c r="A1307" t="s">
        <v>2751</v>
      </c>
      <c r="B1307" t="s">
        <v>2752</v>
      </c>
      <c r="C1307" t="s">
        <v>2726</v>
      </c>
      <c r="D1307" t="str">
        <f t="shared" si="20"/>
        <v>POUDRE R-1</v>
      </c>
    </row>
    <row r="1308" spans="1:4" x14ac:dyDescent="0.3">
      <c r="A1308" t="s">
        <v>2753</v>
      </c>
      <c r="B1308" t="s">
        <v>2754</v>
      </c>
      <c r="C1308" t="s">
        <v>2726</v>
      </c>
      <c r="D1308" t="str">
        <f t="shared" si="20"/>
        <v>POUDRE R-1</v>
      </c>
    </row>
    <row r="1309" spans="1:4" x14ac:dyDescent="0.3">
      <c r="A1309" t="s">
        <v>2755</v>
      </c>
      <c r="B1309" t="s">
        <v>2756</v>
      </c>
      <c r="C1309" t="s">
        <v>2726</v>
      </c>
      <c r="D1309" t="str">
        <f t="shared" si="20"/>
        <v>POUDRE R-1</v>
      </c>
    </row>
    <row r="1310" spans="1:4" x14ac:dyDescent="0.3">
      <c r="A1310" t="s">
        <v>2757</v>
      </c>
      <c r="B1310" t="s">
        <v>2758</v>
      </c>
      <c r="C1310" t="s">
        <v>2726</v>
      </c>
      <c r="D1310" t="str">
        <f t="shared" si="20"/>
        <v>POUDRE R-1</v>
      </c>
    </row>
    <row r="1311" spans="1:4" x14ac:dyDescent="0.3">
      <c r="A1311" t="s">
        <v>2759</v>
      </c>
      <c r="B1311" t="s">
        <v>1320</v>
      </c>
      <c r="C1311" t="s">
        <v>2726</v>
      </c>
      <c r="D1311" t="str">
        <f t="shared" si="20"/>
        <v>POUDRE R-1</v>
      </c>
    </row>
    <row r="1312" spans="1:4" x14ac:dyDescent="0.3">
      <c r="A1312" t="s">
        <v>2760</v>
      </c>
      <c r="B1312" t="s">
        <v>2761</v>
      </c>
      <c r="C1312" t="s">
        <v>2726</v>
      </c>
      <c r="D1312" t="str">
        <f t="shared" si="20"/>
        <v>POUDRE R-1</v>
      </c>
    </row>
    <row r="1313" spans="1:4" x14ac:dyDescent="0.3">
      <c r="A1313" t="s">
        <v>2762</v>
      </c>
      <c r="B1313" t="s">
        <v>2763</v>
      </c>
      <c r="C1313" t="s">
        <v>2726</v>
      </c>
      <c r="D1313" t="str">
        <f t="shared" si="20"/>
        <v>POUDRE R-1</v>
      </c>
    </row>
    <row r="1314" spans="1:4" x14ac:dyDescent="0.3">
      <c r="A1314" t="s">
        <v>2764</v>
      </c>
      <c r="B1314" t="s">
        <v>2765</v>
      </c>
      <c r="C1314" t="s">
        <v>2726</v>
      </c>
      <c r="D1314" t="str">
        <f t="shared" si="20"/>
        <v>POUDRE R-1</v>
      </c>
    </row>
    <row r="1315" spans="1:4" x14ac:dyDescent="0.3">
      <c r="A1315" t="s">
        <v>2766</v>
      </c>
      <c r="B1315" t="s">
        <v>2767</v>
      </c>
      <c r="C1315" t="s">
        <v>2726</v>
      </c>
      <c r="D1315" t="str">
        <f t="shared" si="20"/>
        <v>POUDRE R-1</v>
      </c>
    </row>
    <row r="1316" spans="1:4" x14ac:dyDescent="0.3">
      <c r="A1316" t="s">
        <v>2768</v>
      </c>
      <c r="B1316" t="s">
        <v>2769</v>
      </c>
      <c r="C1316" t="s">
        <v>2726</v>
      </c>
      <c r="D1316" t="str">
        <f t="shared" si="20"/>
        <v>POUDRE R-1</v>
      </c>
    </row>
    <row r="1317" spans="1:4" x14ac:dyDescent="0.3">
      <c r="A1317" t="s">
        <v>2770</v>
      </c>
      <c r="B1317" t="s">
        <v>2771</v>
      </c>
      <c r="C1317" t="s">
        <v>2726</v>
      </c>
      <c r="D1317" t="str">
        <f t="shared" si="20"/>
        <v>POUDRE R-1</v>
      </c>
    </row>
    <row r="1318" spans="1:4" x14ac:dyDescent="0.3">
      <c r="A1318" t="s">
        <v>2772</v>
      </c>
      <c r="B1318" t="s">
        <v>2773</v>
      </c>
      <c r="C1318" t="s">
        <v>2726</v>
      </c>
      <c r="D1318" t="str">
        <f t="shared" si="20"/>
        <v>POUDRE R-1</v>
      </c>
    </row>
    <row r="1319" spans="1:4" x14ac:dyDescent="0.3">
      <c r="A1319" t="s">
        <v>2774</v>
      </c>
      <c r="B1319" t="s">
        <v>2775</v>
      </c>
      <c r="C1319" t="s">
        <v>2726</v>
      </c>
      <c r="D1319" t="str">
        <f t="shared" si="20"/>
        <v>POUDRE R-1</v>
      </c>
    </row>
    <row r="1320" spans="1:4" x14ac:dyDescent="0.3">
      <c r="A1320" t="s">
        <v>2776</v>
      </c>
      <c r="B1320" t="s">
        <v>2777</v>
      </c>
      <c r="C1320" t="s">
        <v>2726</v>
      </c>
      <c r="D1320" t="str">
        <f t="shared" si="20"/>
        <v>POUDRE R-1</v>
      </c>
    </row>
    <row r="1321" spans="1:4" x14ac:dyDescent="0.3">
      <c r="A1321" t="s">
        <v>2778</v>
      </c>
      <c r="B1321" t="s">
        <v>2779</v>
      </c>
      <c r="C1321" t="s">
        <v>2726</v>
      </c>
      <c r="D1321" t="str">
        <f t="shared" si="20"/>
        <v>POUDRE R-1</v>
      </c>
    </row>
    <row r="1322" spans="1:4" x14ac:dyDescent="0.3">
      <c r="A1322" t="s">
        <v>2780</v>
      </c>
      <c r="B1322" t="s">
        <v>2781</v>
      </c>
      <c r="C1322" t="s">
        <v>2726</v>
      </c>
      <c r="D1322" t="str">
        <f t="shared" si="20"/>
        <v>POUDRE R-1</v>
      </c>
    </row>
    <row r="1323" spans="1:4" x14ac:dyDescent="0.3">
      <c r="A1323" t="s">
        <v>2782</v>
      </c>
      <c r="B1323" t="s">
        <v>2783</v>
      </c>
      <c r="C1323" t="s">
        <v>2726</v>
      </c>
      <c r="D1323" t="str">
        <f t="shared" si="20"/>
        <v>POUDRE R-1</v>
      </c>
    </row>
    <row r="1324" spans="1:4" x14ac:dyDescent="0.3">
      <c r="A1324" t="s">
        <v>2784</v>
      </c>
      <c r="B1324" t="s">
        <v>2785</v>
      </c>
      <c r="C1324" t="s">
        <v>2726</v>
      </c>
      <c r="D1324" t="str">
        <f t="shared" si="20"/>
        <v>POUDRE R-1</v>
      </c>
    </row>
    <row r="1325" spans="1:4" x14ac:dyDescent="0.3">
      <c r="A1325" t="s">
        <v>2786</v>
      </c>
      <c r="B1325" t="s">
        <v>2787</v>
      </c>
      <c r="C1325" t="s">
        <v>2726</v>
      </c>
      <c r="D1325" t="str">
        <f t="shared" si="20"/>
        <v>POUDRE R-1</v>
      </c>
    </row>
    <row r="1326" spans="1:4" x14ac:dyDescent="0.3">
      <c r="A1326" t="s">
        <v>2788</v>
      </c>
      <c r="B1326" t="s">
        <v>2789</v>
      </c>
      <c r="C1326" t="s">
        <v>2726</v>
      </c>
      <c r="D1326" t="str">
        <f t="shared" si="20"/>
        <v>POUDRE R-1</v>
      </c>
    </row>
    <row r="1327" spans="1:4" x14ac:dyDescent="0.3">
      <c r="A1327" t="s">
        <v>2790</v>
      </c>
      <c r="B1327" t="s">
        <v>2791</v>
      </c>
      <c r="C1327" t="s">
        <v>2726</v>
      </c>
      <c r="D1327" t="str">
        <f t="shared" si="20"/>
        <v>POUDRE R-1</v>
      </c>
    </row>
    <row r="1328" spans="1:4" x14ac:dyDescent="0.3">
      <c r="A1328" t="s">
        <v>2792</v>
      </c>
      <c r="B1328" t="s">
        <v>2793</v>
      </c>
      <c r="C1328" t="s">
        <v>2726</v>
      </c>
      <c r="D1328" t="str">
        <f t="shared" si="20"/>
        <v>POUDRE R-1</v>
      </c>
    </row>
    <row r="1329" spans="1:4" x14ac:dyDescent="0.3">
      <c r="A1329" t="s">
        <v>2794</v>
      </c>
      <c r="B1329" t="s">
        <v>2795</v>
      </c>
      <c r="C1329" t="s">
        <v>2726</v>
      </c>
      <c r="D1329" t="str">
        <f t="shared" si="20"/>
        <v>POUDRE R-1</v>
      </c>
    </row>
    <row r="1330" spans="1:4" x14ac:dyDescent="0.3">
      <c r="A1330" t="s">
        <v>2796</v>
      </c>
      <c r="B1330" t="s">
        <v>2797</v>
      </c>
      <c r="C1330" t="s">
        <v>2726</v>
      </c>
      <c r="D1330" t="str">
        <f t="shared" si="20"/>
        <v>POUDRE R-1</v>
      </c>
    </row>
    <row r="1331" spans="1:4" x14ac:dyDescent="0.3">
      <c r="A1331" t="s">
        <v>2798</v>
      </c>
      <c r="B1331" t="s">
        <v>2799</v>
      </c>
      <c r="C1331" t="s">
        <v>2726</v>
      </c>
      <c r="D1331" t="str">
        <f t="shared" si="20"/>
        <v>POUDRE R-1</v>
      </c>
    </row>
    <row r="1332" spans="1:4" x14ac:dyDescent="0.3">
      <c r="A1332" t="s">
        <v>2800</v>
      </c>
      <c r="B1332" t="s">
        <v>2801</v>
      </c>
      <c r="C1332" t="s">
        <v>2726</v>
      </c>
      <c r="D1332" t="str">
        <f t="shared" si="20"/>
        <v>POUDRE R-1</v>
      </c>
    </row>
    <row r="1333" spans="1:4" x14ac:dyDescent="0.3">
      <c r="A1333" t="s">
        <v>2802</v>
      </c>
      <c r="B1333" t="s">
        <v>2803</v>
      </c>
      <c r="C1333" t="s">
        <v>2726</v>
      </c>
      <c r="D1333" t="str">
        <f t="shared" si="20"/>
        <v>POUDRE R-1</v>
      </c>
    </row>
    <row r="1334" spans="1:4" x14ac:dyDescent="0.3">
      <c r="A1334" t="s">
        <v>2804</v>
      </c>
      <c r="B1334" t="s">
        <v>2805</v>
      </c>
      <c r="C1334" t="s">
        <v>2726</v>
      </c>
      <c r="D1334" t="str">
        <f t="shared" si="20"/>
        <v>POUDRE R-1</v>
      </c>
    </row>
    <row r="1335" spans="1:4" x14ac:dyDescent="0.3">
      <c r="A1335" t="s">
        <v>2806</v>
      </c>
      <c r="B1335" t="s">
        <v>2807</v>
      </c>
      <c r="C1335" t="s">
        <v>2726</v>
      </c>
      <c r="D1335" t="str">
        <f t="shared" si="20"/>
        <v>POUDRE R-1</v>
      </c>
    </row>
    <row r="1336" spans="1:4" x14ac:dyDescent="0.3">
      <c r="A1336" t="s">
        <v>2808</v>
      </c>
      <c r="B1336" t="s">
        <v>2809</v>
      </c>
      <c r="C1336" t="s">
        <v>2726</v>
      </c>
      <c r="D1336" t="str">
        <f t="shared" si="20"/>
        <v>POUDRE R-1</v>
      </c>
    </row>
    <row r="1337" spans="1:4" x14ac:dyDescent="0.3">
      <c r="A1337" t="s">
        <v>2810</v>
      </c>
      <c r="B1337" t="s">
        <v>2811</v>
      </c>
      <c r="C1337" t="s">
        <v>2726</v>
      </c>
      <c r="D1337" t="str">
        <f t="shared" si="20"/>
        <v>POUDRE R-1</v>
      </c>
    </row>
    <row r="1338" spans="1:4" x14ac:dyDescent="0.3">
      <c r="A1338" t="s">
        <v>2812</v>
      </c>
      <c r="B1338" t="s">
        <v>2813</v>
      </c>
      <c r="C1338" t="s">
        <v>2726</v>
      </c>
      <c r="D1338" t="str">
        <f t="shared" si="20"/>
        <v>POUDRE R-1</v>
      </c>
    </row>
    <row r="1339" spans="1:4" x14ac:dyDescent="0.3">
      <c r="A1339" t="s">
        <v>2814</v>
      </c>
      <c r="B1339" t="s">
        <v>2815</v>
      </c>
      <c r="C1339" t="s">
        <v>2726</v>
      </c>
      <c r="D1339" t="str">
        <f t="shared" si="20"/>
        <v>POUDRE R-1</v>
      </c>
    </row>
    <row r="1340" spans="1:4" x14ac:dyDescent="0.3">
      <c r="A1340" t="s">
        <v>2816</v>
      </c>
      <c r="B1340" t="s">
        <v>2817</v>
      </c>
      <c r="C1340" t="s">
        <v>2726</v>
      </c>
      <c r="D1340" t="str">
        <f t="shared" si="20"/>
        <v>POUDRE R-1</v>
      </c>
    </row>
    <row r="1341" spans="1:4" x14ac:dyDescent="0.3">
      <c r="A1341" t="s">
        <v>2818</v>
      </c>
      <c r="B1341" t="s">
        <v>2819</v>
      </c>
      <c r="C1341" t="s">
        <v>2726</v>
      </c>
      <c r="D1341" t="str">
        <f t="shared" si="20"/>
        <v>POUDRE R-1</v>
      </c>
    </row>
    <row r="1342" spans="1:4" x14ac:dyDescent="0.3">
      <c r="A1342" t="s">
        <v>2820</v>
      </c>
      <c r="B1342" t="s">
        <v>2821</v>
      </c>
      <c r="C1342" t="s">
        <v>2726</v>
      </c>
      <c r="D1342" t="str">
        <f t="shared" si="20"/>
        <v>POUDRE R-1</v>
      </c>
    </row>
    <row r="1343" spans="1:4" x14ac:dyDescent="0.3">
      <c r="A1343" t="s">
        <v>2822</v>
      </c>
      <c r="B1343" t="s">
        <v>2823</v>
      </c>
      <c r="C1343" t="s">
        <v>2726</v>
      </c>
      <c r="D1343" t="str">
        <f t="shared" si="20"/>
        <v>POUDRE R-1</v>
      </c>
    </row>
    <row r="1344" spans="1:4" x14ac:dyDescent="0.3">
      <c r="A1344" t="s">
        <v>2824</v>
      </c>
      <c r="B1344" t="s">
        <v>2825</v>
      </c>
      <c r="C1344" t="s">
        <v>2726</v>
      </c>
      <c r="D1344" t="str">
        <f t="shared" si="20"/>
        <v>POUDRE R-1</v>
      </c>
    </row>
    <row r="1345" spans="1:4" x14ac:dyDescent="0.3">
      <c r="A1345" t="s">
        <v>1038</v>
      </c>
      <c r="B1345" t="s">
        <v>2826</v>
      </c>
      <c r="C1345" t="s">
        <v>296</v>
      </c>
      <c r="D1345" t="str">
        <f t="shared" si="20"/>
        <v>THOMPSON R2-J</v>
      </c>
    </row>
    <row r="1346" spans="1:4" x14ac:dyDescent="0.3">
      <c r="A1346" t="s">
        <v>2827</v>
      </c>
      <c r="B1346" t="s">
        <v>2828</v>
      </c>
      <c r="C1346" t="s">
        <v>296</v>
      </c>
      <c r="D1346" t="str">
        <f t="shared" si="20"/>
        <v>THOMPSON R2-J</v>
      </c>
    </row>
    <row r="1347" spans="1:4" x14ac:dyDescent="0.3">
      <c r="A1347" t="s">
        <v>2829</v>
      </c>
      <c r="B1347" t="s">
        <v>2830</v>
      </c>
      <c r="C1347" t="s">
        <v>296</v>
      </c>
      <c r="D1347" t="str">
        <f t="shared" ref="D1347:D1410" si="21">VLOOKUP($C1347,$G$1:$H$201,2,FALSE)</f>
        <v>THOMPSON R2-J</v>
      </c>
    </row>
    <row r="1348" spans="1:4" x14ac:dyDescent="0.3">
      <c r="A1348" t="s">
        <v>2831</v>
      </c>
      <c r="B1348" t="s">
        <v>2832</v>
      </c>
      <c r="C1348" t="s">
        <v>296</v>
      </c>
      <c r="D1348" t="str">
        <f t="shared" si="21"/>
        <v>THOMPSON R2-J</v>
      </c>
    </row>
    <row r="1349" spans="1:4" x14ac:dyDescent="0.3">
      <c r="A1349" t="s">
        <v>1100</v>
      </c>
      <c r="B1349" t="s">
        <v>2833</v>
      </c>
      <c r="C1349" t="s">
        <v>296</v>
      </c>
      <c r="D1349" t="str">
        <f t="shared" si="21"/>
        <v>THOMPSON R2-J</v>
      </c>
    </row>
    <row r="1350" spans="1:4" x14ac:dyDescent="0.3">
      <c r="A1350" t="s">
        <v>1521</v>
      </c>
      <c r="B1350" t="s">
        <v>2834</v>
      </c>
      <c r="C1350" t="s">
        <v>296</v>
      </c>
      <c r="D1350" t="str">
        <f t="shared" si="21"/>
        <v>THOMPSON R2-J</v>
      </c>
    </row>
    <row r="1351" spans="1:4" x14ac:dyDescent="0.3">
      <c r="A1351" t="s">
        <v>2835</v>
      </c>
      <c r="B1351" t="s">
        <v>2836</v>
      </c>
      <c r="C1351" t="s">
        <v>296</v>
      </c>
      <c r="D1351" t="str">
        <f t="shared" si="21"/>
        <v>THOMPSON R2-J</v>
      </c>
    </row>
    <row r="1352" spans="1:4" x14ac:dyDescent="0.3">
      <c r="A1352" t="s">
        <v>2837</v>
      </c>
      <c r="B1352" t="s">
        <v>168</v>
      </c>
      <c r="C1352" t="s">
        <v>296</v>
      </c>
      <c r="D1352" t="str">
        <f t="shared" si="21"/>
        <v>THOMPSON R2-J</v>
      </c>
    </row>
    <row r="1353" spans="1:4" x14ac:dyDescent="0.3">
      <c r="A1353" t="s">
        <v>2838</v>
      </c>
      <c r="B1353" t="s">
        <v>2839</v>
      </c>
      <c r="C1353" t="s">
        <v>296</v>
      </c>
      <c r="D1353" t="str">
        <f t="shared" si="21"/>
        <v>THOMPSON R2-J</v>
      </c>
    </row>
    <row r="1354" spans="1:4" x14ac:dyDescent="0.3">
      <c r="A1354" t="s">
        <v>2840</v>
      </c>
      <c r="B1354" t="s">
        <v>178</v>
      </c>
      <c r="C1354" t="s">
        <v>296</v>
      </c>
      <c r="D1354" t="str">
        <f t="shared" si="21"/>
        <v>THOMPSON R2-J</v>
      </c>
    </row>
    <row r="1355" spans="1:4" x14ac:dyDescent="0.3">
      <c r="A1355" t="s">
        <v>2841</v>
      </c>
      <c r="B1355" t="s">
        <v>2842</v>
      </c>
      <c r="C1355" t="s">
        <v>296</v>
      </c>
      <c r="D1355" t="str">
        <f t="shared" si="21"/>
        <v>THOMPSON R2-J</v>
      </c>
    </row>
    <row r="1356" spans="1:4" x14ac:dyDescent="0.3">
      <c r="A1356" t="s">
        <v>2843</v>
      </c>
      <c r="B1356" t="s">
        <v>2844</v>
      </c>
      <c r="C1356" t="s">
        <v>296</v>
      </c>
      <c r="D1356" t="str">
        <f t="shared" si="21"/>
        <v>THOMPSON R2-J</v>
      </c>
    </row>
    <row r="1357" spans="1:4" x14ac:dyDescent="0.3">
      <c r="A1357" t="s">
        <v>2845</v>
      </c>
      <c r="B1357" t="s">
        <v>2846</v>
      </c>
      <c r="C1357" t="s">
        <v>296</v>
      </c>
      <c r="D1357" t="str">
        <f t="shared" si="21"/>
        <v>THOMPSON R2-J</v>
      </c>
    </row>
    <row r="1358" spans="1:4" x14ac:dyDescent="0.3">
      <c r="A1358" t="s">
        <v>2847</v>
      </c>
      <c r="B1358" t="s">
        <v>2848</v>
      </c>
      <c r="C1358" t="s">
        <v>296</v>
      </c>
      <c r="D1358" t="str">
        <f t="shared" si="21"/>
        <v>THOMPSON R2-J</v>
      </c>
    </row>
    <row r="1359" spans="1:4" x14ac:dyDescent="0.3">
      <c r="A1359" t="s">
        <v>2849</v>
      </c>
      <c r="B1359" t="s">
        <v>2850</v>
      </c>
      <c r="C1359" t="s">
        <v>296</v>
      </c>
      <c r="D1359" t="str">
        <f t="shared" si="21"/>
        <v>THOMPSON R2-J</v>
      </c>
    </row>
    <row r="1360" spans="1:4" x14ac:dyDescent="0.3">
      <c r="A1360" t="s">
        <v>2851</v>
      </c>
      <c r="B1360" t="s">
        <v>1126</v>
      </c>
      <c r="C1360" t="s">
        <v>296</v>
      </c>
      <c r="D1360" t="str">
        <f t="shared" si="21"/>
        <v>THOMPSON R2-J</v>
      </c>
    </row>
    <row r="1361" spans="1:4" x14ac:dyDescent="0.3">
      <c r="A1361" t="s">
        <v>2852</v>
      </c>
      <c r="B1361" t="s">
        <v>2853</v>
      </c>
      <c r="C1361" t="s">
        <v>296</v>
      </c>
      <c r="D1361" t="str">
        <f t="shared" si="21"/>
        <v>THOMPSON R2-J</v>
      </c>
    </row>
    <row r="1362" spans="1:4" x14ac:dyDescent="0.3">
      <c r="A1362" t="s">
        <v>2854</v>
      </c>
      <c r="B1362" t="s">
        <v>2855</v>
      </c>
      <c r="C1362" t="s">
        <v>296</v>
      </c>
      <c r="D1362" t="str">
        <f t="shared" si="21"/>
        <v>THOMPSON R2-J</v>
      </c>
    </row>
    <row r="1363" spans="1:4" x14ac:dyDescent="0.3">
      <c r="A1363" t="s">
        <v>2856</v>
      </c>
      <c r="B1363" t="s">
        <v>2857</v>
      </c>
      <c r="C1363" t="s">
        <v>296</v>
      </c>
      <c r="D1363" t="str">
        <f t="shared" si="21"/>
        <v>THOMPSON R2-J</v>
      </c>
    </row>
    <row r="1364" spans="1:4" x14ac:dyDescent="0.3">
      <c r="A1364" t="s">
        <v>2858</v>
      </c>
      <c r="B1364" t="s">
        <v>2859</v>
      </c>
      <c r="C1364" t="s">
        <v>296</v>
      </c>
      <c r="D1364" t="str">
        <f t="shared" si="21"/>
        <v>THOMPSON R2-J</v>
      </c>
    </row>
    <row r="1365" spans="1:4" x14ac:dyDescent="0.3">
      <c r="A1365" t="s">
        <v>2860</v>
      </c>
      <c r="B1365" t="s">
        <v>2861</v>
      </c>
      <c r="C1365" t="s">
        <v>296</v>
      </c>
      <c r="D1365" t="str">
        <f t="shared" si="21"/>
        <v>THOMPSON R2-J</v>
      </c>
    </row>
    <row r="1366" spans="1:4" x14ac:dyDescent="0.3">
      <c r="A1366" t="s">
        <v>2862</v>
      </c>
      <c r="B1366" t="s">
        <v>1967</v>
      </c>
      <c r="C1366" t="s">
        <v>296</v>
      </c>
      <c r="D1366" t="str">
        <f t="shared" si="21"/>
        <v>THOMPSON R2-J</v>
      </c>
    </row>
    <row r="1367" spans="1:4" x14ac:dyDescent="0.3">
      <c r="A1367" t="s">
        <v>2863</v>
      </c>
      <c r="B1367" t="s">
        <v>2864</v>
      </c>
      <c r="C1367" t="s">
        <v>296</v>
      </c>
      <c r="D1367" t="str">
        <f t="shared" si="21"/>
        <v>THOMPSON R2-J</v>
      </c>
    </row>
    <row r="1368" spans="1:4" x14ac:dyDescent="0.3">
      <c r="A1368" t="s">
        <v>2865</v>
      </c>
      <c r="B1368" t="s">
        <v>2866</v>
      </c>
      <c r="C1368" t="s">
        <v>296</v>
      </c>
      <c r="D1368" t="str">
        <f t="shared" si="21"/>
        <v>THOMPSON R2-J</v>
      </c>
    </row>
    <row r="1369" spans="1:4" x14ac:dyDescent="0.3">
      <c r="A1369" t="s">
        <v>2867</v>
      </c>
      <c r="B1369" t="s">
        <v>2868</v>
      </c>
      <c r="C1369" t="s">
        <v>296</v>
      </c>
      <c r="D1369" t="str">
        <f t="shared" si="21"/>
        <v>THOMPSON R2-J</v>
      </c>
    </row>
    <row r="1370" spans="1:4" x14ac:dyDescent="0.3">
      <c r="A1370" t="s">
        <v>2869</v>
      </c>
      <c r="B1370" t="s">
        <v>2870</v>
      </c>
      <c r="C1370" t="s">
        <v>296</v>
      </c>
      <c r="D1370" t="str">
        <f t="shared" si="21"/>
        <v>THOMPSON R2-J</v>
      </c>
    </row>
    <row r="1371" spans="1:4" x14ac:dyDescent="0.3">
      <c r="A1371" t="s">
        <v>2871</v>
      </c>
      <c r="B1371" t="s">
        <v>2872</v>
      </c>
      <c r="C1371" t="s">
        <v>296</v>
      </c>
      <c r="D1371" t="str">
        <f t="shared" si="21"/>
        <v>THOMPSON R2-J</v>
      </c>
    </row>
    <row r="1372" spans="1:4" x14ac:dyDescent="0.3">
      <c r="A1372" t="s">
        <v>2873</v>
      </c>
      <c r="B1372" t="s">
        <v>2874</v>
      </c>
      <c r="C1372" t="s">
        <v>296</v>
      </c>
      <c r="D1372" t="str">
        <f t="shared" si="21"/>
        <v>THOMPSON R2-J</v>
      </c>
    </row>
    <row r="1373" spans="1:4" x14ac:dyDescent="0.3">
      <c r="A1373" t="s">
        <v>2875</v>
      </c>
      <c r="B1373" t="s">
        <v>2876</v>
      </c>
      <c r="C1373" t="s">
        <v>296</v>
      </c>
      <c r="D1373" t="str">
        <f t="shared" si="21"/>
        <v>THOMPSON R2-J</v>
      </c>
    </row>
    <row r="1374" spans="1:4" x14ac:dyDescent="0.3">
      <c r="A1374" t="s">
        <v>2877</v>
      </c>
      <c r="B1374" t="s">
        <v>2878</v>
      </c>
      <c r="C1374" t="s">
        <v>296</v>
      </c>
      <c r="D1374" t="str">
        <f t="shared" si="21"/>
        <v>THOMPSON R2-J</v>
      </c>
    </row>
    <row r="1375" spans="1:4" x14ac:dyDescent="0.3">
      <c r="A1375" t="s">
        <v>2879</v>
      </c>
      <c r="B1375" t="s">
        <v>2880</v>
      </c>
      <c r="C1375" t="s">
        <v>296</v>
      </c>
      <c r="D1375" t="str">
        <f t="shared" si="21"/>
        <v>THOMPSON R2-J</v>
      </c>
    </row>
    <row r="1376" spans="1:4" x14ac:dyDescent="0.3">
      <c r="A1376" t="s">
        <v>2881</v>
      </c>
      <c r="B1376" t="s">
        <v>2882</v>
      </c>
      <c r="C1376" t="s">
        <v>296</v>
      </c>
      <c r="D1376" t="str">
        <f t="shared" si="21"/>
        <v>THOMPSON R2-J</v>
      </c>
    </row>
    <row r="1377" spans="1:4" x14ac:dyDescent="0.3">
      <c r="A1377" t="s">
        <v>2883</v>
      </c>
      <c r="B1377" t="s">
        <v>2884</v>
      </c>
      <c r="C1377" t="s">
        <v>296</v>
      </c>
      <c r="D1377" t="str">
        <f t="shared" si="21"/>
        <v>THOMPSON R2-J</v>
      </c>
    </row>
    <row r="1378" spans="1:4" x14ac:dyDescent="0.3">
      <c r="A1378" t="s">
        <v>2885</v>
      </c>
      <c r="B1378" t="s">
        <v>2886</v>
      </c>
      <c r="C1378" t="s">
        <v>296</v>
      </c>
      <c r="D1378" t="str">
        <f t="shared" si="21"/>
        <v>THOMPSON R2-J</v>
      </c>
    </row>
    <row r="1379" spans="1:4" x14ac:dyDescent="0.3">
      <c r="A1379" t="s">
        <v>2887</v>
      </c>
      <c r="B1379" t="s">
        <v>2888</v>
      </c>
      <c r="C1379" t="s">
        <v>296</v>
      </c>
      <c r="D1379" t="str">
        <f t="shared" si="21"/>
        <v>THOMPSON R2-J</v>
      </c>
    </row>
    <row r="1380" spans="1:4" x14ac:dyDescent="0.3">
      <c r="A1380" t="s">
        <v>2889</v>
      </c>
      <c r="B1380" t="s">
        <v>2890</v>
      </c>
      <c r="C1380" t="s">
        <v>467</v>
      </c>
      <c r="D1380" t="str">
        <f t="shared" si="21"/>
        <v>ESTES PARK R-3</v>
      </c>
    </row>
    <row r="1381" spans="1:4" x14ac:dyDescent="0.3">
      <c r="A1381" t="s">
        <v>2891</v>
      </c>
      <c r="B1381" t="s">
        <v>2892</v>
      </c>
      <c r="C1381" t="s">
        <v>467</v>
      </c>
      <c r="D1381" t="str">
        <f t="shared" si="21"/>
        <v>ESTES PARK R-3</v>
      </c>
    </row>
    <row r="1382" spans="1:4" x14ac:dyDescent="0.3">
      <c r="A1382" t="s">
        <v>2893</v>
      </c>
      <c r="B1382" t="s">
        <v>2894</v>
      </c>
      <c r="C1382" t="s">
        <v>467</v>
      </c>
      <c r="D1382" t="str">
        <f t="shared" si="21"/>
        <v>ESTES PARK R-3</v>
      </c>
    </row>
    <row r="1383" spans="1:4" x14ac:dyDescent="0.3">
      <c r="A1383" t="s">
        <v>2895</v>
      </c>
      <c r="B1383" t="s">
        <v>2896</v>
      </c>
      <c r="C1383" t="s">
        <v>467</v>
      </c>
      <c r="D1383" t="str">
        <f t="shared" si="21"/>
        <v>ESTES PARK R-3</v>
      </c>
    </row>
    <row r="1384" spans="1:4" x14ac:dyDescent="0.3">
      <c r="A1384" t="s">
        <v>2897</v>
      </c>
      <c r="B1384" t="s">
        <v>2898</v>
      </c>
      <c r="C1384" t="s">
        <v>2899</v>
      </c>
      <c r="D1384" t="str">
        <f t="shared" si="21"/>
        <v>TRINIDAD 1</v>
      </c>
    </row>
    <row r="1385" spans="1:4" x14ac:dyDescent="0.3">
      <c r="A1385" t="s">
        <v>2900</v>
      </c>
      <c r="B1385" t="s">
        <v>2901</v>
      </c>
      <c r="C1385" t="s">
        <v>2899</v>
      </c>
      <c r="D1385" t="str">
        <f t="shared" si="21"/>
        <v>TRINIDAD 1</v>
      </c>
    </row>
    <row r="1386" spans="1:4" x14ac:dyDescent="0.3">
      <c r="A1386" t="s">
        <v>2902</v>
      </c>
      <c r="B1386" t="s">
        <v>2903</v>
      </c>
      <c r="C1386" t="s">
        <v>2899</v>
      </c>
      <c r="D1386" t="str">
        <f t="shared" si="21"/>
        <v>TRINIDAD 1</v>
      </c>
    </row>
    <row r="1387" spans="1:4" x14ac:dyDescent="0.3">
      <c r="A1387" t="s">
        <v>2904</v>
      </c>
      <c r="B1387" t="s">
        <v>2905</v>
      </c>
      <c r="C1387" t="s">
        <v>2899</v>
      </c>
      <c r="D1387" t="str">
        <f t="shared" si="21"/>
        <v>TRINIDAD 1</v>
      </c>
    </row>
    <row r="1388" spans="1:4" x14ac:dyDescent="0.3">
      <c r="A1388" t="s">
        <v>2906</v>
      </c>
      <c r="B1388" t="s">
        <v>2907</v>
      </c>
      <c r="C1388" t="s">
        <v>2007</v>
      </c>
      <c r="D1388" t="str">
        <f t="shared" si="21"/>
        <v>PRIMERO REORGANIZED 2</v>
      </c>
    </row>
    <row r="1389" spans="1:4" x14ac:dyDescent="0.3">
      <c r="A1389" t="s">
        <v>2908</v>
      </c>
      <c r="B1389" t="s">
        <v>2909</v>
      </c>
      <c r="C1389" t="s">
        <v>2007</v>
      </c>
      <c r="D1389" t="str">
        <f t="shared" si="21"/>
        <v>PRIMERO REORGANIZED 2</v>
      </c>
    </row>
    <row r="1390" spans="1:4" x14ac:dyDescent="0.3">
      <c r="A1390" t="s">
        <v>2910</v>
      </c>
      <c r="B1390" t="s">
        <v>2911</v>
      </c>
      <c r="C1390" t="s">
        <v>2912</v>
      </c>
      <c r="D1390" t="str">
        <f t="shared" si="21"/>
        <v>HOEHNE REORGANIZED 3</v>
      </c>
    </row>
    <row r="1391" spans="1:4" x14ac:dyDescent="0.3">
      <c r="A1391" t="s">
        <v>2913</v>
      </c>
      <c r="B1391" t="s">
        <v>2914</v>
      </c>
      <c r="C1391" t="s">
        <v>2915</v>
      </c>
      <c r="D1391" t="str">
        <f t="shared" si="21"/>
        <v>AGUILAR REORGANIZED 6</v>
      </c>
    </row>
    <row r="1392" spans="1:4" x14ac:dyDescent="0.3">
      <c r="A1392" t="s">
        <v>2916</v>
      </c>
      <c r="B1392" t="s">
        <v>2917</v>
      </c>
      <c r="C1392" t="s">
        <v>2915</v>
      </c>
      <c r="D1392" t="str">
        <f t="shared" si="21"/>
        <v>AGUILAR REORGANIZED 6</v>
      </c>
    </row>
    <row r="1393" spans="1:4" x14ac:dyDescent="0.3">
      <c r="A1393" t="s">
        <v>2918</v>
      </c>
      <c r="B1393" t="s">
        <v>2919</v>
      </c>
      <c r="C1393" t="s">
        <v>2920</v>
      </c>
      <c r="D1393" t="str">
        <f t="shared" si="21"/>
        <v>BRANSON REORGANIZED 82</v>
      </c>
    </row>
    <row r="1394" spans="1:4" x14ac:dyDescent="0.3">
      <c r="A1394" t="s">
        <v>2921</v>
      </c>
      <c r="B1394" t="s">
        <v>2922</v>
      </c>
      <c r="C1394" t="s">
        <v>2920</v>
      </c>
      <c r="D1394" t="str">
        <f t="shared" si="21"/>
        <v>BRANSON REORGANIZED 82</v>
      </c>
    </row>
    <row r="1395" spans="1:4" x14ac:dyDescent="0.3">
      <c r="A1395" t="s">
        <v>2923</v>
      </c>
      <c r="B1395" t="s">
        <v>2924</v>
      </c>
      <c r="C1395" t="s">
        <v>2925</v>
      </c>
      <c r="D1395" t="str">
        <f t="shared" si="21"/>
        <v>KIM REORGANIZED 88</v>
      </c>
    </row>
    <row r="1396" spans="1:4" x14ac:dyDescent="0.3">
      <c r="A1396" t="s">
        <v>2926</v>
      </c>
      <c r="B1396" t="s">
        <v>2927</v>
      </c>
      <c r="C1396" t="s">
        <v>2925</v>
      </c>
      <c r="D1396" t="str">
        <f t="shared" si="21"/>
        <v>KIM REORGANIZED 88</v>
      </c>
    </row>
    <row r="1397" spans="1:4" x14ac:dyDescent="0.3">
      <c r="A1397" t="s">
        <v>2928</v>
      </c>
      <c r="B1397" t="s">
        <v>2929</v>
      </c>
      <c r="C1397" t="s">
        <v>2930</v>
      </c>
      <c r="D1397" t="str">
        <f t="shared" si="21"/>
        <v>GENOA-HUGO C113</v>
      </c>
    </row>
    <row r="1398" spans="1:4" x14ac:dyDescent="0.3">
      <c r="A1398" t="s">
        <v>2931</v>
      </c>
      <c r="B1398" t="s">
        <v>2932</v>
      </c>
      <c r="C1398" t="s">
        <v>2372</v>
      </c>
      <c r="D1398" t="str">
        <f t="shared" si="21"/>
        <v>LIMON RE-4J</v>
      </c>
    </row>
    <row r="1399" spans="1:4" x14ac:dyDescent="0.3">
      <c r="A1399" t="s">
        <v>2933</v>
      </c>
      <c r="B1399" t="s">
        <v>2934</v>
      </c>
      <c r="C1399" t="s">
        <v>2372</v>
      </c>
      <c r="D1399" t="str">
        <f t="shared" si="21"/>
        <v>LIMON RE-4J</v>
      </c>
    </row>
    <row r="1400" spans="1:4" x14ac:dyDescent="0.3">
      <c r="A1400" t="s">
        <v>2935</v>
      </c>
      <c r="B1400" t="s">
        <v>2936</v>
      </c>
      <c r="C1400" t="s">
        <v>2937</v>
      </c>
      <c r="D1400" t="str">
        <f t="shared" si="21"/>
        <v>KARVAL RE-23</v>
      </c>
    </row>
    <row r="1401" spans="1:4" x14ac:dyDescent="0.3">
      <c r="A1401" t="s">
        <v>2938</v>
      </c>
      <c r="B1401" t="s">
        <v>2939</v>
      </c>
      <c r="C1401" t="s">
        <v>2937</v>
      </c>
      <c r="D1401" t="str">
        <f t="shared" si="21"/>
        <v>KARVAL RE-23</v>
      </c>
    </row>
    <row r="1402" spans="1:4" x14ac:dyDescent="0.3">
      <c r="A1402" t="s">
        <v>2940</v>
      </c>
      <c r="B1402" t="s">
        <v>2941</v>
      </c>
      <c r="C1402" t="s">
        <v>2942</v>
      </c>
      <c r="D1402" t="str">
        <f t="shared" si="21"/>
        <v>VALLEY RE-1</v>
      </c>
    </row>
    <row r="1403" spans="1:4" x14ac:dyDescent="0.3">
      <c r="A1403" t="s">
        <v>2268</v>
      </c>
      <c r="B1403" t="s">
        <v>2943</v>
      </c>
      <c r="C1403" t="s">
        <v>2942</v>
      </c>
      <c r="D1403" t="str">
        <f t="shared" si="21"/>
        <v>VALLEY RE-1</v>
      </c>
    </row>
    <row r="1404" spans="1:4" x14ac:dyDescent="0.3">
      <c r="A1404" t="s">
        <v>2944</v>
      </c>
      <c r="B1404" t="s">
        <v>2945</v>
      </c>
      <c r="C1404" t="s">
        <v>2942</v>
      </c>
      <c r="D1404" t="str">
        <f t="shared" si="21"/>
        <v>VALLEY RE-1</v>
      </c>
    </row>
    <row r="1405" spans="1:4" x14ac:dyDescent="0.3">
      <c r="A1405" t="s">
        <v>2946</v>
      </c>
      <c r="B1405" t="s">
        <v>2363</v>
      </c>
      <c r="C1405" t="s">
        <v>2942</v>
      </c>
      <c r="D1405" t="str">
        <f t="shared" si="21"/>
        <v>VALLEY RE-1</v>
      </c>
    </row>
    <row r="1406" spans="1:4" x14ac:dyDescent="0.3">
      <c r="A1406" t="s">
        <v>2947</v>
      </c>
      <c r="B1406" t="s">
        <v>2948</v>
      </c>
      <c r="C1406" t="s">
        <v>2942</v>
      </c>
      <c r="D1406" t="str">
        <f t="shared" si="21"/>
        <v>VALLEY RE-1</v>
      </c>
    </row>
    <row r="1407" spans="1:4" x14ac:dyDescent="0.3">
      <c r="A1407" t="s">
        <v>2949</v>
      </c>
      <c r="B1407" t="s">
        <v>2950</v>
      </c>
      <c r="C1407" t="s">
        <v>2942</v>
      </c>
      <c r="D1407" t="str">
        <f t="shared" si="21"/>
        <v>VALLEY RE-1</v>
      </c>
    </row>
    <row r="1408" spans="1:4" x14ac:dyDescent="0.3">
      <c r="A1408" t="s">
        <v>2951</v>
      </c>
      <c r="B1408" t="s">
        <v>2952</v>
      </c>
      <c r="C1408" t="s">
        <v>2942</v>
      </c>
      <c r="D1408" t="str">
        <f t="shared" si="21"/>
        <v>VALLEY RE-1</v>
      </c>
    </row>
    <row r="1409" spans="1:4" x14ac:dyDescent="0.3">
      <c r="A1409" t="s">
        <v>2953</v>
      </c>
      <c r="B1409" t="s">
        <v>2954</v>
      </c>
      <c r="C1409" t="s">
        <v>2955</v>
      </c>
      <c r="D1409" t="str">
        <f t="shared" si="21"/>
        <v>FRENCHMAN RE-3</v>
      </c>
    </row>
    <row r="1410" spans="1:4" x14ac:dyDescent="0.3">
      <c r="A1410" t="s">
        <v>2956</v>
      </c>
      <c r="B1410" t="s">
        <v>2957</v>
      </c>
      <c r="C1410" t="s">
        <v>2955</v>
      </c>
      <c r="D1410" t="str">
        <f t="shared" si="21"/>
        <v>FRENCHMAN RE-3</v>
      </c>
    </row>
    <row r="1411" spans="1:4" x14ac:dyDescent="0.3">
      <c r="A1411" t="s">
        <v>2958</v>
      </c>
      <c r="B1411" t="s">
        <v>2959</v>
      </c>
      <c r="C1411" t="s">
        <v>2960</v>
      </c>
      <c r="D1411" t="str">
        <f t="shared" ref="D1411:D1474" si="22">VLOOKUP($C1411,$G$1:$H$201,2,FALSE)</f>
        <v>BUFFALO RE-4J</v>
      </c>
    </row>
    <row r="1412" spans="1:4" x14ac:dyDescent="0.3">
      <c r="A1412" t="s">
        <v>2961</v>
      </c>
      <c r="B1412" t="s">
        <v>2962</v>
      </c>
      <c r="C1412" t="s">
        <v>2960</v>
      </c>
      <c r="D1412" t="str">
        <f t="shared" si="22"/>
        <v>BUFFALO RE-4J</v>
      </c>
    </row>
    <row r="1413" spans="1:4" x14ac:dyDescent="0.3">
      <c r="A1413" t="s">
        <v>2963</v>
      </c>
      <c r="B1413" t="s">
        <v>2964</v>
      </c>
      <c r="C1413" t="s">
        <v>1916</v>
      </c>
      <c r="D1413" t="str">
        <f t="shared" si="22"/>
        <v>PLATEAU RE-5</v>
      </c>
    </row>
    <row r="1414" spans="1:4" x14ac:dyDescent="0.3">
      <c r="A1414" t="s">
        <v>2965</v>
      </c>
      <c r="B1414" t="s">
        <v>2966</v>
      </c>
      <c r="C1414" t="s">
        <v>1916</v>
      </c>
      <c r="D1414" t="str">
        <f t="shared" si="22"/>
        <v>PLATEAU RE-5</v>
      </c>
    </row>
    <row r="1415" spans="1:4" x14ac:dyDescent="0.3">
      <c r="A1415" t="s">
        <v>2967</v>
      </c>
      <c r="B1415" t="s">
        <v>2968</v>
      </c>
      <c r="C1415" t="s">
        <v>2969</v>
      </c>
      <c r="D1415" t="str">
        <f t="shared" si="22"/>
        <v>DE BEQUE 49JT</v>
      </c>
    </row>
    <row r="1416" spans="1:4" x14ac:dyDescent="0.3">
      <c r="A1416" t="s">
        <v>2970</v>
      </c>
      <c r="B1416" t="s">
        <v>2971</v>
      </c>
      <c r="C1416" t="s">
        <v>2969</v>
      </c>
      <c r="D1416" t="str">
        <f t="shared" si="22"/>
        <v>DE BEQUE 49JT</v>
      </c>
    </row>
    <row r="1417" spans="1:4" x14ac:dyDescent="0.3">
      <c r="A1417" t="s">
        <v>2972</v>
      </c>
      <c r="B1417" t="s">
        <v>2973</v>
      </c>
      <c r="C1417" t="s">
        <v>2974</v>
      </c>
      <c r="D1417" t="str">
        <f t="shared" si="22"/>
        <v>PLATEAU VALLEY 50</v>
      </c>
    </row>
    <row r="1418" spans="1:4" x14ac:dyDescent="0.3">
      <c r="A1418" t="s">
        <v>2975</v>
      </c>
      <c r="B1418" t="s">
        <v>2976</v>
      </c>
      <c r="C1418" t="s">
        <v>2974</v>
      </c>
      <c r="D1418" t="str">
        <f t="shared" si="22"/>
        <v>PLATEAU VALLEY 50</v>
      </c>
    </row>
    <row r="1419" spans="1:4" x14ac:dyDescent="0.3">
      <c r="A1419" t="s">
        <v>2977</v>
      </c>
      <c r="B1419" t="s">
        <v>2978</v>
      </c>
      <c r="C1419" t="s">
        <v>2974</v>
      </c>
      <c r="D1419" t="str">
        <f t="shared" si="22"/>
        <v>PLATEAU VALLEY 50</v>
      </c>
    </row>
    <row r="1420" spans="1:4" x14ac:dyDescent="0.3">
      <c r="A1420" t="s">
        <v>2979</v>
      </c>
      <c r="B1420" t="s">
        <v>2980</v>
      </c>
      <c r="C1420" t="s">
        <v>2974</v>
      </c>
      <c r="D1420" t="str">
        <f t="shared" si="22"/>
        <v>PLATEAU VALLEY 50</v>
      </c>
    </row>
    <row r="1421" spans="1:4" x14ac:dyDescent="0.3">
      <c r="A1421" t="s">
        <v>2981</v>
      </c>
      <c r="B1421" t="s">
        <v>2982</v>
      </c>
      <c r="C1421" t="s">
        <v>2983</v>
      </c>
      <c r="D1421" t="str">
        <f t="shared" si="22"/>
        <v>MESA COUNTY VALLEY 51</v>
      </c>
    </row>
    <row r="1422" spans="1:4" x14ac:dyDescent="0.3">
      <c r="A1422" t="s">
        <v>2984</v>
      </c>
      <c r="B1422" t="s">
        <v>2985</v>
      </c>
      <c r="C1422" t="s">
        <v>2983</v>
      </c>
      <c r="D1422" t="str">
        <f t="shared" si="22"/>
        <v>MESA COUNTY VALLEY 51</v>
      </c>
    </row>
    <row r="1423" spans="1:4" x14ac:dyDescent="0.3">
      <c r="A1423" t="s">
        <v>2986</v>
      </c>
      <c r="B1423" t="s">
        <v>2987</v>
      </c>
      <c r="C1423" t="s">
        <v>2983</v>
      </c>
      <c r="D1423" t="str">
        <f t="shared" si="22"/>
        <v>MESA COUNTY VALLEY 51</v>
      </c>
    </row>
    <row r="1424" spans="1:4" x14ac:dyDescent="0.3">
      <c r="A1424" t="s">
        <v>2988</v>
      </c>
      <c r="B1424" t="s">
        <v>2989</v>
      </c>
      <c r="C1424" t="s">
        <v>2983</v>
      </c>
      <c r="D1424" t="str">
        <f t="shared" si="22"/>
        <v>MESA COUNTY VALLEY 51</v>
      </c>
    </row>
    <row r="1425" spans="1:4" x14ac:dyDescent="0.3">
      <c r="A1425" t="s">
        <v>1528</v>
      </c>
      <c r="B1425" t="s">
        <v>2990</v>
      </c>
      <c r="C1425" t="s">
        <v>2983</v>
      </c>
      <c r="D1425" t="str">
        <f t="shared" si="22"/>
        <v>MESA COUNTY VALLEY 51</v>
      </c>
    </row>
    <row r="1426" spans="1:4" x14ac:dyDescent="0.3">
      <c r="A1426" t="s">
        <v>2991</v>
      </c>
      <c r="B1426" t="s">
        <v>2992</v>
      </c>
      <c r="C1426" t="s">
        <v>2983</v>
      </c>
      <c r="D1426" t="str">
        <f t="shared" si="22"/>
        <v>MESA COUNTY VALLEY 51</v>
      </c>
    </row>
    <row r="1427" spans="1:4" x14ac:dyDescent="0.3">
      <c r="A1427" t="s">
        <v>2661</v>
      </c>
      <c r="B1427" t="s">
        <v>2993</v>
      </c>
      <c r="C1427" t="s">
        <v>2983</v>
      </c>
      <c r="D1427" t="str">
        <f t="shared" si="22"/>
        <v>MESA COUNTY VALLEY 51</v>
      </c>
    </row>
    <row r="1428" spans="1:4" x14ac:dyDescent="0.3">
      <c r="A1428" t="s">
        <v>2688</v>
      </c>
      <c r="B1428" t="s">
        <v>2994</v>
      </c>
      <c r="C1428" t="s">
        <v>2983</v>
      </c>
      <c r="D1428" t="str">
        <f t="shared" si="22"/>
        <v>MESA COUNTY VALLEY 51</v>
      </c>
    </row>
    <row r="1429" spans="1:4" x14ac:dyDescent="0.3">
      <c r="A1429" t="s">
        <v>2995</v>
      </c>
      <c r="B1429" t="s">
        <v>1909</v>
      </c>
      <c r="C1429" t="s">
        <v>2983</v>
      </c>
      <c r="D1429" t="str">
        <f t="shared" si="22"/>
        <v>MESA COUNTY VALLEY 51</v>
      </c>
    </row>
    <row r="1430" spans="1:4" x14ac:dyDescent="0.3">
      <c r="A1430" t="s">
        <v>2996</v>
      </c>
      <c r="B1430" t="s">
        <v>2997</v>
      </c>
      <c r="C1430" t="s">
        <v>2983</v>
      </c>
      <c r="D1430" t="str">
        <f t="shared" si="22"/>
        <v>MESA COUNTY VALLEY 51</v>
      </c>
    </row>
    <row r="1431" spans="1:4" x14ac:dyDescent="0.3">
      <c r="A1431" t="s">
        <v>2998</v>
      </c>
      <c r="B1431" t="s">
        <v>2999</v>
      </c>
      <c r="C1431" t="s">
        <v>2983</v>
      </c>
      <c r="D1431" t="str">
        <f t="shared" si="22"/>
        <v>MESA COUNTY VALLEY 51</v>
      </c>
    </row>
    <row r="1432" spans="1:4" x14ac:dyDescent="0.3">
      <c r="A1432" t="s">
        <v>3000</v>
      </c>
      <c r="B1432" t="s">
        <v>3001</v>
      </c>
      <c r="C1432" t="s">
        <v>2983</v>
      </c>
      <c r="D1432" t="str">
        <f t="shared" si="22"/>
        <v>MESA COUNTY VALLEY 51</v>
      </c>
    </row>
    <row r="1433" spans="1:4" x14ac:dyDescent="0.3">
      <c r="A1433" t="s">
        <v>3002</v>
      </c>
      <c r="B1433" t="s">
        <v>3003</v>
      </c>
      <c r="C1433" t="s">
        <v>2983</v>
      </c>
      <c r="D1433" t="str">
        <f t="shared" si="22"/>
        <v>MESA COUNTY VALLEY 51</v>
      </c>
    </row>
    <row r="1434" spans="1:4" x14ac:dyDescent="0.3">
      <c r="A1434" t="s">
        <v>3004</v>
      </c>
      <c r="B1434" t="s">
        <v>653</v>
      </c>
      <c r="C1434" t="s">
        <v>2983</v>
      </c>
      <c r="D1434" t="str">
        <f t="shared" si="22"/>
        <v>MESA COUNTY VALLEY 51</v>
      </c>
    </row>
    <row r="1435" spans="1:4" x14ac:dyDescent="0.3">
      <c r="A1435" t="s">
        <v>3005</v>
      </c>
      <c r="B1435" t="s">
        <v>3006</v>
      </c>
      <c r="C1435" t="s">
        <v>2983</v>
      </c>
      <c r="D1435" t="str">
        <f t="shared" si="22"/>
        <v>MESA COUNTY VALLEY 51</v>
      </c>
    </row>
    <row r="1436" spans="1:4" x14ac:dyDescent="0.3">
      <c r="A1436" t="s">
        <v>3007</v>
      </c>
      <c r="B1436" t="s">
        <v>3008</v>
      </c>
      <c r="C1436" t="s">
        <v>2983</v>
      </c>
      <c r="D1436" t="str">
        <f t="shared" si="22"/>
        <v>MESA COUNTY VALLEY 51</v>
      </c>
    </row>
    <row r="1437" spans="1:4" x14ac:dyDescent="0.3">
      <c r="A1437" t="s">
        <v>3009</v>
      </c>
      <c r="B1437" t="s">
        <v>3010</v>
      </c>
      <c r="C1437" t="s">
        <v>2983</v>
      </c>
      <c r="D1437" t="str">
        <f t="shared" si="22"/>
        <v>MESA COUNTY VALLEY 51</v>
      </c>
    </row>
    <row r="1438" spans="1:4" x14ac:dyDescent="0.3">
      <c r="A1438" t="s">
        <v>3011</v>
      </c>
      <c r="B1438" t="s">
        <v>3012</v>
      </c>
      <c r="C1438" t="s">
        <v>2983</v>
      </c>
      <c r="D1438" t="str">
        <f t="shared" si="22"/>
        <v>MESA COUNTY VALLEY 51</v>
      </c>
    </row>
    <row r="1439" spans="1:4" x14ac:dyDescent="0.3">
      <c r="A1439" t="s">
        <v>3013</v>
      </c>
      <c r="B1439" t="s">
        <v>3014</v>
      </c>
      <c r="C1439" t="s">
        <v>2983</v>
      </c>
      <c r="D1439" t="str">
        <f t="shared" si="22"/>
        <v>MESA COUNTY VALLEY 51</v>
      </c>
    </row>
    <row r="1440" spans="1:4" x14ac:dyDescent="0.3">
      <c r="A1440" t="s">
        <v>3015</v>
      </c>
      <c r="B1440" t="s">
        <v>3016</v>
      </c>
      <c r="C1440" t="s">
        <v>2983</v>
      </c>
      <c r="D1440" t="str">
        <f t="shared" si="22"/>
        <v>MESA COUNTY VALLEY 51</v>
      </c>
    </row>
    <row r="1441" spans="1:4" x14ac:dyDescent="0.3">
      <c r="A1441" t="s">
        <v>3017</v>
      </c>
      <c r="B1441" t="s">
        <v>3018</v>
      </c>
      <c r="C1441" t="s">
        <v>2983</v>
      </c>
      <c r="D1441" t="str">
        <f t="shared" si="22"/>
        <v>MESA COUNTY VALLEY 51</v>
      </c>
    </row>
    <row r="1442" spans="1:4" x14ac:dyDescent="0.3">
      <c r="A1442" t="s">
        <v>3019</v>
      </c>
      <c r="B1442" t="s">
        <v>3020</v>
      </c>
      <c r="C1442" t="s">
        <v>2983</v>
      </c>
      <c r="D1442" t="str">
        <f t="shared" si="22"/>
        <v>MESA COUNTY VALLEY 51</v>
      </c>
    </row>
    <row r="1443" spans="1:4" x14ac:dyDescent="0.3">
      <c r="A1443" t="s">
        <v>3021</v>
      </c>
      <c r="B1443" t="s">
        <v>3022</v>
      </c>
      <c r="C1443" t="s">
        <v>2983</v>
      </c>
      <c r="D1443" t="str">
        <f t="shared" si="22"/>
        <v>MESA COUNTY VALLEY 51</v>
      </c>
    </row>
    <row r="1444" spans="1:4" x14ac:dyDescent="0.3">
      <c r="A1444" t="s">
        <v>3023</v>
      </c>
      <c r="B1444" t="s">
        <v>3024</v>
      </c>
      <c r="C1444" t="s">
        <v>2983</v>
      </c>
      <c r="D1444" t="str">
        <f t="shared" si="22"/>
        <v>MESA COUNTY VALLEY 51</v>
      </c>
    </row>
    <row r="1445" spans="1:4" x14ac:dyDescent="0.3">
      <c r="A1445" t="s">
        <v>3025</v>
      </c>
      <c r="B1445" t="s">
        <v>3026</v>
      </c>
      <c r="C1445" t="s">
        <v>2983</v>
      </c>
      <c r="D1445" t="str">
        <f t="shared" si="22"/>
        <v>MESA COUNTY VALLEY 51</v>
      </c>
    </row>
    <row r="1446" spans="1:4" x14ac:dyDescent="0.3">
      <c r="A1446" t="s">
        <v>3027</v>
      </c>
      <c r="B1446" t="s">
        <v>3028</v>
      </c>
      <c r="C1446" t="s">
        <v>2983</v>
      </c>
      <c r="D1446" t="str">
        <f t="shared" si="22"/>
        <v>MESA COUNTY VALLEY 51</v>
      </c>
    </row>
    <row r="1447" spans="1:4" x14ac:dyDescent="0.3">
      <c r="A1447" t="s">
        <v>3029</v>
      </c>
      <c r="B1447" t="s">
        <v>3030</v>
      </c>
      <c r="C1447" t="s">
        <v>2983</v>
      </c>
      <c r="D1447" t="str">
        <f t="shared" si="22"/>
        <v>MESA COUNTY VALLEY 51</v>
      </c>
    </row>
    <row r="1448" spans="1:4" x14ac:dyDescent="0.3">
      <c r="A1448" t="s">
        <v>3031</v>
      </c>
      <c r="B1448" t="s">
        <v>3032</v>
      </c>
      <c r="C1448" t="s">
        <v>2983</v>
      </c>
      <c r="D1448" t="str">
        <f t="shared" si="22"/>
        <v>MESA COUNTY VALLEY 51</v>
      </c>
    </row>
    <row r="1449" spans="1:4" x14ac:dyDescent="0.3">
      <c r="A1449" t="s">
        <v>3033</v>
      </c>
      <c r="B1449" t="s">
        <v>3034</v>
      </c>
      <c r="C1449" t="s">
        <v>2983</v>
      </c>
      <c r="D1449" t="str">
        <f t="shared" si="22"/>
        <v>MESA COUNTY VALLEY 51</v>
      </c>
    </row>
    <row r="1450" spans="1:4" x14ac:dyDescent="0.3">
      <c r="A1450" t="s">
        <v>3035</v>
      </c>
      <c r="B1450" t="s">
        <v>3036</v>
      </c>
      <c r="C1450" t="s">
        <v>2983</v>
      </c>
      <c r="D1450" t="str">
        <f t="shared" si="22"/>
        <v>MESA COUNTY VALLEY 51</v>
      </c>
    </row>
    <row r="1451" spans="1:4" x14ac:dyDescent="0.3">
      <c r="A1451" t="s">
        <v>3037</v>
      </c>
      <c r="B1451" t="s">
        <v>3038</v>
      </c>
      <c r="C1451" t="s">
        <v>2983</v>
      </c>
      <c r="D1451" t="str">
        <f t="shared" si="22"/>
        <v>MESA COUNTY VALLEY 51</v>
      </c>
    </row>
    <row r="1452" spans="1:4" x14ac:dyDescent="0.3">
      <c r="A1452" t="s">
        <v>3039</v>
      </c>
      <c r="B1452" t="s">
        <v>3040</v>
      </c>
      <c r="C1452" t="s">
        <v>2983</v>
      </c>
      <c r="D1452" t="str">
        <f t="shared" si="22"/>
        <v>MESA COUNTY VALLEY 51</v>
      </c>
    </row>
    <row r="1453" spans="1:4" x14ac:dyDescent="0.3">
      <c r="A1453" t="s">
        <v>3041</v>
      </c>
      <c r="B1453" t="s">
        <v>3042</v>
      </c>
      <c r="C1453" t="s">
        <v>2983</v>
      </c>
      <c r="D1453" t="str">
        <f t="shared" si="22"/>
        <v>MESA COUNTY VALLEY 51</v>
      </c>
    </row>
    <row r="1454" spans="1:4" x14ac:dyDescent="0.3">
      <c r="A1454" t="s">
        <v>3043</v>
      </c>
      <c r="B1454" t="s">
        <v>3044</v>
      </c>
      <c r="C1454" t="s">
        <v>2983</v>
      </c>
      <c r="D1454" t="str">
        <f t="shared" si="22"/>
        <v>MESA COUNTY VALLEY 51</v>
      </c>
    </row>
    <row r="1455" spans="1:4" x14ac:dyDescent="0.3">
      <c r="A1455" t="s">
        <v>3045</v>
      </c>
      <c r="B1455" t="s">
        <v>3046</v>
      </c>
      <c r="C1455" t="s">
        <v>2983</v>
      </c>
      <c r="D1455" t="str">
        <f t="shared" si="22"/>
        <v>MESA COUNTY VALLEY 51</v>
      </c>
    </row>
    <row r="1456" spans="1:4" x14ac:dyDescent="0.3">
      <c r="A1456" t="s">
        <v>3047</v>
      </c>
      <c r="B1456" t="s">
        <v>3048</v>
      </c>
      <c r="C1456" t="s">
        <v>2983</v>
      </c>
      <c r="D1456" t="str">
        <f t="shared" si="22"/>
        <v>MESA COUNTY VALLEY 51</v>
      </c>
    </row>
    <row r="1457" spans="1:4" x14ac:dyDescent="0.3">
      <c r="A1457" t="s">
        <v>3049</v>
      </c>
      <c r="B1457" t="s">
        <v>3050</v>
      </c>
      <c r="C1457" t="s">
        <v>2983</v>
      </c>
      <c r="D1457" t="str">
        <f t="shared" si="22"/>
        <v>MESA COUNTY VALLEY 51</v>
      </c>
    </row>
    <row r="1458" spans="1:4" x14ac:dyDescent="0.3">
      <c r="A1458" t="s">
        <v>3051</v>
      </c>
      <c r="B1458" t="s">
        <v>190</v>
      </c>
      <c r="C1458" t="s">
        <v>2983</v>
      </c>
      <c r="D1458" t="str">
        <f t="shared" si="22"/>
        <v>MESA COUNTY VALLEY 51</v>
      </c>
    </row>
    <row r="1459" spans="1:4" x14ac:dyDescent="0.3">
      <c r="A1459" t="s">
        <v>3052</v>
      </c>
      <c r="B1459" t="s">
        <v>3053</v>
      </c>
      <c r="C1459" t="s">
        <v>2983</v>
      </c>
      <c r="D1459" t="str">
        <f t="shared" si="22"/>
        <v>MESA COUNTY VALLEY 51</v>
      </c>
    </row>
    <row r="1460" spans="1:4" x14ac:dyDescent="0.3">
      <c r="A1460" t="s">
        <v>3054</v>
      </c>
      <c r="B1460" t="s">
        <v>1992</v>
      </c>
      <c r="C1460" t="s">
        <v>2983</v>
      </c>
      <c r="D1460" t="str">
        <f t="shared" si="22"/>
        <v>MESA COUNTY VALLEY 51</v>
      </c>
    </row>
    <row r="1461" spans="1:4" x14ac:dyDescent="0.3">
      <c r="A1461" t="s">
        <v>3055</v>
      </c>
      <c r="B1461" t="s">
        <v>3056</v>
      </c>
      <c r="C1461" t="s">
        <v>2983</v>
      </c>
      <c r="D1461" t="str">
        <f t="shared" si="22"/>
        <v>MESA COUNTY VALLEY 51</v>
      </c>
    </row>
    <row r="1462" spans="1:4" x14ac:dyDescent="0.3">
      <c r="A1462" t="s">
        <v>3057</v>
      </c>
      <c r="B1462" t="s">
        <v>3058</v>
      </c>
      <c r="C1462" t="s">
        <v>2983</v>
      </c>
      <c r="D1462" t="str">
        <f t="shared" si="22"/>
        <v>MESA COUNTY VALLEY 51</v>
      </c>
    </row>
    <row r="1463" spans="1:4" x14ac:dyDescent="0.3">
      <c r="A1463" t="s">
        <v>3059</v>
      </c>
      <c r="B1463" t="s">
        <v>466</v>
      </c>
      <c r="C1463" t="s">
        <v>2983</v>
      </c>
      <c r="D1463" t="str">
        <f t="shared" si="22"/>
        <v>MESA COUNTY VALLEY 51</v>
      </c>
    </row>
    <row r="1464" spans="1:4" x14ac:dyDescent="0.3">
      <c r="A1464" t="s">
        <v>3060</v>
      </c>
      <c r="B1464" t="s">
        <v>3061</v>
      </c>
      <c r="C1464" t="s">
        <v>2983</v>
      </c>
      <c r="D1464" t="str">
        <f t="shared" si="22"/>
        <v>MESA COUNTY VALLEY 51</v>
      </c>
    </row>
    <row r="1465" spans="1:4" x14ac:dyDescent="0.3">
      <c r="A1465" t="s">
        <v>3062</v>
      </c>
      <c r="B1465" t="s">
        <v>3063</v>
      </c>
      <c r="C1465" t="s">
        <v>2983</v>
      </c>
      <c r="D1465" t="str">
        <f t="shared" si="22"/>
        <v>MESA COUNTY VALLEY 51</v>
      </c>
    </row>
    <row r="1466" spans="1:4" x14ac:dyDescent="0.3">
      <c r="A1466" t="s">
        <v>3064</v>
      </c>
      <c r="B1466" t="s">
        <v>3065</v>
      </c>
      <c r="C1466" t="s">
        <v>3066</v>
      </c>
      <c r="D1466" t="str">
        <f t="shared" si="22"/>
        <v>CREEDE SCHOOL DISTRICT</v>
      </c>
    </row>
    <row r="1467" spans="1:4" x14ac:dyDescent="0.3">
      <c r="A1467" t="s">
        <v>3067</v>
      </c>
      <c r="B1467" t="s">
        <v>3068</v>
      </c>
      <c r="C1467" t="s">
        <v>3069</v>
      </c>
      <c r="D1467" t="str">
        <f t="shared" si="22"/>
        <v>MOFFAT COUNTY RE:NO 1</v>
      </c>
    </row>
    <row r="1468" spans="1:4" x14ac:dyDescent="0.3">
      <c r="A1468" t="s">
        <v>3070</v>
      </c>
      <c r="B1468" t="s">
        <v>3071</v>
      </c>
      <c r="C1468" t="s">
        <v>3069</v>
      </c>
      <c r="D1468" t="str">
        <f t="shared" si="22"/>
        <v>MOFFAT COUNTY RE:NO 1</v>
      </c>
    </row>
    <row r="1469" spans="1:4" x14ac:dyDescent="0.3">
      <c r="A1469" t="s">
        <v>3072</v>
      </c>
      <c r="B1469" t="s">
        <v>1552</v>
      </c>
      <c r="C1469" t="s">
        <v>3069</v>
      </c>
      <c r="D1469" t="str">
        <f t="shared" si="22"/>
        <v>MOFFAT COUNTY RE:NO 1</v>
      </c>
    </row>
    <row r="1470" spans="1:4" x14ac:dyDescent="0.3">
      <c r="A1470" t="s">
        <v>3073</v>
      </c>
      <c r="B1470" t="s">
        <v>575</v>
      </c>
      <c r="C1470" t="s">
        <v>3069</v>
      </c>
      <c r="D1470" t="str">
        <f t="shared" si="22"/>
        <v>MOFFAT COUNTY RE:NO 1</v>
      </c>
    </row>
    <row r="1471" spans="1:4" x14ac:dyDescent="0.3">
      <c r="A1471" t="s">
        <v>3074</v>
      </c>
      <c r="B1471" t="s">
        <v>3075</v>
      </c>
      <c r="C1471" t="s">
        <v>3069</v>
      </c>
      <c r="D1471" t="str">
        <f t="shared" si="22"/>
        <v>MOFFAT COUNTY RE:NO 1</v>
      </c>
    </row>
    <row r="1472" spans="1:4" x14ac:dyDescent="0.3">
      <c r="A1472" t="s">
        <v>3076</v>
      </c>
      <c r="B1472" t="s">
        <v>3077</v>
      </c>
      <c r="C1472" t="s">
        <v>3069</v>
      </c>
      <c r="D1472" t="str">
        <f t="shared" si="22"/>
        <v>MOFFAT COUNTY RE:NO 1</v>
      </c>
    </row>
    <row r="1473" spans="1:4" x14ac:dyDescent="0.3">
      <c r="A1473" t="s">
        <v>3078</v>
      </c>
      <c r="B1473" t="s">
        <v>2166</v>
      </c>
      <c r="C1473" t="s">
        <v>3069</v>
      </c>
      <c r="D1473" t="str">
        <f t="shared" si="22"/>
        <v>MOFFAT COUNTY RE:NO 1</v>
      </c>
    </row>
    <row r="1474" spans="1:4" x14ac:dyDescent="0.3">
      <c r="A1474" t="s">
        <v>3079</v>
      </c>
      <c r="B1474" t="s">
        <v>3080</v>
      </c>
      <c r="C1474" t="s">
        <v>3069</v>
      </c>
      <c r="D1474" t="str">
        <f t="shared" si="22"/>
        <v>MOFFAT COUNTY RE:NO 1</v>
      </c>
    </row>
    <row r="1475" spans="1:4" x14ac:dyDescent="0.3">
      <c r="A1475" t="s">
        <v>3081</v>
      </c>
      <c r="B1475" t="s">
        <v>3082</v>
      </c>
      <c r="C1475" t="s">
        <v>356</v>
      </c>
      <c r="D1475" t="str">
        <f t="shared" ref="D1475:D1538" si="23">VLOOKUP($C1475,$G$1:$H$201,2,FALSE)</f>
        <v>MONTEZUMA-CORTEZ RE-1</v>
      </c>
    </row>
    <row r="1476" spans="1:4" x14ac:dyDescent="0.3">
      <c r="A1476" t="s">
        <v>3083</v>
      </c>
      <c r="B1476" t="s">
        <v>3084</v>
      </c>
      <c r="C1476" t="s">
        <v>356</v>
      </c>
      <c r="D1476" t="str">
        <f t="shared" si="23"/>
        <v>MONTEZUMA-CORTEZ RE-1</v>
      </c>
    </row>
    <row r="1477" spans="1:4" x14ac:dyDescent="0.3">
      <c r="A1477" t="s">
        <v>3085</v>
      </c>
      <c r="B1477" t="s">
        <v>3086</v>
      </c>
      <c r="C1477" t="s">
        <v>356</v>
      </c>
      <c r="D1477" t="str">
        <f t="shared" si="23"/>
        <v>MONTEZUMA-CORTEZ RE-1</v>
      </c>
    </row>
    <row r="1478" spans="1:4" x14ac:dyDescent="0.3">
      <c r="A1478" t="s">
        <v>3087</v>
      </c>
      <c r="B1478" t="s">
        <v>3088</v>
      </c>
      <c r="C1478" t="s">
        <v>356</v>
      </c>
      <c r="D1478" t="str">
        <f t="shared" si="23"/>
        <v>MONTEZUMA-CORTEZ RE-1</v>
      </c>
    </row>
    <row r="1479" spans="1:4" x14ac:dyDescent="0.3">
      <c r="A1479" t="s">
        <v>3089</v>
      </c>
      <c r="B1479" t="s">
        <v>3090</v>
      </c>
      <c r="C1479" t="s">
        <v>356</v>
      </c>
      <c r="D1479" t="str">
        <f t="shared" si="23"/>
        <v>MONTEZUMA-CORTEZ RE-1</v>
      </c>
    </row>
    <row r="1480" spans="1:4" x14ac:dyDescent="0.3">
      <c r="A1480" t="s">
        <v>3091</v>
      </c>
      <c r="B1480" t="s">
        <v>3092</v>
      </c>
      <c r="C1480" t="s">
        <v>356</v>
      </c>
      <c r="D1480" t="str">
        <f t="shared" si="23"/>
        <v>MONTEZUMA-CORTEZ RE-1</v>
      </c>
    </row>
    <row r="1481" spans="1:4" x14ac:dyDescent="0.3">
      <c r="A1481" t="s">
        <v>3093</v>
      </c>
      <c r="B1481" t="s">
        <v>375</v>
      </c>
      <c r="C1481" t="s">
        <v>356</v>
      </c>
      <c r="D1481" t="str">
        <f t="shared" si="23"/>
        <v>MONTEZUMA-CORTEZ RE-1</v>
      </c>
    </row>
    <row r="1482" spans="1:4" x14ac:dyDescent="0.3">
      <c r="A1482" t="s">
        <v>3094</v>
      </c>
      <c r="B1482" t="s">
        <v>3095</v>
      </c>
      <c r="C1482" t="s">
        <v>356</v>
      </c>
      <c r="D1482" t="str">
        <f t="shared" si="23"/>
        <v>MONTEZUMA-CORTEZ RE-1</v>
      </c>
    </row>
    <row r="1483" spans="1:4" x14ac:dyDescent="0.3">
      <c r="A1483" t="s">
        <v>3096</v>
      </c>
      <c r="B1483" t="s">
        <v>2545</v>
      </c>
      <c r="C1483" t="s">
        <v>356</v>
      </c>
      <c r="D1483" t="str">
        <f t="shared" si="23"/>
        <v>MONTEZUMA-CORTEZ RE-1</v>
      </c>
    </row>
    <row r="1484" spans="1:4" x14ac:dyDescent="0.3">
      <c r="A1484" t="s">
        <v>3097</v>
      </c>
      <c r="B1484" t="s">
        <v>3098</v>
      </c>
      <c r="C1484" t="s">
        <v>356</v>
      </c>
      <c r="D1484" t="str">
        <f t="shared" si="23"/>
        <v>MONTEZUMA-CORTEZ RE-1</v>
      </c>
    </row>
    <row r="1485" spans="1:4" x14ac:dyDescent="0.3">
      <c r="A1485" t="s">
        <v>3099</v>
      </c>
      <c r="B1485" t="s">
        <v>3100</v>
      </c>
      <c r="C1485" t="s">
        <v>356</v>
      </c>
      <c r="D1485" t="str">
        <f t="shared" si="23"/>
        <v>MONTEZUMA-CORTEZ RE-1</v>
      </c>
    </row>
    <row r="1486" spans="1:4" x14ac:dyDescent="0.3">
      <c r="A1486" t="s">
        <v>3101</v>
      </c>
      <c r="B1486" t="s">
        <v>3102</v>
      </c>
      <c r="C1486" t="s">
        <v>3103</v>
      </c>
      <c r="D1486" t="str">
        <f t="shared" si="23"/>
        <v>DOLORES RE-4A</v>
      </c>
    </row>
    <row r="1487" spans="1:4" x14ac:dyDescent="0.3">
      <c r="A1487" t="s">
        <v>3104</v>
      </c>
      <c r="B1487" t="s">
        <v>3105</v>
      </c>
      <c r="C1487" t="s">
        <v>3103</v>
      </c>
      <c r="D1487" t="str">
        <f t="shared" si="23"/>
        <v>DOLORES RE-4A</v>
      </c>
    </row>
    <row r="1488" spans="1:4" x14ac:dyDescent="0.3">
      <c r="A1488" t="s">
        <v>3106</v>
      </c>
      <c r="B1488" t="s">
        <v>3107</v>
      </c>
      <c r="C1488" t="s">
        <v>3103</v>
      </c>
      <c r="D1488" t="str">
        <f t="shared" si="23"/>
        <v>DOLORES RE-4A</v>
      </c>
    </row>
    <row r="1489" spans="1:4" x14ac:dyDescent="0.3">
      <c r="A1489" t="s">
        <v>3108</v>
      </c>
      <c r="B1489" t="s">
        <v>3109</v>
      </c>
      <c r="C1489" t="s">
        <v>3103</v>
      </c>
      <c r="D1489" t="str">
        <f t="shared" si="23"/>
        <v>DOLORES RE-4A</v>
      </c>
    </row>
    <row r="1490" spans="1:4" x14ac:dyDescent="0.3">
      <c r="A1490" t="s">
        <v>3110</v>
      </c>
      <c r="B1490" t="s">
        <v>3111</v>
      </c>
      <c r="C1490" t="s">
        <v>3112</v>
      </c>
      <c r="D1490" t="str">
        <f t="shared" si="23"/>
        <v>MANCOS RE-6</v>
      </c>
    </row>
    <row r="1491" spans="1:4" x14ac:dyDescent="0.3">
      <c r="A1491" t="s">
        <v>3113</v>
      </c>
      <c r="B1491" t="s">
        <v>3114</v>
      </c>
      <c r="C1491" t="s">
        <v>3112</v>
      </c>
      <c r="D1491" t="str">
        <f t="shared" si="23"/>
        <v>MANCOS RE-6</v>
      </c>
    </row>
    <row r="1492" spans="1:4" x14ac:dyDescent="0.3">
      <c r="A1492" t="s">
        <v>3115</v>
      </c>
      <c r="B1492" t="s">
        <v>3116</v>
      </c>
      <c r="C1492" t="s">
        <v>3112</v>
      </c>
      <c r="D1492" t="str">
        <f t="shared" si="23"/>
        <v>MANCOS RE-6</v>
      </c>
    </row>
    <row r="1493" spans="1:4" x14ac:dyDescent="0.3">
      <c r="A1493" t="s">
        <v>3117</v>
      </c>
      <c r="B1493" t="s">
        <v>3118</v>
      </c>
      <c r="C1493" t="s">
        <v>3112</v>
      </c>
      <c r="D1493" t="str">
        <f t="shared" si="23"/>
        <v>MANCOS RE-6</v>
      </c>
    </row>
    <row r="1494" spans="1:4" x14ac:dyDescent="0.3">
      <c r="A1494" t="s">
        <v>3119</v>
      </c>
      <c r="B1494" t="s">
        <v>931</v>
      </c>
      <c r="C1494" t="s">
        <v>3120</v>
      </c>
      <c r="D1494" t="str">
        <f t="shared" si="23"/>
        <v>MONTROSE COUNTY RE-1J</v>
      </c>
    </row>
    <row r="1495" spans="1:4" x14ac:dyDescent="0.3">
      <c r="A1495" t="s">
        <v>3121</v>
      </c>
      <c r="B1495" t="s">
        <v>3122</v>
      </c>
      <c r="C1495" t="s">
        <v>3120</v>
      </c>
      <c r="D1495" t="str">
        <f t="shared" si="23"/>
        <v>MONTROSE COUNTY RE-1J</v>
      </c>
    </row>
    <row r="1496" spans="1:4" x14ac:dyDescent="0.3">
      <c r="A1496" t="s">
        <v>3123</v>
      </c>
      <c r="B1496" t="s">
        <v>1552</v>
      </c>
      <c r="C1496" t="s">
        <v>3120</v>
      </c>
      <c r="D1496" t="str">
        <f t="shared" si="23"/>
        <v>MONTROSE COUNTY RE-1J</v>
      </c>
    </row>
    <row r="1497" spans="1:4" x14ac:dyDescent="0.3">
      <c r="A1497" t="s">
        <v>3124</v>
      </c>
      <c r="B1497" t="s">
        <v>1320</v>
      </c>
      <c r="C1497" t="s">
        <v>3120</v>
      </c>
      <c r="D1497" t="str">
        <f t="shared" si="23"/>
        <v>MONTROSE COUNTY RE-1J</v>
      </c>
    </row>
    <row r="1498" spans="1:4" x14ac:dyDescent="0.3">
      <c r="A1498" t="s">
        <v>3125</v>
      </c>
      <c r="B1498" t="s">
        <v>3126</v>
      </c>
      <c r="C1498" t="s">
        <v>3120</v>
      </c>
      <c r="D1498" t="str">
        <f t="shared" si="23"/>
        <v>MONTROSE COUNTY RE-1J</v>
      </c>
    </row>
    <row r="1499" spans="1:4" x14ac:dyDescent="0.3">
      <c r="A1499" t="s">
        <v>3127</v>
      </c>
      <c r="B1499" t="s">
        <v>3128</v>
      </c>
      <c r="C1499" t="s">
        <v>3120</v>
      </c>
      <c r="D1499" t="str">
        <f t="shared" si="23"/>
        <v>MONTROSE COUNTY RE-1J</v>
      </c>
    </row>
    <row r="1500" spans="1:4" x14ac:dyDescent="0.3">
      <c r="A1500" t="s">
        <v>3129</v>
      </c>
      <c r="B1500" t="s">
        <v>3130</v>
      </c>
      <c r="C1500" t="s">
        <v>3120</v>
      </c>
      <c r="D1500" t="str">
        <f t="shared" si="23"/>
        <v>MONTROSE COUNTY RE-1J</v>
      </c>
    </row>
    <row r="1501" spans="1:4" x14ac:dyDescent="0.3">
      <c r="A1501" t="s">
        <v>3131</v>
      </c>
      <c r="B1501" t="s">
        <v>3132</v>
      </c>
      <c r="C1501" t="s">
        <v>3120</v>
      </c>
      <c r="D1501" t="str">
        <f t="shared" si="23"/>
        <v>MONTROSE COUNTY RE-1J</v>
      </c>
    </row>
    <row r="1502" spans="1:4" x14ac:dyDescent="0.3">
      <c r="A1502" t="s">
        <v>3133</v>
      </c>
      <c r="B1502" t="s">
        <v>3134</v>
      </c>
      <c r="C1502" t="s">
        <v>3120</v>
      </c>
      <c r="D1502" t="str">
        <f t="shared" si="23"/>
        <v>MONTROSE COUNTY RE-1J</v>
      </c>
    </row>
    <row r="1503" spans="1:4" x14ac:dyDescent="0.3">
      <c r="A1503" t="s">
        <v>3135</v>
      </c>
      <c r="B1503" t="s">
        <v>3136</v>
      </c>
      <c r="C1503" t="s">
        <v>3120</v>
      </c>
      <c r="D1503" t="str">
        <f t="shared" si="23"/>
        <v>MONTROSE COUNTY RE-1J</v>
      </c>
    </row>
    <row r="1504" spans="1:4" x14ac:dyDescent="0.3">
      <c r="A1504" t="s">
        <v>3137</v>
      </c>
      <c r="B1504" t="s">
        <v>3138</v>
      </c>
      <c r="C1504" t="s">
        <v>3120</v>
      </c>
      <c r="D1504" t="str">
        <f t="shared" si="23"/>
        <v>MONTROSE COUNTY RE-1J</v>
      </c>
    </row>
    <row r="1505" spans="1:4" x14ac:dyDescent="0.3">
      <c r="A1505" t="s">
        <v>3139</v>
      </c>
      <c r="B1505" t="s">
        <v>3140</v>
      </c>
      <c r="C1505" t="s">
        <v>3120</v>
      </c>
      <c r="D1505" t="str">
        <f t="shared" si="23"/>
        <v>MONTROSE COUNTY RE-1J</v>
      </c>
    </row>
    <row r="1506" spans="1:4" x14ac:dyDescent="0.3">
      <c r="A1506" t="s">
        <v>3141</v>
      </c>
      <c r="B1506" t="s">
        <v>3142</v>
      </c>
      <c r="C1506" t="s">
        <v>3120</v>
      </c>
      <c r="D1506" t="str">
        <f t="shared" si="23"/>
        <v>MONTROSE COUNTY RE-1J</v>
      </c>
    </row>
    <row r="1507" spans="1:4" x14ac:dyDescent="0.3">
      <c r="A1507" t="s">
        <v>3143</v>
      </c>
      <c r="B1507" t="s">
        <v>3046</v>
      </c>
      <c r="C1507" t="s">
        <v>3120</v>
      </c>
      <c r="D1507" t="str">
        <f t="shared" si="23"/>
        <v>MONTROSE COUNTY RE-1J</v>
      </c>
    </row>
    <row r="1508" spans="1:4" x14ac:dyDescent="0.3">
      <c r="A1508" t="s">
        <v>3144</v>
      </c>
      <c r="B1508" t="s">
        <v>3145</v>
      </c>
      <c r="C1508" t="s">
        <v>3120</v>
      </c>
      <c r="D1508" t="str">
        <f t="shared" si="23"/>
        <v>MONTROSE COUNTY RE-1J</v>
      </c>
    </row>
    <row r="1509" spans="1:4" x14ac:dyDescent="0.3">
      <c r="A1509" t="s">
        <v>3146</v>
      </c>
      <c r="B1509" t="s">
        <v>3147</v>
      </c>
      <c r="C1509" t="s">
        <v>3148</v>
      </c>
      <c r="D1509" t="str">
        <f t="shared" si="23"/>
        <v>WEST END RE-2</v>
      </c>
    </row>
    <row r="1510" spans="1:4" x14ac:dyDescent="0.3">
      <c r="A1510" t="s">
        <v>3149</v>
      </c>
      <c r="B1510" t="s">
        <v>3150</v>
      </c>
      <c r="C1510" t="s">
        <v>3148</v>
      </c>
      <c r="D1510" t="str">
        <f t="shared" si="23"/>
        <v>WEST END RE-2</v>
      </c>
    </row>
    <row r="1511" spans="1:4" x14ac:dyDescent="0.3">
      <c r="A1511" t="s">
        <v>3151</v>
      </c>
      <c r="B1511" t="s">
        <v>3152</v>
      </c>
      <c r="C1511" t="s">
        <v>3148</v>
      </c>
      <c r="D1511" t="str">
        <f t="shared" si="23"/>
        <v>WEST END RE-2</v>
      </c>
    </row>
    <row r="1512" spans="1:4" x14ac:dyDescent="0.3">
      <c r="A1512" t="s">
        <v>3153</v>
      </c>
      <c r="B1512" t="s">
        <v>3154</v>
      </c>
      <c r="C1512" t="s">
        <v>3155</v>
      </c>
      <c r="D1512" t="str">
        <f t="shared" si="23"/>
        <v>BRUSH RE-2(J)</v>
      </c>
    </row>
    <row r="1513" spans="1:4" x14ac:dyDescent="0.3">
      <c r="A1513" t="s">
        <v>3156</v>
      </c>
      <c r="B1513" t="s">
        <v>3157</v>
      </c>
      <c r="C1513" t="s">
        <v>3155</v>
      </c>
      <c r="D1513" t="str">
        <f t="shared" si="23"/>
        <v>BRUSH RE-2(J)</v>
      </c>
    </row>
    <row r="1514" spans="1:4" x14ac:dyDescent="0.3">
      <c r="A1514" t="s">
        <v>3158</v>
      </c>
      <c r="B1514" t="s">
        <v>3159</v>
      </c>
      <c r="C1514" t="s">
        <v>3155</v>
      </c>
      <c r="D1514" t="str">
        <f t="shared" si="23"/>
        <v>BRUSH RE-2(J)</v>
      </c>
    </row>
    <row r="1515" spans="1:4" x14ac:dyDescent="0.3">
      <c r="A1515" t="s">
        <v>3160</v>
      </c>
      <c r="B1515" t="s">
        <v>3161</v>
      </c>
      <c r="C1515" t="s">
        <v>3155</v>
      </c>
      <c r="D1515" t="str">
        <f t="shared" si="23"/>
        <v>BRUSH RE-2(J)</v>
      </c>
    </row>
    <row r="1516" spans="1:4" x14ac:dyDescent="0.3">
      <c r="A1516" t="s">
        <v>3162</v>
      </c>
      <c r="B1516" t="s">
        <v>3163</v>
      </c>
      <c r="C1516" t="s">
        <v>3164</v>
      </c>
      <c r="D1516" t="str">
        <f t="shared" si="23"/>
        <v>FORT MORGAN RE-3</v>
      </c>
    </row>
    <row r="1517" spans="1:4" x14ac:dyDescent="0.3">
      <c r="A1517" t="s">
        <v>2955</v>
      </c>
      <c r="B1517" t="s">
        <v>824</v>
      </c>
      <c r="C1517" t="s">
        <v>3164</v>
      </c>
      <c r="D1517" t="str">
        <f t="shared" si="23"/>
        <v>FORT MORGAN RE-3</v>
      </c>
    </row>
    <row r="1518" spans="1:4" x14ac:dyDescent="0.3">
      <c r="A1518" t="s">
        <v>3165</v>
      </c>
      <c r="B1518" t="s">
        <v>3166</v>
      </c>
      <c r="C1518" t="s">
        <v>3164</v>
      </c>
      <c r="D1518" t="str">
        <f t="shared" si="23"/>
        <v>FORT MORGAN RE-3</v>
      </c>
    </row>
    <row r="1519" spans="1:4" x14ac:dyDescent="0.3">
      <c r="A1519" t="s">
        <v>3167</v>
      </c>
      <c r="B1519" t="s">
        <v>3168</v>
      </c>
      <c r="C1519" t="s">
        <v>3164</v>
      </c>
      <c r="D1519" t="str">
        <f t="shared" si="23"/>
        <v>FORT MORGAN RE-3</v>
      </c>
    </row>
    <row r="1520" spans="1:4" x14ac:dyDescent="0.3">
      <c r="A1520" t="s">
        <v>3169</v>
      </c>
      <c r="B1520" t="s">
        <v>3170</v>
      </c>
      <c r="C1520" t="s">
        <v>3164</v>
      </c>
      <c r="D1520" t="str">
        <f t="shared" si="23"/>
        <v>FORT MORGAN RE-3</v>
      </c>
    </row>
    <row r="1521" spans="1:4" x14ac:dyDescent="0.3">
      <c r="A1521" t="s">
        <v>3171</v>
      </c>
      <c r="B1521" t="s">
        <v>3172</v>
      </c>
      <c r="C1521" t="s">
        <v>3164</v>
      </c>
      <c r="D1521" t="str">
        <f t="shared" si="23"/>
        <v>FORT MORGAN RE-3</v>
      </c>
    </row>
    <row r="1522" spans="1:4" x14ac:dyDescent="0.3">
      <c r="A1522" t="s">
        <v>3173</v>
      </c>
      <c r="B1522" t="s">
        <v>1662</v>
      </c>
      <c r="C1522" t="s">
        <v>3164</v>
      </c>
      <c r="D1522" t="str">
        <f t="shared" si="23"/>
        <v>FORT MORGAN RE-3</v>
      </c>
    </row>
    <row r="1523" spans="1:4" x14ac:dyDescent="0.3">
      <c r="A1523" t="s">
        <v>3174</v>
      </c>
      <c r="B1523" t="s">
        <v>3175</v>
      </c>
      <c r="C1523" t="s">
        <v>3164</v>
      </c>
      <c r="D1523" t="str">
        <f t="shared" si="23"/>
        <v>FORT MORGAN RE-3</v>
      </c>
    </row>
    <row r="1524" spans="1:4" x14ac:dyDescent="0.3">
      <c r="A1524" t="s">
        <v>3176</v>
      </c>
      <c r="B1524" t="s">
        <v>3177</v>
      </c>
      <c r="C1524" t="s">
        <v>3178</v>
      </c>
      <c r="D1524" t="str">
        <f t="shared" si="23"/>
        <v>WELDON VALLEY RE-20(J)</v>
      </c>
    </row>
    <row r="1525" spans="1:4" x14ac:dyDescent="0.3">
      <c r="A1525" t="s">
        <v>3179</v>
      </c>
      <c r="B1525" t="s">
        <v>3180</v>
      </c>
      <c r="C1525" t="s">
        <v>3178</v>
      </c>
      <c r="D1525" t="str">
        <f t="shared" si="23"/>
        <v>WELDON VALLEY RE-20(J)</v>
      </c>
    </row>
    <row r="1526" spans="1:4" x14ac:dyDescent="0.3">
      <c r="A1526" t="s">
        <v>3181</v>
      </c>
      <c r="B1526" t="s">
        <v>3182</v>
      </c>
      <c r="C1526" t="s">
        <v>3178</v>
      </c>
      <c r="D1526" t="str">
        <f t="shared" si="23"/>
        <v>WELDON VALLEY RE-20(J)</v>
      </c>
    </row>
    <row r="1527" spans="1:4" x14ac:dyDescent="0.3">
      <c r="A1527" t="s">
        <v>3183</v>
      </c>
      <c r="B1527" t="s">
        <v>3184</v>
      </c>
      <c r="C1527" t="s">
        <v>3185</v>
      </c>
      <c r="D1527" t="str">
        <f t="shared" si="23"/>
        <v>WIGGINS RE-50(J)</v>
      </c>
    </row>
    <row r="1528" spans="1:4" x14ac:dyDescent="0.3">
      <c r="A1528" t="s">
        <v>3186</v>
      </c>
      <c r="B1528" t="s">
        <v>3187</v>
      </c>
      <c r="C1528" t="s">
        <v>3185</v>
      </c>
      <c r="D1528" t="str">
        <f t="shared" si="23"/>
        <v>WIGGINS RE-50(J)</v>
      </c>
    </row>
    <row r="1529" spans="1:4" x14ac:dyDescent="0.3">
      <c r="A1529" t="s">
        <v>3188</v>
      </c>
      <c r="B1529" t="s">
        <v>3189</v>
      </c>
      <c r="C1529" t="s">
        <v>3185</v>
      </c>
      <c r="D1529" t="str">
        <f t="shared" si="23"/>
        <v>WIGGINS RE-50(J)</v>
      </c>
    </row>
    <row r="1530" spans="1:4" x14ac:dyDescent="0.3">
      <c r="A1530" t="s">
        <v>3190</v>
      </c>
      <c r="B1530" t="s">
        <v>3191</v>
      </c>
      <c r="C1530" t="s">
        <v>3192</v>
      </c>
      <c r="D1530" t="str">
        <f t="shared" si="23"/>
        <v>EAST OTERO R-1</v>
      </c>
    </row>
    <row r="1531" spans="1:4" x14ac:dyDescent="0.3">
      <c r="A1531" t="s">
        <v>3193</v>
      </c>
      <c r="B1531" t="s">
        <v>3194</v>
      </c>
      <c r="C1531" t="s">
        <v>3192</v>
      </c>
      <c r="D1531" t="str">
        <f t="shared" si="23"/>
        <v>EAST OTERO R-1</v>
      </c>
    </row>
    <row r="1532" spans="1:4" x14ac:dyDescent="0.3">
      <c r="A1532" t="s">
        <v>3195</v>
      </c>
      <c r="B1532" t="s">
        <v>3196</v>
      </c>
      <c r="C1532" t="s">
        <v>3192</v>
      </c>
      <c r="D1532" t="str">
        <f t="shared" si="23"/>
        <v>EAST OTERO R-1</v>
      </c>
    </row>
    <row r="1533" spans="1:4" x14ac:dyDescent="0.3">
      <c r="A1533" t="s">
        <v>3197</v>
      </c>
      <c r="B1533" t="s">
        <v>3198</v>
      </c>
      <c r="C1533" t="s">
        <v>1728</v>
      </c>
      <c r="D1533" t="str">
        <f t="shared" si="23"/>
        <v>ROCKY FORD R-2</v>
      </c>
    </row>
    <row r="1534" spans="1:4" x14ac:dyDescent="0.3">
      <c r="A1534" t="s">
        <v>3199</v>
      </c>
      <c r="B1534" t="s">
        <v>3200</v>
      </c>
      <c r="C1534" t="s">
        <v>1728</v>
      </c>
      <c r="D1534" t="str">
        <f t="shared" si="23"/>
        <v>ROCKY FORD R-2</v>
      </c>
    </row>
    <row r="1535" spans="1:4" x14ac:dyDescent="0.3">
      <c r="A1535" t="s">
        <v>3201</v>
      </c>
      <c r="B1535" t="s">
        <v>3202</v>
      </c>
      <c r="C1535" t="s">
        <v>1728</v>
      </c>
      <c r="D1535" t="str">
        <f t="shared" si="23"/>
        <v>ROCKY FORD R-2</v>
      </c>
    </row>
    <row r="1536" spans="1:4" x14ac:dyDescent="0.3">
      <c r="A1536" t="s">
        <v>3203</v>
      </c>
      <c r="B1536" t="s">
        <v>3204</v>
      </c>
      <c r="C1536" t="s">
        <v>3205</v>
      </c>
      <c r="D1536" t="str">
        <f t="shared" si="23"/>
        <v>MANZANOLA 3J</v>
      </c>
    </row>
    <row r="1537" spans="1:4" x14ac:dyDescent="0.3">
      <c r="A1537" t="s">
        <v>3206</v>
      </c>
      <c r="B1537" t="s">
        <v>3207</v>
      </c>
      <c r="C1537" t="s">
        <v>3205</v>
      </c>
      <c r="D1537" t="str">
        <f t="shared" si="23"/>
        <v>MANZANOLA 3J</v>
      </c>
    </row>
    <row r="1538" spans="1:4" x14ac:dyDescent="0.3">
      <c r="A1538" t="s">
        <v>3208</v>
      </c>
      <c r="B1538" t="s">
        <v>3209</v>
      </c>
      <c r="C1538" t="s">
        <v>3210</v>
      </c>
      <c r="D1538" t="str">
        <f t="shared" si="23"/>
        <v>FOWLER R-4J</v>
      </c>
    </row>
    <row r="1539" spans="1:4" x14ac:dyDescent="0.3">
      <c r="A1539" t="s">
        <v>3211</v>
      </c>
      <c r="B1539" t="s">
        <v>3212</v>
      </c>
      <c r="C1539" t="s">
        <v>3210</v>
      </c>
      <c r="D1539" t="str">
        <f t="shared" ref="D1539:D1602" si="24">VLOOKUP($C1539,$G$1:$H$201,2,FALSE)</f>
        <v>FOWLER R-4J</v>
      </c>
    </row>
    <row r="1540" spans="1:4" x14ac:dyDescent="0.3">
      <c r="A1540" t="s">
        <v>3213</v>
      </c>
      <c r="B1540" t="s">
        <v>3214</v>
      </c>
      <c r="C1540" t="s">
        <v>3210</v>
      </c>
      <c r="D1540" t="str">
        <f t="shared" si="24"/>
        <v>FOWLER R-4J</v>
      </c>
    </row>
    <row r="1541" spans="1:4" x14ac:dyDescent="0.3">
      <c r="A1541" t="s">
        <v>3215</v>
      </c>
      <c r="B1541" t="s">
        <v>3216</v>
      </c>
      <c r="C1541" t="s">
        <v>3217</v>
      </c>
      <c r="D1541" t="str">
        <f t="shared" si="24"/>
        <v>CHERAW 31</v>
      </c>
    </row>
    <row r="1542" spans="1:4" x14ac:dyDescent="0.3">
      <c r="A1542" t="s">
        <v>3218</v>
      </c>
      <c r="B1542" t="s">
        <v>3219</v>
      </c>
      <c r="C1542" t="s">
        <v>1772</v>
      </c>
      <c r="D1542" t="str">
        <f t="shared" si="24"/>
        <v>SWINK 33</v>
      </c>
    </row>
    <row r="1543" spans="1:4" x14ac:dyDescent="0.3">
      <c r="A1543" t="s">
        <v>3220</v>
      </c>
      <c r="B1543" t="s">
        <v>3221</v>
      </c>
      <c r="C1543" t="s">
        <v>1772</v>
      </c>
      <c r="D1543" t="str">
        <f t="shared" si="24"/>
        <v>SWINK 33</v>
      </c>
    </row>
    <row r="1544" spans="1:4" x14ac:dyDescent="0.3">
      <c r="A1544" t="s">
        <v>3222</v>
      </c>
      <c r="B1544" t="s">
        <v>3223</v>
      </c>
      <c r="C1544" t="s">
        <v>187</v>
      </c>
      <c r="D1544" t="str">
        <f t="shared" si="24"/>
        <v>OURAY R-1</v>
      </c>
    </row>
    <row r="1545" spans="1:4" x14ac:dyDescent="0.3">
      <c r="A1545" t="s">
        <v>3224</v>
      </c>
      <c r="B1545" t="s">
        <v>3225</v>
      </c>
      <c r="C1545" t="s">
        <v>187</v>
      </c>
      <c r="D1545" t="str">
        <f t="shared" si="24"/>
        <v>OURAY R-1</v>
      </c>
    </row>
    <row r="1546" spans="1:4" x14ac:dyDescent="0.3">
      <c r="A1546" t="s">
        <v>3226</v>
      </c>
      <c r="B1546" t="s">
        <v>3227</v>
      </c>
      <c r="C1546" t="s">
        <v>187</v>
      </c>
      <c r="D1546" t="str">
        <f t="shared" si="24"/>
        <v>OURAY R-1</v>
      </c>
    </row>
    <row r="1547" spans="1:4" x14ac:dyDescent="0.3">
      <c r="A1547" t="s">
        <v>3228</v>
      </c>
      <c r="B1547" t="s">
        <v>3229</v>
      </c>
      <c r="C1547" t="s">
        <v>3230</v>
      </c>
      <c r="D1547" t="str">
        <f t="shared" si="24"/>
        <v>RIDGWAY R-2</v>
      </c>
    </row>
    <row r="1548" spans="1:4" x14ac:dyDescent="0.3">
      <c r="A1548" t="s">
        <v>3231</v>
      </c>
      <c r="B1548" t="s">
        <v>3232</v>
      </c>
      <c r="C1548" t="s">
        <v>3230</v>
      </c>
      <c r="D1548" t="str">
        <f t="shared" si="24"/>
        <v>RIDGWAY R-2</v>
      </c>
    </row>
    <row r="1549" spans="1:4" x14ac:dyDescent="0.3">
      <c r="A1549" t="s">
        <v>3233</v>
      </c>
      <c r="B1549" t="s">
        <v>3234</v>
      </c>
      <c r="C1549" t="s">
        <v>3230</v>
      </c>
      <c r="D1549" t="str">
        <f t="shared" si="24"/>
        <v>RIDGWAY R-2</v>
      </c>
    </row>
    <row r="1550" spans="1:4" x14ac:dyDescent="0.3">
      <c r="A1550" t="s">
        <v>3235</v>
      </c>
      <c r="B1550" t="s">
        <v>3236</v>
      </c>
      <c r="C1550" t="s">
        <v>3237</v>
      </c>
      <c r="D1550" t="str">
        <f t="shared" si="24"/>
        <v>PLATTE CANYON 1</v>
      </c>
    </row>
    <row r="1551" spans="1:4" x14ac:dyDescent="0.3">
      <c r="A1551" t="s">
        <v>3238</v>
      </c>
      <c r="B1551" t="s">
        <v>3239</v>
      </c>
      <c r="C1551" t="s">
        <v>3237</v>
      </c>
      <c r="D1551" t="str">
        <f t="shared" si="24"/>
        <v>PLATTE CANYON 1</v>
      </c>
    </row>
    <row r="1552" spans="1:4" x14ac:dyDescent="0.3">
      <c r="A1552" t="s">
        <v>3240</v>
      </c>
      <c r="B1552" t="s">
        <v>3241</v>
      </c>
      <c r="C1552" t="s">
        <v>3237</v>
      </c>
      <c r="D1552" t="str">
        <f t="shared" si="24"/>
        <v>PLATTE CANYON 1</v>
      </c>
    </row>
    <row r="1553" spans="1:4" x14ac:dyDescent="0.3">
      <c r="A1553" t="s">
        <v>3242</v>
      </c>
      <c r="B1553" t="s">
        <v>3243</v>
      </c>
      <c r="C1553" t="s">
        <v>3244</v>
      </c>
      <c r="D1553" t="str">
        <f t="shared" si="24"/>
        <v>PARK COUNTY RE-2</v>
      </c>
    </row>
    <row r="1554" spans="1:4" x14ac:dyDescent="0.3">
      <c r="A1554" t="s">
        <v>3245</v>
      </c>
      <c r="B1554" t="s">
        <v>3246</v>
      </c>
      <c r="C1554" t="s">
        <v>3244</v>
      </c>
      <c r="D1554" t="str">
        <f t="shared" si="24"/>
        <v>PARK COUNTY RE-2</v>
      </c>
    </row>
    <row r="1555" spans="1:4" x14ac:dyDescent="0.3">
      <c r="A1555" t="s">
        <v>3247</v>
      </c>
      <c r="B1555" t="s">
        <v>3248</v>
      </c>
      <c r="C1555" t="s">
        <v>3244</v>
      </c>
      <c r="D1555" t="str">
        <f t="shared" si="24"/>
        <v>PARK COUNTY RE-2</v>
      </c>
    </row>
    <row r="1556" spans="1:4" x14ac:dyDescent="0.3">
      <c r="A1556" t="s">
        <v>3249</v>
      </c>
      <c r="B1556" t="s">
        <v>3250</v>
      </c>
      <c r="C1556" t="s">
        <v>3244</v>
      </c>
      <c r="D1556" t="str">
        <f t="shared" si="24"/>
        <v>PARK COUNTY RE-2</v>
      </c>
    </row>
    <row r="1557" spans="1:4" x14ac:dyDescent="0.3">
      <c r="A1557" t="s">
        <v>3251</v>
      </c>
      <c r="B1557" t="s">
        <v>3252</v>
      </c>
      <c r="C1557" t="s">
        <v>3244</v>
      </c>
      <c r="D1557" t="str">
        <f t="shared" si="24"/>
        <v>PARK COUNTY RE-2</v>
      </c>
    </row>
    <row r="1558" spans="1:4" x14ac:dyDescent="0.3">
      <c r="A1558" t="s">
        <v>3253</v>
      </c>
      <c r="B1558" t="s">
        <v>3254</v>
      </c>
      <c r="C1558" t="s">
        <v>3255</v>
      </c>
      <c r="D1558" t="str">
        <f t="shared" si="24"/>
        <v>HOLYOKE RE-1J</v>
      </c>
    </row>
    <row r="1559" spans="1:4" x14ac:dyDescent="0.3">
      <c r="A1559" t="s">
        <v>3256</v>
      </c>
      <c r="B1559" t="s">
        <v>3257</v>
      </c>
      <c r="C1559" t="s">
        <v>3255</v>
      </c>
      <c r="D1559" t="str">
        <f t="shared" si="24"/>
        <v>HOLYOKE RE-1J</v>
      </c>
    </row>
    <row r="1560" spans="1:4" x14ac:dyDescent="0.3">
      <c r="A1560" t="s">
        <v>3258</v>
      </c>
      <c r="B1560" t="s">
        <v>3259</v>
      </c>
      <c r="C1560" t="s">
        <v>3255</v>
      </c>
      <c r="D1560" t="str">
        <f t="shared" si="24"/>
        <v>HOLYOKE RE-1J</v>
      </c>
    </row>
    <row r="1561" spans="1:4" x14ac:dyDescent="0.3">
      <c r="A1561" t="s">
        <v>3260</v>
      </c>
      <c r="B1561" t="s">
        <v>3261</v>
      </c>
      <c r="C1561" t="s">
        <v>3262</v>
      </c>
      <c r="D1561" t="str">
        <f t="shared" si="24"/>
        <v>HAXTUN RE-2J</v>
      </c>
    </row>
    <row r="1562" spans="1:4" x14ac:dyDescent="0.3">
      <c r="A1562" t="s">
        <v>3263</v>
      </c>
      <c r="B1562" t="s">
        <v>3264</v>
      </c>
      <c r="C1562" t="s">
        <v>3262</v>
      </c>
      <c r="D1562" t="str">
        <f t="shared" si="24"/>
        <v>HAXTUN RE-2J</v>
      </c>
    </row>
    <row r="1563" spans="1:4" x14ac:dyDescent="0.3">
      <c r="A1563" t="s">
        <v>3265</v>
      </c>
      <c r="B1563" t="s">
        <v>3266</v>
      </c>
      <c r="C1563" t="s">
        <v>2102</v>
      </c>
      <c r="D1563" t="str">
        <f t="shared" si="24"/>
        <v>ASPEN 1</v>
      </c>
    </row>
    <row r="1564" spans="1:4" x14ac:dyDescent="0.3">
      <c r="A1564" t="s">
        <v>3267</v>
      </c>
      <c r="B1564" t="s">
        <v>3268</v>
      </c>
      <c r="C1564" t="s">
        <v>2102</v>
      </c>
      <c r="D1564" t="str">
        <f t="shared" si="24"/>
        <v>ASPEN 1</v>
      </c>
    </row>
    <row r="1565" spans="1:4" x14ac:dyDescent="0.3">
      <c r="A1565" t="s">
        <v>3269</v>
      </c>
      <c r="B1565" t="s">
        <v>3270</v>
      </c>
      <c r="C1565" t="s">
        <v>2102</v>
      </c>
      <c r="D1565" t="str">
        <f t="shared" si="24"/>
        <v>ASPEN 1</v>
      </c>
    </row>
    <row r="1566" spans="1:4" x14ac:dyDescent="0.3">
      <c r="A1566" t="s">
        <v>3271</v>
      </c>
      <c r="B1566" t="s">
        <v>3272</v>
      </c>
      <c r="C1566" t="s">
        <v>2102</v>
      </c>
      <c r="D1566" t="str">
        <f t="shared" si="24"/>
        <v>ASPEN 1</v>
      </c>
    </row>
    <row r="1567" spans="1:4" x14ac:dyDescent="0.3">
      <c r="A1567" t="s">
        <v>3273</v>
      </c>
      <c r="B1567" t="s">
        <v>3274</v>
      </c>
      <c r="C1567" t="s">
        <v>2102</v>
      </c>
      <c r="D1567" t="str">
        <f t="shared" si="24"/>
        <v>ASPEN 1</v>
      </c>
    </row>
    <row r="1568" spans="1:4" x14ac:dyDescent="0.3">
      <c r="A1568" t="s">
        <v>3275</v>
      </c>
      <c r="B1568" t="s">
        <v>3276</v>
      </c>
      <c r="C1568" t="s">
        <v>3277</v>
      </c>
      <c r="D1568" t="str">
        <f t="shared" si="24"/>
        <v>GRANADA RE-1</v>
      </c>
    </row>
    <row r="1569" spans="1:4" x14ac:dyDescent="0.3">
      <c r="A1569" t="s">
        <v>3278</v>
      </c>
      <c r="B1569" t="s">
        <v>3279</v>
      </c>
      <c r="C1569" t="s">
        <v>3277</v>
      </c>
      <c r="D1569" t="str">
        <f t="shared" si="24"/>
        <v>GRANADA RE-1</v>
      </c>
    </row>
    <row r="1570" spans="1:4" x14ac:dyDescent="0.3">
      <c r="A1570" t="s">
        <v>3280</v>
      </c>
      <c r="B1570" t="s">
        <v>3281</v>
      </c>
      <c r="C1570" t="s">
        <v>3282</v>
      </c>
      <c r="D1570" t="str">
        <f t="shared" si="24"/>
        <v>LAMAR RE-2</v>
      </c>
    </row>
    <row r="1571" spans="1:4" x14ac:dyDescent="0.3">
      <c r="A1571" t="s">
        <v>3283</v>
      </c>
      <c r="B1571" t="s">
        <v>3284</v>
      </c>
      <c r="C1571" t="s">
        <v>3282</v>
      </c>
      <c r="D1571" t="str">
        <f t="shared" si="24"/>
        <v>LAMAR RE-2</v>
      </c>
    </row>
    <row r="1572" spans="1:4" x14ac:dyDescent="0.3">
      <c r="A1572" t="s">
        <v>3285</v>
      </c>
      <c r="B1572" t="s">
        <v>3286</v>
      </c>
      <c r="C1572" t="s">
        <v>3282</v>
      </c>
      <c r="D1572" t="str">
        <f t="shared" si="24"/>
        <v>LAMAR RE-2</v>
      </c>
    </row>
    <row r="1573" spans="1:4" x14ac:dyDescent="0.3">
      <c r="A1573" t="s">
        <v>3287</v>
      </c>
      <c r="B1573" t="s">
        <v>3288</v>
      </c>
      <c r="C1573" t="s">
        <v>3282</v>
      </c>
      <c r="D1573" t="str">
        <f t="shared" si="24"/>
        <v>LAMAR RE-2</v>
      </c>
    </row>
    <row r="1574" spans="1:4" x14ac:dyDescent="0.3">
      <c r="A1574" t="s">
        <v>3289</v>
      </c>
      <c r="B1574" t="s">
        <v>3290</v>
      </c>
      <c r="C1574" t="s">
        <v>3282</v>
      </c>
      <c r="D1574" t="str">
        <f t="shared" si="24"/>
        <v>LAMAR RE-2</v>
      </c>
    </row>
    <row r="1575" spans="1:4" x14ac:dyDescent="0.3">
      <c r="A1575" t="s">
        <v>3291</v>
      </c>
      <c r="B1575" t="s">
        <v>2209</v>
      </c>
      <c r="C1575" t="s">
        <v>3282</v>
      </c>
      <c r="D1575" t="str">
        <f t="shared" si="24"/>
        <v>LAMAR RE-2</v>
      </c>
    </row>
    <row r="1576" spans="1:4" x14ac:dyDescent="0.3">
      <c r="A1576" t="s">
        <v>3292</v>
      </c>
      <c r="B1576" t="s">
        <v>3293</v>
      </c>
      <c r="C1576" t="s">
        <v>3294</v>
      </c>
      <c r="D1576" t="str">
        <f t="shared" si="24"/>
        <v>HOLLY RE-3</v>
      </c>
    </row>
    <row r="1577" spans="1:4" x14ac:dyDescent="0.3">
      <c r="A1577" t="s">
        <v>3295</v>
      </c>
      <c r="B1577" t="s">
        <v>3296</v>
      </c>
      <c r="C1577" t="s">
        <v>3294</v>
      </c>
      <c r="D1577" t="str">
        <f t="shared" si="24"/>
        <v>HOLLY RE-3</v>
      </c>
    </row>
    <row r="1578" spans="1:4" x14ac:dyDescent="0.3">
      <c r="A1578" t="s">
        <v>3297</v>
      </c>
      <c r="B1578" t="s">
        <v>3298</v>
      </c>
      <c r="C1578" t="s">
        <v>3294</v>
      </c>
      <c r="D1578" t="str">
        <f t="shared" si="24"/>
        <v>HOLLY RE-3</v>
      </c>
    </row>
    <row r="1579" spans="1:4" x14ac:dyDescent="0.3">
      <c r="A1579" t="s">
        <v>3299</v>
      </c>
      <c r="B1579" t="s">
        <v>3300</v>
      </c>
      <c r="C1579" t="s">
        <v>3301</v>
      </c>
      <c r="D1579" t="str">
        <f t="shared" si="24"/>
        <v>WILEY RE-13 JT</v>
      </c>
    </row>
    <row r="1580" spans="1:4" x14ac:dyDescent="0.3">
      <c r="A1580" t="s">
        <v>3302</v>
      </c>
      <c r="B1580" t="s">
        <v>3303</v>
      </c>
      <c r="C1580" t="s">
        <v>3301</v>
      </c>
      <c r="D1580" t="str">
        <f t="shared" si="24"/>
        <v>WILEY RE-13 JT</v>
      </c>
    </row>
    <row r="1581" spans="1:4" x14ac:dyDescent="0.3">
      <c r="A1581" t="s">
        <v>3304</v>
      </c>
      <c r="B1581" t="s">
        <v>3305</v>
      </c>
      <c r="C1581" t="s">
        <v>3306</v>
      </c>
      <c r="D1581" t="str">
        <f t="shared" si="24"/>
        <v>PUEBLO CITY 60</v>
      </c>
    </row>
    <row r="1582" spans="1:4" x14ac:dyDescent="0.3">
      <c r="A1582" t="s">
        <v>3307</v>
      </c>
      <c r="B1582" t="s">
        <v>3308</v>
      </c>
      <c r="C1582" t="s">
        <v>3306</v>
      </c>
      <c r="D1582" t="str">
        <f t="shared" si="24"/>
        <v>PUEBLO CITY 60</v>
      </c>
    </row>
    <row r="1583" spans="1:4" x14ac:dyDescent="0.3">
      <c r="A1583" t="s">
        <v>3309</v>
      </c>
      <c r="B1583" t="s">
        <v>3310</v>
      </c>
      <c r="C1583" t="s">
        <v>3306</v>
      </c>
      <c r="D1583" t="str">
        <f t="shared" si="24"/>
        <v>PUEBLO CITY 60</v>
      </c>
    </row>
    <row r="1584" spans="1:4" x14ac:dyDescent="0.3">
      <c r="A1584" t="s">
        <v>1093</v>
      </c>
      <c r="B1584" t="s">
        <v>3311</v>
      </c>
      <c r="C1584" t="s">
        <v>3306</v>
      </c>
      <c r="D1584" t="str">
        <f t="shared" si="24"/>
        <v>PUEBLO CITY 60</v>
      </c>
    </row>
    <row r="1585" spans="1:4" x14ac:dyDescent="0.3">
      <c r="A1585" t="s">
        <v>3312</v>
      </c>
      <c r="B1585" t="s">
        <v>3313</v>
      </c>
      <c r="C1585" t="s">
        <v>3306</v>
      </c>
      <c r="D1585" t="str">
        <f t="shared" si="24"/>
        <v>PUEBLO CITY 60</v>
      </c>
    </row>
    <row r="1586" spans="1:4" x14ac:dyDescent="0.3">
      <c r="A1586" t="s">
        <v>3314</v>
      </c>
      <c r="B1586" t="s">
        <v>3315</v>
      </c>
      <c r="C1586" t="s">
        <v>3306</v>
      </c>
      <c r="D1586" t="str">
        <f t="shared" si="24"/>
        <v>PUEBLO CITY 60</v>
      </c>
    </row>
    <row r="1587" spans="1:4" x14ac:dyDescent="0.3">
      <c r="A1587" t="s">
        <v>3316</v>
      </c>
      <c r="B1587" t="s">
        <v>2754</v>
      </c>
      <c r="C1587" t="s">
        <v>3306</v>
      </c>
      <c r="D1587" t="str">
        <f t="shared" si="24"/>
        <v>PUEBLO CITY 60</v>
      </c>
    </row>
    <row r="1588" spans="1:4" x14ac:dyDescent="0.3">
      <c r="A1588" t="s">
        <v>3317</v>
      </c>
      <c r="B1588" t="s">
        <v>2993</v>
      </c>
      <c r="C1588" t="s">
        <v>3306</v>
      </c>
      <c r="D1588" t="str">
        <f t="shared" si="24"/>
        <v>PUEBLO CITY 60</v>
      </c>
    </row>
    <row r="1589" spans="1:4" x14ac:dyDescent="0.3">
      <c r="A1589" t="s">
        <v>3318</v>
      </c>
      <c r="B1589" t="s">
        <v>3319</v>
      </c>
      <c r="C1589" t="s">
        <v>3306</v>
      </c>
      <c r="D1589" t="str">
        <f t="shared" si="24"/>
        <v>PUEBLO CITY 60</v>
      </c>
    </row>
    <row r="1590" spans="1:4" x14ac:dyDescent="0.3">
      <c r="A1590" t="s">
        <v>3320</v>
      </c>
      <c r="B1590" t="s">
        <v>3321</v>
      </c>
      <c r="C1590" t="s">
        <v>3306</v>
      </c>
      <c r="D1590" t="str">
        <f t="shared" si="24"/>
        <v>PUEBLO CITY 60</v>
      </c>
    </row>
    <row r="1591" spans="1:4" x14ac:dyDescent="0.3">
      <c r="A1591" t="s">
        <v>2942</v>
      </c>
      <c r="B1591" t="s">
        <v>1182</v>
      </c>
      <c r="C1591" t="s">
        <v>3306</v>
      </c>
      <c r="D1591" t="str">
        <f t="shared" si="24"/>
        <v>PUEBLO CITY 60</v>
      </c>
    </row>
    <row r="1592" spans="1:4" x14ac:dyDescent="0.3">
      <c r="A1592" t="s">
        <v>3322</v>
      </c>
      <c r="B1592" t="s">
        <v>3323</v>
      </c>
      <c r="C1592" t="s">
        <v>3306</v>
      </c>
      <c r="D1592" t="str">
        <f t="shared" si="24"/>
        <v>PUEBLO CITY 60</v>
      </c>
    </row>
    <row r="1593" spans="1:4" x14ac:dyDescent="0.3">
      <c r="A1593" t="s">
        <v>3324</v>
      </c>
      <c r="B1593" t="s">
        <v>1245</v>
      </c>
      <c r="C1593" t="s">
        <v>3306</v>
      </c>
      <c r="D1593" t="str">
        <f t="shared" si="24"/>
        <v>PUEBLO CITY 60</v>
      </c>
    </row>
    <row r="1594" spans="1:4" x14ac:dyDescent="0.3">
      <c r="A1594" t="s">
        <v>3325</v>
      </c>
      <c r="B1594" t="s">
        <v>3326</v>
      </c>
      <c r="C1594" t="s">
        <v>3306</v>
      </c>
      <c r="D1594" t="str">
        <f t="shared" si="24"/>
        <v>PUEBLO CITY 60</v>
      </c>
    </row>
    <row r="1595" spans="1:4" x14ac:dyDescent="0.3">
      <c r="A1595" t="s">
        <v>3255</v>
      </c>
      <c r="B1595" t="s">
        <v>3327</v>
      </c>
      <c r="C1595" t="s">
        <v>3306</v>
      </c>
      <c r="D1595" t="str">
        <f t="shared" si="24"/>
        <v>PUEBLO CITY 60</v>
      </c>
    </row>
    <row r="1596" spans="1:4" x14ac:dyDescent="0.3">
      <c r="A1596" t="s">
        <v>3328</v>
      </c>
      <c r="B1596" t="s">
        <v>3329</v>
      </c>
      <c r="C1596" t="s">
        <v>3306</v>
      </c>
      <c r="D1596" t="str">
        <f t="shared" si="24"/>
        <v>PUEBLO CITY 60</v>
      </c>
    </row>
    <row r="1597" spans="1:4" x14ac:dyDescent="0.3">
      <c r="A1597" t="s">
        <v>3330</v>
      </c>
      <c r="B1597" t="s">
        <v>3331</v>
      </c>
      <c r="C1597" t="s">
        <v>3306</v>
      </c>
      <c r="D1597" t="str">
        <f t="shared" si="24"/>
        <v>PUEBLO CITY 60</v>
      </c>
    </row>
    <row r="1598" spans="1:4" x14ac:dyDescent="0.3">
      <c r="A1598" t="s">
        <v>3332</v>
      </c>
      <c r="B1598" t="s">
        <v>500</v>
      </c>
      <c r="C1598" t="s">
        <v>3306</v>
      </c>
      <c r="D1598" t="str">
        <f t="shared" si="24"/>
        <v>PUEBLO CITY 60</v>
      </c>
    </row>
    <row r="1599" spans="1:4" x14ac:dyDescent="0.3">
      <c r="A1599" t="s">
        <v>3333</v>
      </c>
      <c r="B1599" t="s">
        <v>3334</v>
      </c>
      <c r="C1599" t="s">
        <v>3306</v>
      </c>
      <c r="D1599" t="str">
        <f t="shared" si="24"/>
        <v>PUEBLO CITY 60</v>
      </c>
    </row>
    <row r="1600" spans="1:4" x14ac:dyDescent="0.3">
      <c r="A1600" t="s">
        <v>3335</v>
      </c>
      <c r="B1600" t="s">
        <v>3336</v>
      </c>
      <c r="C1600" t="s">
        <v>3306</v>
      </c>
      <c r="D1600" t="str">
        <f t="shared" si="24"/>
        <v>PUEBLO CITY 60</v>
      </c>
    </row>
    <row r="1601" spans="1:4" x14ac:dyDescent="0.3">
      <c r="A1601" t="s">
        <v>3337</v>
      </c>
      <c r="B1601" t="s">
        <v>3338</v>
      </c>
      <c r="C1601" t="s">
        <v>3306</v>
      </c>
      <c r="D1601" t="str">
        <f t="shared" si="24"/>
        <v>PUEBLO CITY 60</v>
      </c>
    </row>
    <row r="1602" spans="1:4" x14ac:dyDescent="0.3">
      <c r="A1602" t="s">
        <v>3339</v>
      </c>
      <c r="B1602" t="s">
        <v>3340</v>
      </c>
      <c r="C1602" t="s">
        <v>3306</v>
      </c>
      <c r="D1602" t="str">
        <f t="shared" si="24"/>
        <v>PUEBLO CITY 60</v>
      </c>
    </row>
    <row r="1603" spans="1:4" x14ac:dyDescent="0.3">
      <c r="A1603" t="s">
        <v>3341</v>
      </c>
      <c r="B1603" t="s">
        <v>3342</v>
      </c>
      <c r="C1603" t="s">
        <v>3306</v>
      </c>
      <c r="D1603" t="str">
        <f t="shared" ref="D1603:D1666" si="25">VLOOKUP($C1603,$G$1:$H$201,2,FALSE)</f>
        <v>PUEBLO CITY 60</v>
      </c>
    </row>
    <row r="1604" spans="1:4" x14ac:dyDescent="0.3">
      <c r="A1604" t="s">
        <v>3343</v>
      </c>
      <c r="B1604" t="s">
        <v>3344</v>
      </c>
      <c r="C1604" t="s">
        <v>3306</v>
      </c>
      <c r="D1604" t="str">
        <f t="shared" si="25"/>
        <v>PUEBLO CITY 60</v>
      </c>
    </row>
    <row r="1605" spans="1:4" x14ac:dyDescent="0.3">
      <c r="A1605" t="s">
        <v>3345</v>
      </c>
      <c r="B1605" t="s">
        <v>3346</v>
      </c>
      <c r="C1605" t="s">
        <v>3306</v>
      </c>
      <c r="D1605" t="str">
        <f t="shared" si="25"/>
        <v>PUEBLO CITY 60</v>
      </c>
    </row>
    <row r="1606" spans="1:4" x14ac:dyDescent="0.3">
      <c r="A1606" t="s">
        <v>3347</v>
      </c>
      <c r="B1606" t="s">
        <v>3348</v>
      </c>
      <c r="C1606" t="s">
        <v>3306</v>
      </c>
      <c r="D1606" t="str">
        <f t="shared" si="25"/>
        <v>PUEBLO CITY 60</v>
      </c>
    </row>
    <row r="1607" spans="1:4" x14ac:dyDescent="0.3">
      <c r="A1607" t="s">
        <v>3349</v>
      </c>
      <c r="B1607" t="s">
        <v>3350</v>
      </c>
      <c r="C1607" t="s">
        <v>3306</v>
      </c>
      <c r="D1607" t="str">
        <f t="shared" si="25"/>
        <v>PUEBLO CITY 60</v>
      </c>
    </row>
    <row r="1608" spans="1:4" x14ac:dyDescent="0.3">
      <c r="A1608" t="s">
        <v>3351</v>
      </c>
      <c r="B1608" t="s">
        <v>3352</v>
      </c>
      <c r="C1608" t="s">
        <v>3306</v>
      </c>
      <c r="D1608" t="str">
        <f t="shared" si="25"/>
        <v>PUEBLO CITY 60</v>
      </c>
    </row>
    <row r="1609" spans="1:4" x14ac:dyDescent="0.3">
      <c r="A1609" t="s">
        <v>3353</v>
      </c>
      <c r="B1609" t="s">
        <v>3354</v>
      </c>
      <c r="C1609" t="s">
        <v>3306</v>
      </c>
      <c r="D1609" t="str">
        <f t="shared" si="25"/>
        <v>PUEBLO CITY 60</v>
      </c>
    </row>
    <row r="1610" spans="1:4" x14ac:dyDescent="0.3">
      <c r="A1610" t="s">
        <v>3355</v>
      </c>
      <c r="B1610" t="s">
        <v>1451</v>
      </c>
      <c r="C1610" t="s">
        <v>3306</v>
      </c>
      <c r="D1610" t="str">
        <f t="shared" si="25"/>
        <v>PUEBLO CITY 60</v>
      </c>
    </row>
    <row r="1611" spans="1:4" x14ac:dyDescent="0.3">
      <c r="A1611" t="s">
        <v>3356</v>
      </c>
      <c r="B1611" t="s">
        <v>3357</v>
      </c>
      <c r="C1611" t="s">
        <v>3306</v>
      </c>
      <c r="D1611" t="str">
        <f t="shared" si="25"/>
        <v>PUEBLO CITY 60</v>
      </c>
    </row>
    <row r="1612" spans="1:4" x14ac:dyDescent="0.3">
      <c r="A1612" t="s">
        <v>3358</v>
      </c>
      <c r="B1612" t="s">
        <v>3359</v>
      </c>
      <c r="C1612" t="s">
        <v>3306</v>
      </c>
      <c r="D1612" t="str">
        <f t="shared" si="25"/>
        <v>PUEBLO CITY 60</v>
      </c>
    </row>
    <row r="1613" spans="1:4" x14ac:dyDescent="0.3">
      <c r="A1613" t="s">
        <v>3360</v>
      </c>
      <c r="B1613" t="s">
        <v>3361</v>
      </c>
      <c r="C1613" t="s">
        <v>3306</v>
      </c>
      <c r="D1613" t="str">
        <f t="shared" si="25"/>
        <v>PUEBLO CITY 60</v>
      </c>
    </row>
    <row r="1614" spans="1:4" x14ac:dyDescent="0.3">
      <c r="A1614" t="s">
        <v>3362</v>
      </c>
      <c r="B1614" t="s">
        <v>3363</v>
      </c>
      <c r="C1614" t="s">
        <v>3364</v>
      </c>
      <c r="D1614" t="str">
        <f t="shared" si="25"/>
        <v>PUEBLO COUNTY 70</v>
      </c>
    </row>
    <row r="1615" spans="1:4" x14ac:dyDescent="0.3">
      <c r="A1615" t="s">
        <v>3365</v>
      </c>
      <c r="B1615" t="s">
        <v>3366</v>
      </c>
      <c r="C1615" t="s">
        <v>3364</v>
      </c>
      <c r="D1615" t="str">
        <f t="shared" si="25"/>
        <v>PUEBLO COUNTY 70</v>
      </c>
    </row>
    <row r="1616" spans="1:4" x14ac:dyDescent="0.3">
      <c r="A1616" t="s">
        <v>3367</v>
      </c>
      <c r="B1616" t="s">
        <v>3368</v>
      </c>
      <c r="C1616" t="s">
        <v>3364</v>
      </c>
      <c r="D1616" t="str">
        <f t="shared" si="25"/>
        <v>PUEBLO COUNTY 70</v>
      </c>
    </row>
    <row r="1617" spans="1:4" x14ac:dyDescent="0.3">
      <c r="A1617" t="s">
        <v>3369</v>
      </c>
      <c r="B1617" t="s">
        <v>3370</v>
      </c>
      <c r="C1617" t="s">
        <v>3364</v>
      </c>
      <c r="D1617" t="str">
        <f t="shared" si="25"/>
        <v>PUEBLO COUNTY 70</v>
      </c>
    </row>
    <row r="1618" spans="1:4" x14ac:dyDescent="0.3">
      <c r="A1618" t="s">
        <v>3371</v>
      </c>
      <c r="B1618" t="s">
        <v>3372</v>
      </c>
      <c r="C1618" t="s">
        <v>3364</v>
      </c>
      <c r="D1618" t="str">
        <f t="shared" si="25"/>
        <v>PUEBLO COUNTY 70</v>
      </c>
    </row>
    <row r="1619" spans="1:4" x14ac:dyDescent="0.3">
      <c r="A1619" t="s">
        <v>3373</v>
      </c>
      <c r="B1619" t="s">
        <v>3374</v>
      </c>
      <c r="C1619" t="s">
        <v>3364</v>
      </c>
      <c r="D1619" t="str">
        <f t="shared" si="25"/>
        <v>PUEBLO COUNTY 70</v>
      </c>
    </row>
    <row r="1620" spans="1:4" x14ac:dyDescent="0.3">
      <c r="A1620" t="s">
        <v>3375</v>
      </c>
      <c r="B1620" t="s">
        <v>3376</v>
      </c>
      <c r="C1620" t="s">
        <v>3364</v>
      </c>
      <c r="D1620" t="str">
        <f t="shared" si="25"/>
        <v>PUEBLO COUNTY 70</v>
      </c>
    </row>
    <row r="1621" spans="1:4" x14ac:dyDescent="0.3">
      <c r="A1621" t="s">
        <v>3377</v>
      </c>
      <c r="B1621" t="s">
        <v>3378</v>
      </c>
      <c r="C1621" t="s">
        <v>3364</v>
      </c>
      <c r="D1621" t="str">
        <f t="shared" si="25"/>
        <v>PUEBLO COUNTY 70</v>
      </c>
    </row>
    <row r="1622" spans="1:4" x14ac:dyDescent="0.3">
      <c r="A1622" t="s">
        <v>3379</v>
      </c>
      <c r="B1622" t="s">
        <v>3380</v>
      </c>
      <c r="C1622" t="s">
        <v>3364</v>
      </c>
      <c r="D1622" t="str">
        <f t="shared" si="25"/>
        <v>PUEBLO COUNTY 70</v>
      </c>
    </row>
    <row r="1623" spans="1:4" x14ac:dyDescent="0.3">
      <c r="A1623" t="s">
        <v>3381</v>
      </c>
      <c r="B1623" t="s">
        <v>2136</v>
      </c>
      <c r="C1623" t="s">
        <v>3364</v>
      </c>
      <c r="D1623" t="str">
        <f t="shared" si="25"/>
        <v>PUEBLO COUNTY 70</v>
      </c>
    </row>
    <row r="1624" spans="1:4" x14ac:dyDescent="0.3">
      <c r="A1624" t="s">
        <v>3382</v>
      </c>
      <c r="B1624" t="s">
        <v>3383</v>
      </c>
      <c r="C1624" t="s">
        <v>3364</v>
      </c>
      <c r="D1624" t="str">
        <f t="shared" si="25"/>
        <v>PUEBLO COUNTY 70</v>
      </c>
    </row>
    <row r="1625" spans="1:4" x14ac:dyDescent="0.3">
      <c r="A1625" t="s">
        <v>3384</v>
      </c>
      <c r="B1625" t="s">
        <v>3385</v>
      </c>
      <c r="C1625" t="s">
        <v>3364</v>
      </c>
      <c r="D1625" t="str">
        <f t="shared" si="25"/>
        <v>PUEBLO COUNTY 70</v>
      </c>
    </row>
    <row r="1626" spans="1:4" x14ac:dyDescent="0.3">
      <c r="A1626" t="s">
        <v>3386</v>
      </c>
      <c r="B1626" t="s">
        <v>3387</v>
      </c>
      <c r="C1626" t="s">
        <v>3364</v>
      </c>
      <c r="D1626" t="str">
        <f t="shared" si="25"/>
        <v>PUEBLO COUNTY 70</v>
      </c>
    </row>
    <row r="1627" spans="1:4" x14ac:dyDescent="0.3">
      <c r="A1627" t="s">
        <v>3388</v>
      </c>
      <c r="B1627" t="s">
        <v>3389</v>
      </c>
      <c r="C1627" t="s">
        <v>3364</v>
      </c>
      <c r="D1627" t="str">
        <f t="shared" si="25"/>
        <v>PUEBLO COUNTY 70</v>
      </c>
    </row>
    <row r="1628" spans="1:4" x14ac:dyDescent="0.3">
      <c r="A1628" t="s">
        <v>3390</v>
      </c>
      <c r="B1628" t="s">
        <v>3391</v>
      </c>
      <c r="C1628" t="s">
        <v>3364</v>
      </c>
      <c r="D1628" t="str">
        <f t="shared" si="25"/>
        <v>PUEBLO COUNTY 70</v>
      </c>
    </row>
    <row r="1629" spans="1:4" x14ac:dyDescent="0.3">
      <c r="A1629" t="s">
        <v>3392</v>
      </c>
      <c r="B1629" t="s">
        <v>3393</v>
      </c>
      <c r="C1629" t="s">
        <v>3364</v>
      </c>
      <c r="D1629" t="str">
        <f t="shared" si="25"/>
        <v>PUEBLO COUNTY 70</v>
      </c>
    </row>
    <row r="1630" spans="1:4" x14ac:dyDescent="0.3">
      <c r="A1630" t="s">
        <v>3394</v>
      </c>
      <c r="B1630" t="s">
        <v>3395</v>
      </c>
      <c r="C1630" t="s">
        <v>3364</v>
      </c>
      <c r="D1630" t="str">
        <f t="shared" si="25"/>
        <v>PUEBLO COUNTY 70</v>
      </c>
    </row>
    <row r="1631" spans="1:4" x14ac:dyDescent="0.3">
      <c r="A1631" t="s">
        <v>3396</v>
      </c>
      <c r="B1631" t="s">
        <v>3397</v>
      </c>
      <c r="C1631" t="s">
        <v>3364</v>
      </c>
      <c r="D1631" t="str">
        <f t="shared" si="25"/>
        <v>PUEBLO COUNTY 70</v>
      </c>
    </row>
    <row r="1632" spans="1:4" x14ac:dyDescent="0.3">
      <c r="A1632" t="s">
        <v>3398</v>
      </c>
      <c r="B1632" t="s">
        <v>3399</v>
      </c>
      <c r="C1632" t="s">
        <v>3364</v>
      </c>
      <c r="D1632" t="str">
        <f t="shared" si="25"/>
        <v>PUEBLO COUNTY 70</v>
      </c>
    </row>
    <row r="1633" spans="1:4" x14ac:dyDescent="0.3">
      <c r="A1633" t="s">
        <v>3400</v>
      </c>
      <c r="B1633" t="s">
        <v>3401</v>
      </c>
      <c r="C1633" t="s">
        <v>3364</v>
      </c>
      <c r="D1633" t="str">
        <f t="shared" si="25"/>
        <v>PUEBLO COUNTY 70</v>
      </c>
    </row>
    <row r="1634" spans="1:4" x14ac:dyDescent="0.3">
      <c r="A1634" t="s">
        <v>3402</v>
      </c>
      <c r="B1634" t="s">
        <v>3403</v>
      </c>
      <c r="C1634" t="s">
        <v>3364</v>
      </c>
      <c r="D1634" t="str">
        <f t="shared" si="25"/>
        <v>PUEBLO COUNTY 70</v>
      </c>
    </row>
    <row r="1635" spans="1:4" x14ac:dyDescent="0.3">
      <c r="A1635" t="s">
        <v>3404</v>
      </c>
      <c r="B1635" t="s">
        <v>3405</v>
      </c>
      <c r="C1635" t="s">
        <v>3364</v>
      </c>
      <c r="D1635" t="str">
        <f t="shared" si="25"/>
        <v>PUEBLO COUNTY 70</v>
      </c>
    </row>
    <row r="1636" spans="1:4" x14ac:dyDescent="0.3">
      <c r="A1636" t="s">
        <v>3406</v>
      </c>
      <c r="B1636" t="s">
        <v>3407</v>
      </c>
      <c r="C1636" t="s">
        <v>3364</v>
      </c>
      <c r="D1636" t="str">
        <f t="shared" si="25"/>
        <v>PUEBLO COUNTY 70</v>
      </c>
    </row>
    <row r="1637" spans="1:4" x14ac:dyDescent="0.3">
      <c r="A1637" t="s">
        <v>3408</v>
      </c>
      <c r="B1637" t="s">
        <v>3409</v>
      </c>
      <c r="C1637" t="s">
        <v>3364</v>
      </c>
      <c r="D1637" t="str">
        <f t="shared" si="25"/>
        <v>PUEBLO COUNTY 70</v>
      </c>
    </row>
    <row r="1638" spans="1:4" x14ac:dyDescent="0.3">
      <c r="A1638" t="s">
        <v>3410</v>
      </c>
      <c r="B1638" t="s">
        <v>3411</v>
      </c>
      <c r="C1638" t="s">
        <v>3412</v>
      </c>
      <c r="D1638" t="str">
        <f t="shared" si="25"/>
        <v>MEEKER RE1</v>
      </c>
    </row>
    <row r="1639" spans="1:4" x14ac:dyDescent="0.3">
      <c r="A1639" t="s">
        <v>3413</v>
      </c>
      <c r="B1639" t="s">
        <v>3414</v>
      </c>
      <c r="C1639" t="s">
        <v>3412</v>
      </c>
      <c r="D1639" t="str">
        <f t="shared" si="25"/>
        <v>MEEKER RE1</v>
      </c>
    </row>
    <row r="1640" spans="1:4" x14ac:dyDescent="0.3">
      <c r="A1640" t="s">
        <v>3415</v>
      </c>
      <c r="B1640" t="s">
        <v>3416</v>
      </c>
      <c r="C1640" t="s">
        <v>3412</v>
      </c>
      <c r="D1640" t="str">
        <f t="shared" si="25"/>
        <v>MEEKER RE1</v>
      </c>
    </row>
    <row r="1641" spans="1:4" x14ac:dyDescent="0.3">
      <c r="A1641" t="s">
        <v>3417</v>
      </c>
      <c r="B1641" t="s">
        <v>3290</v>
      </c>
      <c r="C1641" t="s">
        <v>3418</v>
      </c>
      <c r="D1641" t="str">
        <f t="shared" si="25"/>
        <v>RANGELY RE-4</v>
      </c>
    </row>
    <row r="1642" spans="1:4" x14ac:dyDescent="0.3">
      <c r="A1642" t="s">
        <v>3419</v>
      </c>
      <c r="B1642" t="s">
        <v>3420</v>
      </c>
      <c r="C1642" t="s">
        <v>3418</v>
      </c>
      <c r="D1642" t="str">
        <f t="shared" si="25"/>
        <v>RANGELY RE-4</v>
      </c>
    </row>
    <row r="1643" spans="1:4" x14ac:dyDescent="0.3">
      <c r="A1643" t="s">
        <v>3421</v>
      </c>
      <c r="B1643" t="s">
        <v>3422</v>
      </c>
      <c r="C1643" t="s">
        <v>3423</v>
      </c>
      <c r="D1643" t="str">
        <f t="shared" si="25"/>
        <v>DEL NORTE C-7</v>
      </c>
    </row>
    <row r="1644" spans="1:4" x14ac:dyDescent="0.3">
      <c r="A1644" t="s">
        <v>3424</v>
      </c>
      <c r="B1644" t="s">
        <v>3425</v>
      </c>
      <c r="C1644" t="s">
        <v>3423</v>
      </c>
      <c r="D1644" t="str">
        <f t="shared" si="25"/>
        <v>DEL NORTE C-7</v>
      </c>
    </row>
    <row r="1645" spans="1:4" x14ac:dyDescent="0.3">
      <c r="A1645" t="s">
        <v>3426</v>
      </c>
      <c r="B1645" t="s">
        <v>3427</v>
      </c>
      <c r="C1645" t="s">
        <v>3423</v>
      </c>
      <c r="D1645" t="str">
        <f t="shared" si="25"/>
        <v>DEL NORTE C-7</v>
      </c>
    </row>
    <row r="1646" spans="1:4" x14ac:dyDescent="0.3">
      <c r="A1646" t="s">
        <v>3428</v>
      </c>
      <c r="B1646" t="s">
        <v>3429</v>
      </c>
      <c r="C1646" t="s">
        <v>3430</v>
      </c>
      <c r="D1646" t="str">
        <f t="shared" si="25"/>
        <v>MONTE VISTA C-8</v>
      </c>
    </row>
    <row r="1647" spans="1:4" x14ac:dyDescent="0.3">
      <c r="A1647" t="s">
        <v>3431</v>
      </c>
      <c r="B1647" t="s">
        <v>3432</v>
      </c>
      <c r="C1647" t="s">
        <v>3430</v>
      </c>
      <c r="D1647" t="str">
        <f t="shared" si="25"/>
        <v>MONTE VISTA C-8</v>
      </c>
    </row>
    <row r="1648" spans="1:4" x14ac:dyDescent="0.3">
      <c r="A1648" t="s">
        <v>3433</v>
      </c>
      <c r="B1648" t="s">
        <v>3434</v>
      </c>
      <c r="C1648" t="s">
        <v>3430</v>
      </c>
      <c r="D1648" t="str">
        <f t="shared" si="25"/>
        <v>MONTE VISTA C-8</v>
      </c>
    </row>
    <row r="1649" spans="1:4" x14ac:dyDescent="0.3">
      <c r="A1649" t="s">
        <v>3435</v>
      </c>
      <c r="B1649" t="s">
        <v>3436</v>
      </c>
      <c r="C1649" t="s">
        <v>3430</v>
      </c>
      <c r="D1649" t="str">
        <f t="shared" si="25"/>
        <v>MONTE VISTA C-8</v>
      </c>
    </row>
    <row r="1650" spans="1:4" x14ac:dyDescent="0.3">
      <c r="A1650" t="s">
        <v>3437</v>
      </c>
      <c r="B1650" t="s">
        <v>3438</v>
      </c>
      <c r="C1650" t="s">
        <v>3430</v>
      </c>
      <c r="D1650" t="str">
        <f t="shared" si="25"/>
        <v>MONTE VISTA C-8</v>
      </c>
    </row>
    <row r="1651" spans="1:4" x14ac:dyDescent="0.3">
      <c r="A1651" t="s">
        <v>3439</v>
      </c>
      <c r="B1651" t="s">
        <v>3440</v>
      </c>
      <c r="C1651" t="s">
        <v>3430</v>
      </c>
      <c r="D1651" t="str">
        <f t="shared" si="25"/>
        <v>MONTE VISTA C-8</v>
      </c>
    </row>
    <row r="1652" spans="1:4" x14ac:dyDescent="0.3">
      <c r="A1652" t="s">
        <v>3441</v>
      </c>
      <c r="B1652" t="s">
        <v>3442</v>
      </c>
      <c r="C1652" t="s">
        <v>419</v>
      </c>
      <c r="D1652" t="str">
        <f t="shared" si="25"/>
        <v>SARGENT RE-33J</v>
      </c>
    </row>
    <row r="1653" spans="1:4" x14ac:dyDescent="0.3">
      <c r="A1653" t="s">
        <v>3443</v>
      </c>
      <c r="B1653" t="s">
        <v>3444</v>
      </c>
      <c r="C1653" t="s">
        <v>419</v>
      </c>
      <c r="D1653" t="str">
        <f t="shared" si="25"/>
        <v>SARGENT RE-33J</v>
      </c>
    </row>
    <row r="1654" spans="1:4" x14ac:dyDescent="0.3">
      <c r="A1654" t="s">
        <v>3445</v>
      </c>
      <c r="B1654" t="s">
        <v>3446</v>
      </c>
      <c r="C1654" t="s">
        <v>419</v>
      </c>
      <c r="D1654" t="str">
        <f t="shared" si="25"/>
        <v>SARGENT RE-33J</v>
      </c>
    </row>
    <row r="1655" spans="1:4" x14ac:dyDescent="0.3">
      <c r="A1655" t="s">
        <v>3447</v>
      </c>
      <c r="B1655" t="s">
        <v>3448</v>
      </c>
      <c r="C1655" t="s">
        <v>829</v>
      </c>
      <c r="D1655" t="str">
        <f t="shared" si="25"/>
        <v>HAYDEN RE-1</v>
      </c>
    </row>
    <row r="1656" spans="1:4" x14ac:dyDescent="0.3">
      <c r="A1656" t="s">
        <v>3449</v>
      </c>
      <c r="B1656" t="s">
        <v>3450</v>
      </c>
      <c r="C1656" t="s">
        <v>829</v>
      </c>
      <c r="D1656" t="str">
        <f t="shared" si="25"/>
        <v>HAYDEN RE-1</v>
      </c>
    </row>
    <row r="1657" spans="1:4" x14ac:dyDescent="0.3">
      <c r="A1657" t="s">
        <v>3451</v>
      </c>
      <c r="B1657" t="s">
        <v>3452</v>
      </c>
      <c r="C1657" t="s">
        <v>829</v>
      </c>
      <c r="D1657" t="str">
        <f t="shared" si="25"/>
        <v>HAYDEN RE-1</v>
      </c>
    </row>
    <row r="1658" spans="1:4" x14ac:dyDescent="0.3">
      <c r="A1658" t="s">
        <v>3453</v>
      </c>
      <c r="B1658" t="s">
        <v>3454</v>
      </c>
      <c r="C1658" t="s">
        <v>3455</v>
      </c>
      <c r="D1658" t="str">
        <f t="shared" si="25"/>
        <v>STEAMBOAT SPRINGS RE-2</v>
      </c>
    </row>
    <row r="1659" spans="1:4" x14ac:dyDescent="0.3">
      <c r="A1659" t="s">
        <v>3456</v>
      </c>
      <c r="B1659" t="s">
        <v>3457</v>
      </c>
      <c r="C1659" t="s">
        <v>3455</v>
      </c>
      <c r="D1659" t="str">
        <f t="shared" si="25"/>
        <v>STEAMBOAT SPRINGS RE-2</v>
      </c>
    </row>
    <row r="1660" spans="1:4" x14ac:dyDescent="0.3">
      <c r="A1660" t="s">
        <v>3458</v>
      </c>
      <c r="B1660" t="s">
        <v>3459</v>
      </c>
      <c r="C1660" t="s">
        <v>3455</v>
      </c>
      <c r="D1660" t="str">
        <f t="shared" si="25"/>
        <v>STEAMBOAT SPRINGS RE-2</v>
      </c>
    </row>
    <row r="1661" spans="1:4" x14ac:dyDescent="0.3">
      <c r="A1661" t="s">
        <v>3460</v>
      </c>
      <c r="B1661" t="s">
        <v>3461</v>
      </c>
      <c r="C1661" t="s">
        <v>3455</v>
      </c>
      <c r="D1661" t="str">
        <f t="shared" si="25"/>
        <v>STEAMBOAT SPRINGS RE-2</v>
      </c>
    </row>
    <row r="1662" spans="1:4" x14ac:dyDescent="0.3">
      <c r="A1662" t="s">
        <v>3462</v>
      </c>
      <c r="B1662" t="s">
        <v>3463</v>
      </c>
      <c r="C1662" t="s">
        <v>3455</v>
      </c>
      <c r="D1662" t="str">
        <f t="shared" si="25"/>
        <v>STEAMBOAT SPRINGS RE-2</v>
      </c>
    </row>
    <row r="1663" spans="1:4" x14ac:dyDescent="0.3">
      <c r="A1663" t="s">
        <v>3464</v>
      </c>
      <c r="B1663" t="s">
        <v>3465</v>
      </c>
      <c r="C1663" t="s">
        <v>3455</v>
      </c>
      <c r="D1663" t="str">
        <f t="shared" si="25"/>
        <v>STEAMBOAT SPRINGS RE-2</v>
      </c>
    </row>
    <row r="1664" spans="1:4" x14ac:dyDescent="0.3">
      <c r="A1664" t="s">
        <v>3466</v>
      </c>
      <c r="B1664" t="s">
        <v>3467</v>
      </c>
      <c r="C1664" t="s">
        <v>3455</v>
      </c>
      <c r="D1664" t="str">
        <f t="shared" si="25"/>
        <v>STEAMBOAT SPRINGS RE-2</v>
      </c>
    </row>
    <row r="1665" spans="1:4" x14ac:dyDescent="0.3">
      <c r="A1665" t="s">
        <v>3468</v>
      </c>
      <c r="B1665" t="s">
        <v>3469</v>
      </c>
      <c r="C1665" t="s">
        <v>3470</v>
      </c>
      <c r="D1665" t="str">
        <f t="shared" si="25"/>
        <v>SOUTH ROUTT RE 3</v>
      </c>
    </row>
    <row r="1666" spans="1:4" x14ac:dyDescent="0.3">
      <c r="A1666" t="s">
        <v>3471</v>
      </c>
      <c r="B1666" t="s">
        <v>3472</v>
      </c>
      <c r="C1666" t="s">
        <v>3470</v>
      </c>
      <c r="D1666" t="str">
        <f t="shared" si="25"/>
        <v>SOUTH ROUTT RE 3</v>
      </c>
    </row>
    <row r="1667" spans="1:4" x14ac:dyDescent="0.3">
      <c r="A1667" t="s">
        <v>3473</v>
      </c>
      <c r="B1667" t="s">
        <v>3474</v>
      </c>
      <c r="C1667" t="s">
        <v>3470</v>
      </c>
      <c r="D1667" t="str">
        <f t="shared" ref="D1667:D1730" si="26">VLOOKUP($C1667,$G$1:$H$201,2,FALSE)</f>
        <v>SOUTH ROUTT RE 3</v>
      </c>
    </row>
    <row r="1668" spans="1:4" x14ac:dyDescent="0.3">
      <c r="A1668" t="s">
        <v>3475</v>
      </c>
      <c r="B1668" t="s">
        <v>3476</v>
      </c>
      <c r="C1668" t="s">
        <v>3470</v>
      </c>
      <c r="D1668" t="str">
        <f t="shared" si="26"/>
        <v>SOUTH ROUTT RE 3</v>
      </c>
    </row>
    <row r="1669" spans="1:4" x14ac:dyDescent="0.3">
      <c r="A1669" t="s">
        <v>3477</v>
      </c>
      <c r="B1669" t="s">
        <v>3478</v>
      </c>
      <c r="C1669" t="s">
        <v>2891</v>
      </c>
      <c r="D1669" t="str">
        <f t="shared" si="26"/>
        <v>MOUNTAIN VALLEY RE 1</v>
      </c>
    </row>
    <row r="1670" spans="1:4" x14ac:dyDescent="0.3">
      <c r="A1670" t="s">
        <v>3479</v>
      </c>
      <c r="B1670" t="s">
        <v>3480</v>
      </c>
      <c r="C1670" t="s">
        <v>2891</v>
      </c>
      <c r="D1670" t="str">
        <f t="shared" si="26"/>
        <v>MOUNTAIN VALLEY RE 1</v>
      </c>
    </row>
    <row r="1671" spans="1:4" x14ac:dyDescent="0.3">
      <c r="A1671" t="s">
        <v>3481</v>
      </c>
      <c r="B1671" t="s">
        <v>3482</v>
      </c>
      <c r="C1671" t="s">
        <v>2891</v>
      </c>
      <c r="D1671" t="str">
        <f t="shared" si="26"/>
        <v>MOUNTAIN VALLEY RE 1</v>
      </c>
    </row>
    <row r="1672" spans="1:4" x14ac:dyDescent="0.3">
      <c r="A1672" t="s">
        <v>3483</v>
      </c>
      <c r="B1672" t="s">
        <v>3484</v>
      </c>
      <c r="C1672" t="s">
        <v>2070</v>
      </c>
      <c r="D1672" t="str">
        <f t="shared" si="26"/>
        <v>MOFFAT 2</v>
      </c>
    </row>
    <row r="1673" spans="1:4" x14ac:dyDescent="0.3">
      <c r="A1673" t="s">
        <v>3485</v>
      </c>
      <c r="B1673" t="s">
        <v>3486</v>
      </c>
      <c r="C1673" t="s">
        <v>2070</v>
      </c>
      <c r="D1673" t="str">
        <f t="shared" si="26"/>
        <v>MOFFAT 2</v>
      </c>
    </row>
    <row r="1674" spans="1:4" x14ac:dyDescent="0.3">
      <c r="A1674" t="s">
        <v>3487</v>
      </c>
      <c r="B1674" t="s">
        <v>3488</v>
      </c>
      <c r="C1674" t="s">
        <v>3489</v>
      </c>
      <c r="D1674" t="str">
        <f t="shared" si="26"/>
        <v>CENTER 26 JT</v>
      </c>
    </row>
    <row r="1675" spans="1:4" x14ac:dyDescent="0.3">
      <c r="A1675" t="s">
        <v>3490</v>
      </c>
      <c r="B1675" t="s">
        <v>3491</v>
      </c>
      <c r="C1675" t="s">
        <v>3489</v>
      </c>
      <c r="D1675" t="str">
        <f t="shared" si="26"/>
        <v>CENTER 26 JT</v>
      </c>
    </row>
    <row r="1676" spans="1:4" x14ac:dyDescent="0.3">
      <c r="A1676" t="s">
        <v>3492</v>
      </c>
      <c r="B1676" t="s">
        <v>3493</v>
      </c>
      <c r="C1676" t="s">
        <v>3489</v>
      </c>
      <c r="D1676" t="str">
        <f t="shared" si="26"/>
        <v>CENTER 26 JT</v>
      </c>
    </row>
    <row r="1677" spans="1:4" x14ac:dyDescent="0.3">
      <c r="A1677" t="s">
        <v>3494</v>
      </c>
      <c r="B1677" t="s">
        <v>3495</v>
      </c>
      <c r="C1677" t="s">
        <v>3489</v>
      </c>
      <c r="D1677" t="str">
        <f t="shared" si="26"/>
        <v>CENTER 26 JT</v>
      </c>
    </row>
    <row r="1678" spans="1:4" x14ac:dyDescent="0.3">
      <c r="A1678" t="s">
        <v>2326</v>
      </c>
      <c r="B1678" t="s">
        <v>3496</v>
      </c>
      <c r="C1678" t="s">
        <v>3489</v>
      </c>
      <c r="D1678" t="str">
        <f t="shared" si="26"/>
        <v>CENTER 26 JT</v>
      </c>
    </row>
    <row r="1679" spans="1:4" x14ac:dyDescent="0.3">
      <c r="A1679" t="s">
        <v>3497</v>
      </c>
      <c r="B1679" t="s">
        <v>3498</v>
      </c>
      <c r="C1679" t="s">
        <v>2410</v>
      </c>
      <c r="D1679" t="str">
        <f t="shared" si="26"/>
        <v>SILVERTON 1</v>
      </c>
    </row>
    <row r="1680" spans="1:4" x14ac:dyDescent="0.3">
      <c r="A1680" t="s">
        <v>3499</v>
      </c>
      <c r="B1680" t="s">
        <v>3500</v>
      </c>
      <c r="C1680" t="s">
        <v>2410</v>
      </c>
      <c r="D1680" t="str">
        <f t="shared" si="26"/>
        <v>SILVERTON 1</v>
      </c>
    </row>
    <row r="1681" spans="1:4" x14ac:dyDescent="0.3">
      <c r="A1681" t="s">
        <v>3501</v>
      </c>
      <c r="B1681" t="s">
        <v>3502</v>
      </c>
      <c r="C1681" t="s">
        <v>2410</v>
      </c>
      <c r="D1681" t="str">
        <f t="shared" si="26"/>
        <v>SILVERTON 1</v>
      </c>
    </row>
    <row r="1682" spans="1:4" x14ac:dyDescent="0.3">
      <c r="A1682" t="s">
        <v>3503</v>
      </c>
      <c r="B1682" t="s">
        <v>3504</v>
      </c>
      <c r="C1682" t="s">
        <v>3505</v>
      </c>
      <c r="D1682" t="str">
        <f t="shared" si="26"/>
        <v>TELLURIDE R-1</v>
      </c>
    </row>
    <row r="1683" spans="1:4" x14ac:dyDescent="0.3">
      <c r="A1683" t="s">
        <v>3506</v>
      </c>
      <c r="B1683" t="s">
        <v>3507</v>
      </c>
      <c r="C1683" t="s">
        <v>3505</v>
      </c>
      <c r="D1683" t="str">
        <f t="shared" si="26"/>
        <v>TELLURIDE R-1</v>
      </c>
    </row>
    <row r="1684" spans="1:4" x14ac:dyDescent="0.3">
      <c r="A1684" t="s">
        <v>3508</v>
      </c>
      <c r="B1684" t="s">
        <v>3509</v>
      </c>
      <c r="C1684" t="s">
        <v>3505</v>
      </c>
      <c r="D1684" t="str">
        <f t="shared" si="26"/>
        <v>TELLURIDE R-1</v>
      </c>
    </row>
    <row r="1685" spans="1:4" x14ac:dyDescent="0.3">
      <c r="A1685" t="s">
        <v>3510</v>
      </c>
      <c r="B1685" t="s">
        <v>3511</v>
      </c>
      <c r="C1685" t="s">
        <v>3512</v>
      </c>
      <c r="D1685" t="str">
        <f t="shared" si="26"/>
        <v>NORWOOD R-2J</v>
      </c>
    </row>
    <row r="1686" spans="1:4" x14ac:dyDescent="0.3">
      <c r="A1686" t="s">
        <v>3513</v>
      </c>
      <c r="B1686" t="s">
        <v>3514</v>
      </c>
      <c r="C1686" t="s">
        <v>3515</v>
      </c>
      <c r="D1686" t="str">
        <f t="shared" si="26"/>
        <v>JULESBURG RE-1</v>
      </c>
    </row>
    <row r="1687" spans="1:4" x14ac:dyDescent="0.3">
      <c r="A1687" t="s">
        <v>3516</v>
      </c>
      <c r="B1687" t="s">
        <v>3517</v>
      </c>
      <c r="C1687" t="s">
        <v>3515</v>
      </c>
      <c r="D1687" t="str">
        <f t="shared" si="26"/>
        <v>JULESBURG RE-1</v>
      </c>
    </row>
    <row r="1688" spans="1:4" x14ac:dyDescent="0.3">
      <c r="A1688" t="s">
        <v>3518</v>
      </c>
      <c r="B1688" t="s">
        <v>3519</v>
      </c>
      <c r="C1688" t="s">
        <v>3515</v>
      </c>
      <c r="D1688" t="str">
        <f t="shared" si="26"/>
        <v>JULESBURG RE-1</v>
      </c>
    </row>
    <row r="1689" spans="1:4" x14ac:dyDescent="0.3">
      <c r="A1689" t="s">
        <v>3520</v>
      </c>
      <c r="B1689" t="s">
        <v>3521</v>
      </c>
      <c r="C1689" t="s">
        <v>3522</v>
      </c>
      <c r="D1689" t="str">
        <f t="shared" si="26"/>
        <v>REVERE SCHOOL DISTRICT</v>
      </c>
    </row>
    <row r="1690" spans="1:4" x14ac:dyDescent="0.3">
      <c r="A1690" t="s">
        <v>3523</v>
      </c>
      <c r="B1690" t="s">
        <v>3524</v>
      </c>
      <c r="C1690" t="s">
        <v>3522</v>
      </c>
      <c r="D1690" t="str">
        <f t="shared" si="26"/>
        <v>REVERE SCHOOL DISTRICT</v>
      </c>
    </row>
    <row r="1691" spans="1:4" x14ac:dyDescent="0.3">
      <c r="A1691" t="s">
        <v>3525</v>
      </c>
      <c r="B1691" t="s">
        <v>3526</v>
      </c>
      <c r="C1691" t="s">
        <v>1261</v>
      </c>
      <c r="D1691" t="str">
        <f t="shared" si="26"/>
        <v>SUMMIT RE-1</v>
      </c>
    </row>
    <row r="1692" spans="1:4" x14ac:dyDescent="0.3">
      <c r="A1692" t="s">
        <v>3527</v>
      </c>
      <c r="B1692" t="s">
        <v>3528</v>
      </c>
      <c r="C1692" t="s">
        <v>1261</v>
      </c>
      <c r="D1692" t="str">
        <f t="shared" si="26"/>
        <v>SUMMIT RE-1</v>
      </c>
    </row>
    <row r="1693" spans="1:4" x14ac:dyDescent="0.3">
      <c r="A1693" t="s">
        <v>3529</v>
      </c>
      <c r="B1693" t="s">
        <v>3530</v>
      </c>
      <c r="C1693" t="s">
        <v>1261</v>
      </c>
      <c r="D1693" t="str">
        <f t="shared" si="26"/>
        <v>SUMMIT RE-1</v>
      </c>
    </row>
    <row r="1694" spans="1:4" x14ac:dyDescent="0.3">
      <c r="A1694" t="s">
        <v>3531</v>
      </c>
      <c r="B1694" t="s">
        <v>3532</v>
      </c>
      <c r="C1694" t="s">
        <v>1261</v>
      </c>
      <c r="D1694" t="str">
        <f t="shared" si="26"/>
        <v>SUMMIT RE-1</v>
      </c>
    </row>
    <row r="1695" spans="1:4" x14ac:dyDescent="0.3">
      <c r="A1695" t="s">
        <v>3533</v>
      </c>
      <c r="B1695" t="s">
        <v>3534</v>
      </c>
      <c r="C1695" t="s">
        <v>1261</v>
      </c>
      <c r="D1695" t="str">
        <f t="shared" si="26"/>
        <v>SUMMIT RE-1</v>
      </c>
    </row>
    <row r="1696" spans="1:4" x14ac:dyDescent="0.3">
      <c r="A1696" t="s">
        <v>3535</v>
      </c>
      <c r="B1696" t="s">
        <v>3536</v>
      </c>
      <c r="C1696" t="s">
        <v>1261</v>
      </c>
      <c r="D1696" t="str">
        <f t="shared" si="26"/>
        <v>SUMMIT RE-1</v>
      </c>
    </row>
    <row r="1697" spans="1:4" x14ac:dyDescent="0.3">
      <c r="A1697" t="s">
        <v>3537</v>
      </c>
      <c r="B1697" t="s">
        <v>3538</v>
      </c>
      <c r="C1697" t="s">
        <v>1261</v>
      </c>
      <c r="D1697" t="str">
        <f t="shared" si="26"/>
        <v>SUMMIT RE-1</v>
      </c>
    </row>
    <row r="1698" spans="1:4" x14ac:dyDescent="0.3">
      <c r="A1698" t="s">
        <v>3539</v>
      </c>
      <c r="B1698" t="s">
        <v>3540</v>
      </c>
      <c r="C1698" t="s">
        <v>1261</v>
      </c>
      <c r="D1698" t="str">
        <f t="shared" si="26"/>
        <v>SUMMIT RE-1</v>
      </c>
    </row>
    <row r="1699" spans="1:4" x14ac:dyDescent="0.3">
      <c r="A1699" t="s">
        <v>3541</v>
      </c>
      <c r="B1699" t="s">
        <v>3542</v>
      </c>
      <c r="C1699" t="s">
        <v>1261</v>
      </c>
      <c r="D1699" t="str">
        <f t="shared" si="26"/>
        <v>SUMMIT RE-1</v>
      </c>
    </row>
    <row r="1700" spans="1:4" x14ac:dyDescent="0.3">
      <c r="A1700" t="s">
        <v>3543</v>
      </c>
      <c r="B1700" t="s">
        <v>3544</v>
      </c>
      <c r="C1700" t="s">
        <v>3545</v>
      </c>
      <c r="D1700" t="str">
        <f t="shared" si="26"/>
        <v>CRIPPLE CREEK-VICTOR RE-1</v>
      </c>
    </row>
    <row r="1701" spans="1:4" x14ac:dyDescent="0.3">
      <c r="A1701" t="s">
        <v>3546</v>
      </c>
      <c r="B1701" t="s">
        <v>3547</v>
      </c>
      <c r="C1701" t="s">
        <v>3545</v>
      </c>
      <c r="D1701" t="str">
        <f t="shared" si="26"/>
        <v>CRIPPLE CREEK-VICTOR RE-1</v>
      </c>
    </row>
    <row r="1702" spans="1:4" x14ac:dyDescent="0.3">
      <c r="A1702" t="s">
        <v>3548</v>
      </c>
      <c r="B1702" t="s">
        <v>552</v>
      </c>
      <c r="C1702" t="s">
        <v>3549</v>
      </c>
      <c r="D1702" t="str">
        <f t="shared" si="26"/>
        <v>WOODLAND PARK RE-2</v>
      </c>
    </row>
    <row r="1703" spans="1:4" x14ac:dyDescent="0.3">
      <c r="A1703" t="s">
        <v>3550</v>
      </c>
      <c r="B1703" t="s">
        <v>3551</v>
      </c>
      <c r="C1703" t="s">
        <v>3549</v>
      </c>
      <c r="D1703" t="str">
        <f t="shared" si="26"/>
        <v>WOODLAND PARK RE-2</v>
      </c>
    </row>
    <row r="1704" spans="1:4" x14ac:dyDescent="0.3">
      <c r="A1704" t="s">
        <v>3552</v>
      </c>
      <c r="B1704" t="s">
        <v>3553</v>
      </c>
      <c r="C1704" t="s">
        <v>3549</v>
      </c>
      <c r="D1704" t="str">
        <f t="shared" si="26"/>
        <v>WOODLAND PARK RE-2</v>
      </c>
    </row>
    <row r="1705" spans="1:4" x14ac:dyDescent="0.3">
      <c r="A1705" t="s">
        <v>3554</v>
      </c>
      <c r="B1705" t="s">
        <v>3555</v>
      </c>
      <c r="C1705" t="s">
        <v>3549</v>
      </c>
      <c r="D1705" t="str">
        <f t="shared" si="26"/>
        <v>WOODLAND PARK RE-2</v>
      </c>
    </row>
    <row r="1706" spans="1:4" x14ac:dyDescent="0.3">
      <c r="A1706" t="s">
        <v>3556</v>
      </c>
      <c r="B1706" t="s">
        <v>824</v>
      </c>
      <c r="C1706" t="s">
        <v>3549</v>
      </c>
      <c r="D1706" t="str">
        <f t="shared" si="26"/>
        <v>WOODLAND PARK RE-2</v>
      </c>
    </row>
    <row r="1707" spans="1:4" x14ac:dyDescent="0.3">
      <c r="A1707" t="s">
        <v>3557</v>
      </c>
      <c r="B1707" t="s">
        <v>3558</v>
      </c>
      <c r="C1707" t="s">
        <v>493</v>
      </c>
      <c r="D1707" t="str">
        <f t="shared" si="26"/>
        <v>AKRON R-1</v>
      </c>
    </row>
    <row r="1708" spans="1:4" x14ac:dyDescent="0.3">
      <c r="A1708" t="s">
        <v>3559</v>
      </c>
      <c r="B1708" t="s">
        <v>3560</v>
      </c>
      <c r="C1708" t="s">
        <v>493</v>
      </c>
      <c r="D1708" t="str">
        <f t="shared" si="26"/>
        <v>AKRON R-1</v>
      </c>
    </row>
    <row r="1709" spans="1:4" x14ac:dyDescent="0.3">
      <c r="A1709" t="s">
        <v>3561</v>
      </c>
      <c r="B1709" t="s">
        <v>3562</v>
      </c>
      <c r="C1709" t="s">
        <v>3563</v>
      </c>
      <c r="D1709" t="str">
        <f t="shared" si="26"/>
        <v>ARICKAREE R-2</v>
      </c>
    </row>
    <row r="1710" spans="1:4" x14ac:dyDescent="0.3">
      <c r="A1710" t="s">
        <v>3564</v>
      </c>
      <c r="B1710" t="s">
        <v>3565</v>
      </c>
      <c r="C1710" t="s">
        <v>3563</v>
      </c>
      <c r="D1710" t="str">
        <f t="shared" si="26"/>
        <v>ARICKAREE R-2</v>
      </c>
    </row>
    <row r="1711" spans="1:4" x14ac:dyDescent="0.3">
      <c r="A1711" t="s">
        <v>3566</v>
      </c>
      <c r="B1711" t="s">
        <v>3567</v>
      </c>
      <c r="C1711" t="s">
        <v>2695</v>
      </c>
      <c r="D1711" t="str">
        <f t="shared" si="26"/>
        <v>OTIS R-3</v>
      </c>
    </row>
    <row r="1712" spans="1:4" x14ac:dyDescent="0.3">
      <c r="A1712" t="s">
        <v>3568</v>
      </c>
      <c r="B1712" t="s">
        <v>3569</v>
      </c>
      <c r="C1712" t="s">
        <v>2695</v>
      </c>
      <c r="D1712" t="str">
        <f t="shared" si="26"/>
        <v>OTIS R-3</v>
      </c>
    </row>
    <row r="1713" spans="1:4" x14ac:dyDescent="0.3">
      <c r="A1713" t="s">
        <v>3570</v>
      </c>
      <c r="B1713" t="s">
        <v>3571</v>
      </c>
      <c r="C1713" t="s">
        <v>3572</v>
      </c>
      <c r="D1713" t="str">
        <f t="shared" si="26"/>
        <v>LONE STAR 101</v>
      </c>
    </row>
    <row r="1714" spans="1:4" x14ac:dyDescent="0.3">
      <c r="A1714" t="s">
        <v>3573</v>
      </c>
      <c r="B1714" t="s">
        <v>3574</v>
      </c>
      <c r="C1714" t="s">
        <v>3572</v>
      </c>
      <c r="D1714" t="str">
        <f t="shared" si="26"/>
        <v>LONE STAR 101</v>
      </c>
    </row>
    <row r="1715" spans="1:4" x14ac:dyDescent="0.3">
      <c r="A1715" t="s">
        <v>3575</v>
      </c>
      <c r="B1715" t="s">
        <v>3576</v>
      </c>
      <c r="C1715" t="s">
        <v>3572</v>
      </c>
      <c r="D1715" t="str">
        <f t="shared" si="26"/>
        <v>LONE STAR 101</v>
      </c>
    </row>
    <row r="1716" spans="1:4" x14ac:dyDescent="0.3">
      <c r="A1716" t="s">
        <v>3577</v>
      </c>
      <c r="B1716" t="s">
        <v>3578</v>
      </c>
      <c r="C1716" t="s">
        <v>3579</v>
      </c>
      <c r="D1716" t="str">
        <f t="shared" si="26"/>
        <v>WOODLIN R-104</v>
      </c>
    </row>
    <row r="1717" spans="1:4" x14ac:dyDescent="0.3">
      <c r="A1717" t="s">
        <v>3580</v>
      </c>
      <c r="B1717" t="s">
        <v>3581</v>
      </c>
      <c r="C1717" t="s">
        <v>3579</v>
      </c>
      <c r="D1717" t="str">
        <f t="shared" si="26"/>
        <v>WOODLIN R-104</v>
      </c>
    </row>
    <row r="1718" spans="1:4" x14ac:dyDescent="0.3">
      <c r="A1718" t="s">
        <v>3582</v>
      </c>
      <c r="B1718" t="s">
        <v>3583</v>
      </c>
      <c r="C1718" t="s">
        <v>3584</v>
      </c>
      <c r="D1718" t="str">
        <f t="shared" si="26"/>
        <v>WELD COUNTY RE-1</v>
      </c>
    </row>
    <row r="1719" spans="1:4" x14ac:dyDescent="0.3">
      <c r="A1719" t="s">
        <v>3585</v>
      </c>
      <c r="B1719" t="s">
        <v>3586</v>
      </c>
      <c r="C1719" t="s">
        <v>3584</v>
      </c>
      <c r="D1719" t="str">
        <f t="shared" si="26"/>
        <v>WELD COUNTY RE-1</v>
      </c>
    </row>
    <row r="1720" spans="1:4" x14ac:dyDescent="0.3">
      <c r="A1720" t="s">
        <v>3587</v>
      </c>
      <c r="B1720" t="s">
        <v>3588</v>
      </c>
      <c r="C1720" t="s">
        <v>3584</v>
      </c>
      <c r="D1720" t="str">
        <f t="shared" si="26"/>
        <v>WELD COUNTY RE-1</v>
      </c>
    </row>
    <row r="1721" spans="1:4" x14ac:dyDescent="0.3">
      <c r="A1721" t="s">
        <v>3589</v>
      </c>
      <c r="B1721" t="s">
        <v>3590</v>
      </c>
      <c r="C1721" t="s">
        <v>3584</v>
      </c>
      <c r="D1721" t="str">
        <f t="shared" si="26"/>
        <v>WELD COUNTY RE-1</v>
      </c>
    </row>
    <row r="1722" spans="1:4" x14ac:dyDescent="0.3">
      <c r="A1722" t="s">
        <v>3591</v>
      </c>
      <c r="B1722" t="s">
        <v>3592</v>
      </c>
      <c r="C1722" t="s">
        <v>3584</v>
      </c>
      <c r="D1722" t="str">
        <f t="shared" si="26"/>
        <v>WELD COUNTY RE-1</v>
      </c>
    </row>
    <row r="1723" spans="1:4" x14ac:dyDescent="0.3">
      <c r="A1723" t="s">
        <v>3593</v>
      </c>
      <c r="B1723" t="s">
        <v>3594</v>
      </c>
      <c r="C1723" t="s">
        <v>3584</v>
      </c>
      <c r="D1723" t="str">
        <f t="shared" si="26"/>
        <v>WELD COUNTY RE-1</v>
      </c>
    </row>
    <row r="1724" spans="1:4" x14ac:dyDescent="0.3">
      <c r="A1724" t="s">
        <v>3595</v>
      </c>
      <c r="B1724" t="s">
        <v>3596</v>
      </c>
      <c r="C1724" t="s">
        <v>3597</v>
      </c>
      <c r="D1724" t="str">
        <f t="shared" si="26"/>
        <v>EATON RE-2</v>
      </c>
    </row>
    <row r="1725" spans="1:4" x14ac:dyDescent="0.3">
      <c r="A1725" t="s">
        <v>3598</v>
      </c>
      <c r="B1725" t="s">
        <v>3599</v>
      </c>
      <c r="C1725" t="s">
        <v>3597</v>
      </c>
      <c r="D1725" t="str">
        <f t="shared" si="26"/>
        <v>EATON RE-2</v>
      </c>
    </row>
    <row r="1726" spans="1:4" x14ac:dyDescent="0.3">
      <c r="A1726" t="s">
        <v>3600</v>
      </c>
      <c r="B1726" t="s">
        <v>3601</v>
      </c>
      <c r="C1726" t="s">
        <v>3597</v>
      </c>
      <c r="D1726" t="str">
        <f t="shared" si="26"/>
        <v>EATON RE-2</v>
      </c>
    </row>
    <row r="1727" spans="1:4" x14ac:dyDescent="0.3">
      <c r="A1727" t="s">
        <v>3602</v>
      </c>
      <c r="B1727" t="s">
        <v>3603</v>
      </c>
      <c r="C1727" t="s">
        <v>3597</v>
      </c>
      <c r="D1727" t="str">
        <f t="shared" si="26"/>
        <v>EATON RE-2</v>
      </c>
    </row>
    <row r="1728" spans="1:4" x14ac:dyDescent="0.3">
      <c r="A1728" t="s">
        <v>3604</v>
      </c>
      <c r="B1728" t="s">
        <v>3605</v>
      </c>
      <c r="C1728" t="s">
        <v>3597</v>
      </c>
      <c r="D1728" t="str">
        <f t="shared" si="26"/>
        <v>EATON RE-2</v>
      </c>
    </row>
    <row r="1729" spans="1:4" x14ac:dyDescent="0.3">
      <c r="A1729" t="s">
        <v>3606</v>
      </c>
      <c r="B1729" t="s">
        <v>3607</v>
      </c>
      <c r="C1729" t="s">
        <v>3608</v>
      </c>
      <c r="D1729" t="str">
        <f t="shared" si="26"/>
        <v>WELD COUNTY SCHOOL DISTRICT RE-3J</v>
      </c>
    </row>
    <row r="1730" spans="1:4" x14ac:dyDescent="0.3">
      <c r="A1730" t="s">
        <v>3609</v>
      </c>
      <c r="B1730" t="s">
        <v>3610</v>
      </c>
      <c r="C1730" t="s">
        <v>3608</v>
      </c>
      <c r="D1730" t="str">
        <f t="shared" si="26"/>
        <v>WELD COUNTY SCHOOL DISTRICT RE-3J</v>
      </c>
    </row>
    <row r="1731" spans="1:4" x14ac:dyDescent="0.3">
      <c r="A1731" t="s">
        <v>3608</v>
      </c>
      <c r="B1731" t="s">
        <v>3611</v>
      </c>
      <c r="C1731" t="s">
        <v>3608</v>
      </c>
      <c r="D1731" t="str">
        <f t="shared" ref="D1731:D1794" si="27">VLOOKUP($C1731,$G$1:$H$201,2,FALSE)</f>
        <v>WELD COUNTY SCHOOL DISTRICT RE-3J</v>
      </c>
    </row>
    <row r="1732" spans="1:4" x14ac:dyDescent="0.3">
      <c r="A1732" t="s">
        <v>3612</v>
      </c>
      <c r="B1732" t="s">
        <v>3613</v>
      </c>
      <c r="C1732" t="s">
        <v>3608</v>
      </c>
      <c r="D1732" t="str">
        <f t="shared" si="27"/>
        <v>WELD COUNTY SCHOOL DISTRICT RE-3J</v>
      </c>
    </row>
    <row r="1733" spans="1:4" x14ac:dyDescent="0.3">
      <c r="A1733" t="s">
        <v>3614</v>
      </c>
      <c r="B1733" t="s">
        <v>3615</v>
      </c>
      <c r="C1733" t="s">
        <v>3608</v>
      </c>
      <c r="D1733" t="str">
        <f t="shared" si="27"/>
        <v>WELD COUNTY SCHOOL DISTRICT RE-3J</v>
      </c>
    </row>
    <row r="1734" spans="1:4" x14ac:dyDescent="0.3">
      <c r="A1734" t="s">
        <v>3616</v>
      </c>
      <c r="B1734" t="s">
        <v>3617</v>
      </c>
      <c r="C1734" t="s">
        <v>3608</v>
      </c>
      <c r="D1734" t="str">
        <f t="shared" si="27"/>
        <v>WELD COUNTY SCHOOL DISTRICT RE-3J</v>
      </c>
    </row>
    <row r="1735" spans="1:4" x14ac:dyDescent="0.3">
      <c r="A1735" t="s">
        <v>3618</v>
      </c>
      <c r="B1735" t="s">
        <v>3619</v>
      </c>
      <c r="C1735" t="s">
        <v>3620</v>
      </c>
      <c r="D1735" t="str">
        <f t="shared" si="27"/>
        <v>WINDSOR RE-4</v>
      </c>
    </row>
    <row r="1736" spans="1:4" x14ac:dyDescent="0.3">
      <c r="A1736" t="s">
        <v>3621</v>
      </c>
      <c r="B1736" t="s">
        <v>220</v>
      </c>
      <c r="C1736" t="s">
        <v>3620</v>
      </c>
      <c r="D1736" t="str">
        <f t="shared" si="27"/>
        <v>WINDSOR RE-4</v>
      </c>
    </row>
    <row r="1737" spans="1:4" x14ac:dyDescent="0.3">
      <c r="A1737" t="s">
        <v>3622</v>
      </c>
      <c r="B1737" t="s">
        <v>3623</v>
      </c>
      <c r="C1737" t="s">
        <v>3620</v>
      </c>
      <c r="D1737" t="str">
        <f t="shared" si="27"/>
        <v>WINDSOR RE-4</v>
      </c>
    </row>
    <row r="1738" spans="1:4" x14ac:dyDescent="0.3">
      <c r="A1738" t="s">
        <v>3624</v>
      </c>
      <c r="B1738" t="s">
        <v>186</v>
      </c>
      <c r="C1738" t="s">
        <v>3620</v>
      </c>
      <c r="D1738" t="str">
        <f t="shared" si="27"/>
        <v>WINDSOR RE-4</v>
      </c>
    </row>
    <row r="1739" spans="1:4" x14ac:dyDescent="0.3">
      <c r="A1739" t="s">
        <v>3625</v>
      </c>
      <c r="B1739" t="s">
        <v>3626</v>
      </c>
      <c r="C1739" t="s">
        <v>3620</v>
      </c>
      <c r="D1739" t="str">
        <f t="shared" si="27"/>
        <v>WINDSOR RE-4</v>
      </c>
    </row>
    <row r="1740" spans="1:4" x14ac:dyDescent="0.3">
      <c r="A1740" t="s">
        <v>3627</v>
      </c>
      <c r="B1740" t="s">
        <v>3628</v>
      </c>
      <c r="C1740" t="s">
        <v>3620</v>
      </c>
      <c r="D1740" t="str">
        <f t="shared" si="27"/>
        <v>WINDSOR RE-4</v>
      </c>
    </row>
    <row r="1741" spans="1:4" x14ac:dyDescent="0.3">
      <c r="A1741" t="s">
        <v>3629</v>
      </c>
      <c r="B1741" t="s">
        <v>3630</v>
      </c>
      <c r="C1741" t="s">
        <v>3620</v>
      </c>
      <c r="D1741" t="str">
        <f t="shared" si="27"/>
        <v>WINDSOR RE-4</v>
      </c>
    </row>
    <row r="1742" spans="1:4" x14ac:dyDescent="0.3">
      <c r="A1742" t="s">
        <v>3631</v>
      </c>
      <c r="B1742" t="s">
        <v>3632</v>
      </c>
      <c r="C1742" t="s">
        <v>3620</v>
      </c>
      <c r="D1742" t="str">
        <f t="shared" si="27"/>
        <v>WINDSOR RE-4</v>
      </c>
    </row>
    <row r="1743" spans="1:4" x14ac:dyDescent="0.3">
      <c r="A1743" t="s">
        <v>3633</v>
      </c>
      <c r="B1743" t="s">
        <v>3634</v>
      </c>
      <c r="C1743" t="s">
        <v>3620</v>
      </c>
      <c r="D1743" t="str">
        <f t="shared" si="27"/>
        <v>WINDSOR RE-4</v>
      </c>
    </row>
    <row r="1744" spans="1:4" x14ac:dyDescent="0.3">
      <c r="A1744" t="s">
        <v>3635</v>
      </c>
      <c r="B1744" t="s">
        <v>3636</v>
      </c>
      <c r="C1744" t="s">
        <v>3620</v>
      </c>
      <c r="D1744" t="str">
        <f t="shared" si="27"/>
        <v>WINDSOR RE-4</v>
      </c>
    </row>
    <row r="1745" spans="1:4" x14ac:dyDescent="0.3">
      <c r="A1745" t="s">
        <v>3637</v>
      </c>
      <c r="B1745" t="s">
        <v>3638</v>
      </c>
      <c r="C1745" t="s">
        <v>1883</v>
      </c>
      <c r="D1745" t="str">
        <f t="shared" si="27"/>
        <v>JOHNSTOWN-MILLIKEN RE-5J</v>
      </c>
    </row>
    <row r="1746" spans="1:4" x14ac:dyDescent="0.3">
      <c r="A1746" t="s">
        <v>3639</v>
      </c>
      <c r="B1746" t="s">
        <v>3640</v>
      </c>
      <c r="C1746" t="s">
        <v>1883</v>
      </c>
      <c r="D1746" t="str">
        <f t="shared" si="27"/>
        <v>JOHNSTOWN-MILLIKEN RE-5J</v>
      </c>
    </row>
    <row r="1747" spans="1:4" x14ac:dyDescent="0.3">
      <c r="A1747" t="s">
        <v>3641</v>
      </c>
      <c r="B1747" t="s">
        <v>3642</v>
      </c>
      <c r="C1747" t="s">
        <v>1883</v>
      </c>
      <c r="D1747" t="str">
        <f t="shared" si="27"/>
        <v>JOHNSTOWN-MILLIKEN RE-5J</v>
      </c>
    </row>
    <row r="1748" spans="1:4" x14ac:dyDescent="0.3">
      <c r="A1748" t="s">
        <v>3643</v>
      </c>
      <c r="B1748" t="s">
        <v>3644</v>
      </c>
      <c r="C1748" t="s">
        <v>1883</v>
      </c>
      <c r="D1748" t="str">
        <f t="shared" si="27"/>
        <v>JOHNSTOWN-MILLIKEN RE-5J</v>
      </c>
    </row>
    <row r="1749" spans="1:4" x14ac:dyDescent="0.3">
      <c r="A1749" t="s">
        <v>3645</v>
      </c>
      <c r="B1749" t="s">
        <v>3646</v>
      </c>
      <c r="C1749" t="s">
        <v>1883</v>
      </c>
      <c r="D1749" t="str">
        <f t="shared" si="27"/>
        <v>JOHNSTOWN-MILLIKEN RE-5J</v>
      </c>
    </row>
    <row r="1750" spans="1:4" x14ac:dyDescent="0.3">
      <c r="A1750" t="s">
        <v>3647</v>
      </c>
      <c r="B1750" t="s">
        <v>3648</v>
      </c>
      <c r="C1750" t="s">
        <v>1883</v>
      </c>
      <c r="D1750" t="str">
        <f t="shared" si="27"/>
        <v>JOHNSTOWN-MILLIKEN RE-5J</v>
      </c>
    </row>
    <row r="1751" spans="1:4" x14ac:dyDescent="0.3">
      <c r="A1751" t="s">
        <v>3649</v>
      </c>
      <c r="B1751" t="s">
        <v>3650</v>
      </c>
      <c r="C1751" t="s">
        <v>3651</v>
      </c>
      <c r="D1751" t="str">
        <f t="shared" si="27"/>
        <v>GREELEY 6</v>
      </c>
    </row>
    <row r="1752" spans="1:4" x14ac:dyDescent="0.3">
      <c r="A1752" t="s">
        <v>3652</v>
      </c>
      <c r="B1752" t="s">
        <v>3653</v>
      </c>
      <c r="C1752" t="s">
        <v>3651</v>
      </c>
      <c r="D1752" t="str">
        <f t="shared" si="27"/>
        <v>GREELEY 6</v>
      </c>
    </row>
    <row r="1753" spans="1:4" x14ac:dyDescent="0.3">
      <c r="A1753" t="s">
        <v>3654</v>
      </c>
      <c r="B1753" t="s">
        <v>3655</v>
      </c>
      <c r="C1753" t="s">
        <v>3651</v>
      </c>
      <c r="D1753" t="str">
        <f t="shared" si="27"/>
        <v>GREELEY 6</v>
      </c>
    </row>
    <row r="1754" spans="1:4" x14ac:dyDescent="0.3">
      <c r="A1754" t="s">
        <v>3656</v>
      </c>
      <c r="B1754" t="s">
        <v>3657</v>
      </c>
      <c r="C1754" t="s">
        <v>3651</v>
      </c>
      <c r="D1754" t="str">
        <f t="shared" si="27"/>
        <v>GREELEY 6</v>
      </c>
    </row>
    <row r="1755" spans="1:4" x14ac:dyDescent="0.3">
      <c r="A1755" t="s">
        <v>3658</v>
      </c>
      <c r="B1755" t="s">
        <v>168</v>
      </c>
      <c r="C1755" t="s">
        <v>3651</v>
      </c>
      <c r="D1755" t="str">
        <f t="shared" si="27"/>
        <v>GREELEY 6</v>
      </c>
    </row>
    <row r="1756" spans="1:4" x14ac:dyDescent="0.3">
      <c r="A1756" t="s">
        <v>2674</v>
      </c>
      <c r="B1756" t="s">
        <v>3659</v>
      </c>
      <c r="C1756" t="s">
        <v>3651</v>
      </c>
      <c r="D1756" t="str">
        <f t="shared" si="27"/>
        <v>GREELEY 6</v>
      </c>
    </row>
    <row r="1757" spans="1:4" x14ac:dyDescent="0.3">
      <c r="A1757" t="s">
        <v>3660</v>
      </c>
      <c r="B1757" t="s">
        <v>3661</v>
      </c>
      <c r="C1757" t="s">
        <v>3651</v>
      </c>
      <c r="D1757" t="str">
        <f t="shared" si="27"/>
        <v>GREELEY 6</v>
      </c>
    </row>
    <row r="1758" spans="1:4" x14ac:dyDescent="0.3">
      <c r="A1758" t="s">
        <v>3662</v>
      </c>
      <c r="B1758" t="s">
        <v>3001</v>
      </c>
      <c r="C1758" t="s">
        <v>3651</v>
      </c>
      <c r="D1758" t="str">
        <f t="shared" si="27"/>
        <v>GREELEY 6</v>
      </c>
    </row>
    <row r="1759" spans="1:4" x14ac:dyDescent="0.3">
      <c r="A1759" t="s">
        <v>3663</v>
      </c>
      <c r="B1759" t="s">
        <v>3664</v>
      </c>
      <c r="C1759" t="s">
        <v>3651</v>
      </c>
      <c r="D1759" t="str">
        <f t="shared" si="27"/>
        <v>GREELEY 6</v>
      </c>
    </row>
    <row r="1760" spans="1:4" x14ac:dyDescent="0.3">
      <c r="A1760" t="s">
        <v>3665</v>
      </c>
      <c r="B1760" t="s">
        <v>3666</v>
      </c>
      <c r="C1760" t="s">
        <v>3651</v>
      </c>
      <c r="D1760" t="str">
        <f t="shared" si="27"/>
        <v>GREELEY 6</v>
      </c>
    </row>
    <row r="1761" spans="1:4" x14ac:dyDescent="0.3">
      <c r="A1761" t="s">
        <v>3667</v>
      </c>
      <c r="B1761" t="s">
        <v>3668</v>
      </c>
      <c r="C1761" t="s">
        <v>3651</v>
      </c>
      <c r="D1761" t="str">
        <f t="shared" si="27"/>
        <v>GREELEY 6</v>
      </c>
    </row>
    <row r="1762" spans="1:4" x14ac:dyDescent="0.3">
      <c r="A1762" t="s">
        <v>3669</v>
      </c>
      <c r="B1762" t="s">
        <v>3670</v>
      </c>
      <c r="C1762" t="s">
        <v>3651</v>
      </c>
      <c r="D1762" t="str">
        <f t="shared" si="27"/>
        <v>GREELEY 6</v>
      </c>
    </row>
    <row r="1763" spans="1:4" x14ac:dyDescent="0.3">
      <c r="A1763" t="s">
        <v>3671</v>
      </c>
      <c r="B1763" t="s">
        <v>3672</v>
      </c>
      <c r="C1763" t="s">
        <v>3651</v>
      </c>
      <c r="D1763" t="str">
        <f t="shared" si="27"/>
        <v>GREELEY 6</v>
      </c>
    </row>
    <row r="1764" spans="1:4" x14ac:dyDescent="0.3">
      <c r="A1764" t="s">
        <v>3673</v>
      </c>
      <c r="B1764" t="s">
        <v>3674</v>
      </c>
      <c r="C1764" t="s">
        <v>3651</v>
      </c>
      <c r="D1764" t="str">
        <f t="shared" si="27"/>
        <v>GREELEY 6</v>
      </c>
    </row>
    <row r="1765" spans="1:4" x14ac:dyDescent="0.3">
      <c r="A1765" t="s">
        <v>3675</v>
      </c>
      <c r="B1765" t="s">
        <v>3676</v>
      </c>
      <c r="C1765" t="s">
        <v>3651</v>
      </c>
      <c r="D1765" t="str">
        <f t="shared" si="27"/>
        <v>GREELEY 6</v>
      </c>
    </row>
    <row r="1766" spans="1:4" x14ac:dyDescent="0.3">
      <c r="A1766" t="s">
        <v>3677</v>
      </c>
      <c r="B1766" t="s">
        <v>1948</v>
      </c>
      <c r="C1766" t="s">
        <v>3651</v>
      </c>
      <c r="D1766" t="str">
        <f t="shared" si="27"/>
        <v>GREELEY 6</v>
      </c>
    </row>
    <row r="1767" spans="1:4" x14ac:dyDescent="0.3">
      <c r="A1767" t="s">
        <v>3678</v>
      </c>
      <c r="B1767" t="s">
        <v>3679</v>
      </c>
      <c r="C1767" t="s">
        <v>3651</v>
      </c>
      <c r="D1767" t="str">
        <f t="shared" si="27"/>
        <v>GREELEY 6</v>
      </c>
    </row>
    <row r="1768" spans="1:4" x14ac:dyDescent="0.3">
      <c r="A1768" t="s">
        <v>3680</v>
      </c>
      <c r="B1768" t="s">
        <v>3681</v>
      </c>
      <c r="C1768" t="s">
        <v>3651</v>
      </c>
      <c r="D1768" t="str">
        <f t="shared" si="27"/>
        <v>GREELEY 6</v>
      </c>
    </row>
    <row r="1769" spans="1:4" x14ac:dyDescent="0.3">
      <c r="A1769" t="s">
        <v>3682</v>
      </c>
      <c r="B1769" t="s">
        <v>1956</v>
      </c>
      <c r="C1769" t="s">
        <v>3651</v>
      </c>
      <c r="D1769" t="str">
        <f t="shared" si="27"/>
        <v>GREELEY 6</v>
      </c>
    </row>
    <row r="1770" spans="1:4" x14ac:dyDescent="0.3">
      <c r="A1770" t="s">
        <v>3683</v>
      </c>
      <c r="B1770" t="s">
        <v>3684</v>
      </c>
      <c r="C1770" t="s">
        <v>3651</v>
      </c>
      <c r="D1770" t="str">
        <f t="shared" si="27"/>
        <v>GREELEY 6</v>
      </c>
    </row>
    <row r="1771" spans="1:4" x14ac:dyDescent="0.3">
      <c r="A1771" t="s">
        <v>3685</v>
      </c>
      <c r="B1771" t="s">
        <v>3686</v>
      </c>
      <c r="C1771" t="s">
        <v>3651</v>
      </c>
      <c r="D1771" t="str">
        <f t="shared" si="27"/>
        <v>GREELEY 6</v>
      </c>
    </row>
    <row r="1772" spans="1:4" x14ac:dyDescent="0.3">
      <c r="A1772" t="s">
        <v>3687</v>
      </c>
      <c r="B1772" t="s">
        <v>3411</v>
      </c>
      <c r="C1772" t="s">
        <v>3651</v>
      </c>
      <c r="D1772" t="str">
        <f t="shared" si="27"/>
        <v>GREELEY 6</v>
      </c>
    </row>
    <row r="1773" spans="1:4" x14ac:dyDescent="0.3">
      <c r="A1773" t="s">
        <v>3688</v>
      </c>
      <c r="B1773" t="s">
        <v>3689</v>
      </c>
      <c r="C1773" t="s">
        <v>3651</v>
      </c>
      <c r="D1773" t="str">
        <f t="shared" si="27"/>
        <v>GREELEY 6</v>
      </c>
    </row>
    <row r="1774" spans="1:4" x14ac:dyDescent="0.3">
      <c r="A1774" t="s">
        <v>3690</v>
      </c>
      <c r="B1774" t="s">
        <v>3691</v>
      </c>
      <c r="C1774" t="s">
        <v>3651</v>
      </c>
      <c r="D1774" t="str">
        <f t="shared" si="27"/>
        <v>GREELEY 6</v>
      </c>
    </row>
    <row r="1775" spans="1:4" x14ac:dyDescent="0.3">
      <c r="A1775" t="s">
        <v>3692</v>
      </c>
      <c r="B1775" t="s">
        <v>1961</v>
      </c>
      <c r="C1775" t="s">
        <v>3651</v>
      </c>
      <c r="D1775" t="str">
        <f t="shared" si="27"/>
        <v>GREELEY 6</v>
      </c>
    </row>
    <row r="1776" spans="1:4" x14ac:dyDescent="0.3">
      <c r="A1776" t="s">
        <v>3693</v>
      </c>
      <c r="B1776" t="s">
        <v>1985</v>
      </c>
      <c r="C1776" t="s">
        <v>3651</v>
      </c>
      <c r="D1776" t="str">
        <f t="shared" si="27"/>
        <v>GREELEY 6</v>
      </c>
    </row>
    <row r="1777" spans="1:4" x14ac:dyDescent="0.3">
      <c r="A1777" t="s">
        <v>3694</v>
      </c>
      <c r="B1777" t="s">
        <v>3695</v>
      </c>
      <c r="C1777" t="s">
        <v>3651</v>
      </c>
      <c r="D1777" t="str">
        <f t="shared" si="27"/>
        <v>GREELEY 6</v>
      </c>
    </row>
    <row r="1778" spans="1:4" x14ac:dyDescent="0.3">
      <c r="A1778" t="s">
        <v>3696</v>
      </c>
      <c r="B1778" t="s">
        <v>3697</v>
      </c>
      <c r="C1778" t="s">
        <v>3651</v>
      </c>
      <c r="D1778" t="str">
        <f t="shared" si="27"/>
        <v>GREELEY 6</v>
      </c>
    </row>
    <row r="1779" spans="1:4" x14ac:dyDescent="0.3">
      <c r="A1779" t="s">
        <v>3698</v>
      </c>
      <c r="B1779" t="s">
        <v>3699</v>
      </c>
      <c r="C1779" t="s">
        <v>3651</v>
      </c>
      <c r="D1779" t="str">
        <f t="shared" si="27"/>
        <v>GREELEY 6</v>
      </c>
    </row>
    <row r="1780" spans="1:4" x14ac:dyDescent="0.3">
      <c r="A1780" t="s">
        <v>3700</v>
      </c>
      <c r="B1780" t="s">
        <v>3701</v>
      </c>
      <c r="C1780" t="s">
        <v>3651</v>
      </c>
      <c r="D1780" t="str">
        <f t="shared" si="27"/>
        <v>GREELEY 6</v>
      </c>
    </row>
    <row r="1781" spans="1:4" x14ac:dyDescent="0.3">
      <c r="A1781" t="s">
        <v>3702</v>
      </c>
      <c r="B1781" t="s">
        <v>3703</v>
      </c>
      <c r="C1781" t="s">
        <v>3651</v>
      </c>
      <c r="D1781" t="str">
        <f t="shared" si="27"/>
        <v>GREELEY 6</v>
      </c>
    </row>
    <row r="1782" spans="1:4" x14ac:dyDescent="0.3">
      <c r="A1782" t="s">
        <v>3704</v>
      </c>
      <c r="B1782" t="s">
        <v>3705</v>
      </c>
      <c r="C1782" t="s">
        <v>3211</v>
      </c>
      <c r="D1782" t="str">
        <f t="shared" si="27"/>
        <v>PLATTE VALLEY RE-7</v>
      </c>
    </row>
    <row r="1783" spans="1:4" x14ac:dyDescent="0.3">
      <c r="A1783" t="s">
        <v>3706</v>
      </c>
      <c r="B1783" t="s">
        <v>3707</v>
      </c>
      <c r="C1783" t="s">
        <v>3211</v>
      </c>
      <c r="D1783" t="str">
        <f t="shared" si="27"/>
        <v>PLATTE VALLEY RE-7</v>
      </c>
    </row>
    <row r="1784" spans="1:4" x14ac:dyDescent="0.3">
      <c r="A1784" t="s">
        <v>3708</v>
      </c>
      <c r="B1784" t="s">
        <v>3709</v>
      </c>
      <c r="C1784" t="s">
        <v>3211</v>
      </c>
      <c r="D1784" t="str">
        <f t="shared" si="27"/>
        <v>PLATTE VALLEY RE-7</v>
      </c>
    </row>
    <row r="1785" spans="1:4" x14ac:dyDescent="0.3">
      <c r="A1785" t="s">
        <v>3710</v>
      </c>
      <c r="B1785" t="s">
        <v>3711</v>
      </c>
      <c r="C1785" t="s">
        <v>3712</v>
      </c>
      <c r="D1785" t="str">
        <f t="shared" si="27"/>
        <v>WELD COUNTY S/D RE-8</v>
      </c>
    </row>
    <row r="1786" spans="1:4" x14ac:dyDescent="0.3">
      <c r="A1786" t="s">
        <v>3579</v>
      </c>
      <c r="B1786" t="s">
        <v>3713</v>
      </c>
      <c r="C1786" t="s">
        <v>3712</v>
      </c>
      <c r="D1786" t="str">
        <f t="shared" si="27"/>
        <v>WELD COUNTY S/D RE-8</v>
      </c>
    </row>
    <row r="1787" spans="1:4" x14ac:dyDescent="0.3">
      <c r="A1787" t="s">
        <v>3714</v>
      </c>
      <c r="B1787" t="s">
        <v>3715</v>
      </c>
      <c r="C1787" t="s">
        <v>3712</v>
      </c>
      <c r="D1787" t="str">
        <f t="shared" si="27"/>
        <v>WELD COUNTY S/D RE-8</v>
      </c>
    </row>
    <row r="1788" spans="1:4" x14ac:dyDescent="0.3">
      <c r="A1788" t="s">
        <v>3716</v>
      </c>
      <c r="B1788" t="s">
        <v>3717</v>
      </c>
      <c r="C1788" t="s">
        <v>3712</v>
      </c>
      <c r="D1788" t="str">
        <f t="shared" si="27"/>
        <v>WELD COUNTY S/D RE-8</v>
      </c>
    </row>
    <row r="1789" spans="1:4" x14ac:dyDescent="0.3">
      <c r="A1789" t="s">
        <v>3718</v>
      </c>
      <c r="B1789" t="s">
        <v>3719</v>
      </c>
      <c r="C1789" t="s">
        <v>3712</v>
      </c>
      <c r="D1789" t="str">
        <f t="shared" si="27"/>
        <v>WELD COUNTY S/D RE-8</v>
      </c>
    </row>
    <row r="1790" spans="1:4" x14ac:dyDescent="0.3">
      <c r="A1790" t="s">
        <v>3720</v>
      </c>
      <c r="B1790" t="s">
        <v>585</v>
      </c>
      <c r="C1790" t="s">
        <v>3721</v>
      </c>
      <c r="D1790" t="str">
        <f t="shared" si="27"/>
        <v>AULT-HIGHLAND RE-9</v>
      </c>
    </row>
    <row r="1791" spans="1:4" x14ac:dyDescent="0.3">
      <c r="A1791" t="s">
        <v>3722</v>
      </c>
      <c r="B1791" t="s">
        <v>3723</v>
      </c>
      <c r="C1791" t="s">
        <v>3721</v>
      </c>
      <c r="D1791" t="str">
        <f t="shared" si="27"/>
        <v>AULT-HIGHLAND RE-9</v>
      </c>
    </row>
    <row r="1792" spans="1:4" x14ac:dyDescent="0.3">
      <c r="A1792" t="s">
        <v>3724</v>
      </c>
      <c r="B1792" t="s">
        <v>3725</v>
      </c>
      <c r="C1792" t="s">
        <v>3721</v>
      </c>
      <c r="D1792" t="str">
        <f t="shared" si="27"/>
        <v>AULT-HIGHLAND RE-9</v>
      </c>
    </row>
    <row r="1793" spans="1:4" x14ac:dyDescent="0.3">
      <c r="A1793" t="s">
        <v>3726</v>
      </c>
      <c r="B1793" t="s">
        <v>3727</v>
      </c>
      <c r="C1793" t="s">
        <v>3728</v>
      </c>
      <c r="D1793" t="str">
        <f t="shared" si="27"/>
        <v>BRIGGSDALE RE-10</v>
      </c>
    </row>
    <row r="1794" spans="1:4" x14ac:dyDescent="0.3">
      <c r="A1794" t="s">
        <v>3729</v>
      </c>
      <c r="B1794" t="s">
        <v>3730</v>
      </c>
      <c r="C1794" t="s">
        <v>3728</v>
      </c>
      <c r="D1794" t="str">
        <f t="shared" si="27"/>
        <v>BRIGGSDALE RE-10</v>
      </c>
    </row>
    <row r="1795" spans="1:4" x14ac:dyDescent="0.3">
      <c r="A1795" t="s">
        <v>3731</v>
      </c>
      <c r="B1795" t="s">
        <v>3732</v>
      </c>
      <c r="C1795" t="s">
        <v>3733</v>
      </c>
      <c r="D1795" t="str">
        <f t="shared" ref="D1795:D1853" si="28">VLOOKUP($C1795,$G$1:$H$201,2,FALSE)</f>
        <v>PRAIRIE RE-11</v>
      </c>
    </row>
    <row r="1796" spans="1:4" x14ac:dyDescent="0.3">
      <c r="A1796" t="s">
        <v>3734</v>
      </c>
      <c r="B1796" t="s">
        <v>3735</v>
      </c>
      <c r="C1796" t="s">
        <v>3733</v>
      </c>
      <c r="D1796" t="str">
        <f t="shared" si="28"/>
        <v>PRAIRIE RE-11</v>
      </c>
    </row>
    <row r="1797" spans="1:4" x14ac:dyDescent="0.3">
      <c r="A1797" t="s">
        <v>3736</v>
      </c>
      <c r="B1797" t="s">
        <v>3737</v>
      </c>
      <c r="C1797" t="s">
        <v>3738</v>
      </c>
      <c r="D1797" t="str">
        <f t="shared" si="28"/>
        <v>PAWNEE RE-12</v>
      </c>
    </row>
    <row r="1798" spans="1:4" x14ac:dyDescent="0.3">
      <c r="A1798" t="s">
        <v>3739</v>
      </c>
      <c r="B1798" t="s">
        <v>3740</v>
      </c>
      <c r="C1798" t="s">
        <v>3741</v>
      </c>
      <c r="D1798" t="str">
        <f t="shared" si="28"/>
        <v>YUMA 1</v>
      </c>
    </row>
    <row r="1799" spans="1:4" x14ac:dyDescent="0.3">
      <c r="A1799" t="s">
        <v>3742</v>
      </c>
      <c r="B1799" t="s">
        <v>3743</v>
      </c>
      <c r="C1799" t="s">
        <v>3741</v>
      </c>
      <c r="D1799" t="str">
        <f t="shared" si="28"/>
        <v>YUMA 1</v>
      </c>
    </row>
    <row r="1800" spans="1:4" x14ac:dyDescent="0.3">
      <c r="A1800" t="s">
        <v>3744</v>
      </c>
      <c r="B1800" t="s">
        <v>3745</v>
      </c>
      <c r="C1800" t="s">
        <v>3741</v>
      </c>
      <c r="D1800" t="str">
        <f t="shared" si="28"/>
        <v>YUMA 1</v>
      </c>
    </row>
    <row r="1801" spans="1:4" x14ac:dyDescent="0.3">
      <c r="A1801" t="s">
        <v>3746</v>
      </c>
      <c r="B1801" t="s">
        <v>3747</v>
      </c>
      <c r="C1801" t="s">
        <v>3741</v>
      </c>
      <c r="D1801" t="str">
        <f t="shared" si="28"/>
        <v>YUMA 1</v>
      </c>
    </row>
    <row r="1802" spans="1:4" x14ac:dyDescent="0.3">
      <c r="A1802" t="s">
        <v>3748</v>
      </c>
      <c r="B1802" t="s">
        <v>3749</v>
      </c>
      <c r="C1802" t="s">
        <v>3750</v>
      </c>
      <c r="D1802" t="str">
        <f t="shared" si="28"/>
        <v>WRAY RD-2</v>
      </c>
    </row>
    <row r="1803" spans="1:4" x14ac:dyDescent="0.3">
      <c r="A1803" t="s">
        <v>3751</v>
      </c>
      <c r="B1803" t="s">
        <v>3752</v>
      </c>
      <c r="C1803" t="s">
        <v>3750</v>
      </c>
      <c r="D1803" t="str">
        <f t="shared" si="28"/>
        <v>WRAY RD-2</v>
      </c>
    </row>
    <row r="1804" spans="1:4" x14ac:dyDescent="0.3">
      <c r="A1804" t="s">
        <v>3753</v>
      </c>
      <c r="B1804" t="s">
        <v>3754</v>
      </c>
      <c r="C1804" t="s">
        <v>3750</v>
      </c>
      <c r="D1804" t="str">
        <f t="shared" si="28"/>
        <v>WRAY RD-2</v>
      </c>
    </row>
    <row r="1805" spans="1:4" x14ac:dyDescent="0.3">
      <c r="A1805" t="s">
        <v>3755</v>
      </c>
      <c r="B1805" t="s">
        <v>3756</v>
      </c>
      <c r="C1805" t="s">
        <v>2217</v>
      </c>
      <c r="D1805" t="str">
        <f t="shared" si="28"/>
        <v>IDALIA RJ-3</v>
      </c>
    </row>
    <row r="1806" spans="1:4" x14ac:dyDescent="0.3">
      <c r="A1806" t="s">
        <v>3757</v>
      </c>
      <c r="B1806" t="s">
        <v>3758</v>
      </c>
      <c r="C1806" t="s">
        <v>2217</v>
      </c>
      <c r="D1806" t="str">
        <f t="shared" si="28"/>
        <v>IDALIA RJ-3</v>
      </c>
    </row>
    <row r="1807" spans="1:4" x14ac:dyDescent="0.3">
      <c r="A1807" t="s">
        <v>3759</v>
      </c>
      <c r="B1807" t="s">
        <v>3760</v>
      </c>
      <c r="C1807" t="s">
        <v>3761</v>
      </c>
      <c r="D1807" t="str">
        <f t="shared" si="28"/>
        <v>LIBERTY J-4</v>
      </c>
    </row>
    <row r="1808" spans="1:4" x14ac:dyDescent="0.3">
      <c r="A1808" t="s">
        <v>3762</v>
      </c>
      <c r="B1808" t="s">
        <v>3763</v>
      </c>
      <c r="C1808" t="s">
        <v>3761</v>
      </c>
      <c r="D1808" t="str">
        <f t="shared" si="28"/>
        <v>LIBERTY J-4</v>
      </c>
    </row>
    <row r="1809" spans="1:4" x14ac:dyDescent="0.3">
      <c r="A1809" t="s">
        <v>3764</v>
      </c>
      <c r="B1809" t="s">
        <v>3765</v>
      </c>
      <c r="C1809" t="s">
        <v>3766</v>
      </c>
      <c r="D1809" t="str">
        <f t="shared" si="28"/>
        <v>CHARTER SCHOOL INSTITUTE</v>
      </c>
    </row>
    <row r="1810" spans="1:4" x14ac:dyDescent="0.3">
      <c r="A1810" t="s">
        <v>3767</v>
      </c>
      <c r="B1810" t="s">
        <v>3661</v>
      </c>
      <c r="C1810" t="s">
        <v>3766</v>
      </c>
      <c r="D1810" t="str">
        <f t="shared" si="28"/>
        <v>CHARTER SCHOOL INSTITUTE</v>
      </c>
    </row>
    <row r="1811" spans="1:4" x14ac:dyDescent="0.3">
      <c r="A1811" t="s">
        <v>3768</v>
      </c>
      <c r="B1811" t="s">
        <v>3769</v>
      </c>
      <c r="C1811" t="s">
        <v>3766</v>
      </c>
      <c r="D1811" t="str">
        <f t="shared" si="28"/>
        <v>CHARTER SCHOOL INSTITUTE</v>
      </c>
    </row>
    <row r="1812" spans="1:4" x14ac:dyDescent="0.3">
      <c r="A1812" t="s">
        <v>3770</v>
      </c>
      <c r="B1812" t="s">
        <v>3771</v>
      </c>
      <c r="C1812" t="s">
        <v>3766</v>
      </c>
      <c r="D1812" t="str">
        <f t="shared" si="28"/>
        <v>CHARTER SCHOOL INSTITUTE</v>
      </c>
    </row>
    <row r="1813" spans="1:4" x14ac:dyDescent="0.3">
      <c r="A1813" t="s">
        <v>3772</v>
      </c>
      <c r="B1813" t="s">
        <v>3773</v>
      </c>
      <c r="C1813" t="s">
        <v>3766</v>
      </c>
      <c r="D1813" t="str">
        <f t="shared" si="28"/>
        <v>CHARTER SCHOOL INSTITUTE</v>
      </c>
    </row>
    <row r="1814" spans="1:4" x14ac:dyDescent="0.3">
      <c r="A1814" t="s">
        <v>3774</v>
      </c>
      <c r="B1814" t="s">
        <v>3775</v>
      </c>
      <c r="C1814" t="s">
        <v>3766</v>
      </c>
      <c r="D1814" t="str">
        <f t="shared" si="28"/>
        <v>CHARTER SCHOOL INSTITUTE</v>
      </c>
    </row>
    <row r="1815" spans="1:4" x14ac:dyDescent="0.3">
      <c r="A1815" t="s">
        <v>3776</v>
      </c>
      <c r="B1815" t="s">
        <v>3777</v>
      </c>
      <c r="C1815" t="s">
        <v>3766</v>
      </c>
      <c r="D1815" t="str">
        <f t="shared" si="28"/>
        <v>CHARTER SCHOOL INSTITUTE</v>
      </c>
    </row>
    <row r="1816" spans="1:4" x14ac:dyDescent="0.3">
      <c r="A1816" t="s">
        <v>3778</v>
      </c>
      <c r="B1816" t="s">
        <v>3779</v>
      </c>
      <c r="C1816" t="s">
        <v>3766</v>
      </c>
      <c r="D1816" t="str">
        <f t="shared" si="28"/>
        <v>CHARTER SCHOOL INSTITUTE</v>
      </c>
    </row>
    <row r="1817" spans="1:4" x14ac:dyDescent="0.3">
      <c r="A1817" t="s">
        <v>3780</v>
      </c>
      <c r="B1817" t="s">
        <v>3781</v>
      </c>
      <c r="C1817" t="s">
        <v>3766</v>
      </c>
      <c r="D1817" t="str">
        <f t="shared" si="28"/>
        <v>CHARTER SCHOOL INSTITUTE</v>
      </c>
    </row>
    <row r="1818" spans="1:4" x14ac:dyDescent="0.3">
      <c r="A1818" t="s">
        <v>3782</v>
      </c>
      <c r="B1818" t="s">
        <v>3783</v>
      </c>
      <c r="C1818" t="s">
        <v>3766</v>
      </c>
      <c r="D1818" t="str">
        <f t="shared" si="28"/>
        <v>CHARTER SCHOOL INSTITUTE</v>
      </c>
    </row>
    <row r="1819" spans="1:4" x14ac:dyDescent="0.3">
      <c r="A1819" t="s">
        <v>3784</v>
      </c>
      <c r="B1819" t="s">
        <v>3785</v>
      </c>
      <c r="C1819" t="s">
        <v>3766</v>
      </c>
      <c r="D1819" t="str">
        <f t="shared" si="28"/>
        <v>CHARTER SCHOOL INSTITUTE</v>
      </c>
    </row>
    <row r="1820" spans="1:4" x14ac:dyDescent="0.3">
      <c r="A1820" t="s">
        <v>3786</v>
      </c>
      <c r="B1820" t="s">
        <v>3787</v>
      </c>
      <c r="C1820" t="s">
        <v>3766</v>
      </c>
      <c r="D1820" t="str">
        <f t="shared" si="28"/>
        <v>CHARTER SCHOOL INSTITUTE</v>
      </c>
    </row>
    <row r="1821" spans="1:4" x14ac:dyDescent="0.3">
      <c r="A1821" t="s">
        <v>3788</v>
      </c>
      <c r="B1821" t="s">
        <v>3789</v>
      </c>
      <c r="C1821" t="s">
        <v>3766</v>
      </c>
      <c r="D1821" t="str">
        <f t="shared" si="28"/>
        <v>CHARTER SCHOOL INSTITUTE</v>
      </c>
    </row>
    <row r="1822" spans="1:4" x14ac:dyDescent="0.3">
      <c r="A1822" t="s">
        <v>3790</v>
      </c>
      <c r="B1822" t="s">
        <v>3791</v>
      </c>
      <c r="C1822" t="s">
        <v>3766</v>
      </c>
      <c r="D1822" t="str">
        <f t="shared" si="28"/>
        <v>CHARTER SCHOOL INSTITUTE</v>
      </c>
    </row>
    <row r="1823" spans="1:4" x14ac:dyDescent="0.3">
      <c r="A1823" t="s">
        <v>3792</v>
      </c>
      <c r="B1823" t="s">
        <v>3793</v>
      </c>
      <c r="C1823" t="s">
        <v>3766</v>
      </c>
      <c r="D1823" t="str">
        <f t="shared" si="28"/>
        <v>CHARTER SCHOOL INSTITUTE</v>
      </c>
    </row>
    <row r="1824" spans="1:4" x14ac:dyDescent="0.3">
      <c r="A1824" t="s">
        <v>3794</v>
      </c>
      <c r="B1824" t="s">
        <v>3795</v>
      </c>
      <c r="C1824" t="s">
        <v>3766</v>
      </c>
      <c r="D1824" t="str">
        <f t="shared" si="28"/>
        <v>CHARTER SCHOOL INSTITUTE</v>
      </c>
    </row>
    <row r="1825" spans="1:4" x14ac:dyDescent="0.3">
      <c r="A1825" t="s">
        <v>3796</v>
      </c>
      <c r="B1825" t="s">
        <v>3797</v>
      </c>
      <c r="C1825" t="s">
        <v>3766</v>
      </c>
      <c r="D1825" t="str">
        <f t="shared" si="28"/>
        <v>CHARTER SCHOOL INSTITUTE</v>
      </c>
    </row>
    <row r="1826" spans="1:4" x14ac:dyDescent="0.3">
      <c r="A1826" t="s">
        <v>3798</v>
      </c>
      <c r="B1826" t="s">
        <v>3799</v>
      </c>
      <c r="C1826" t="s">
        <v>3766</v>
      </c>
      <c r="D1826" t="str">
        <f t="shared" si="28"/>
        <v>CHARTER SCHOOL INSTITUTE</v>
      </c>
    </row>
    <row r="1827" spans="1:4" x14ac:dyDescent="0.3">
      <c r="A1827" t="s">
        <v>3800</v>
      </c>
      <c r="B1827" t="s">
        <v>3801</v>
      </c>
      <c r="C1827" t="s">
        <v>3766</v>
      </c>
      <c r="D1827" t="str">
        <f t="shared" si="28"/>
        <v>CHARTER SCHOOL INSTITUTE</v>
      </c>
    </row>
    <row r="1828" spans="1:4" x14ac:dyDescent="0.3">
      <c r="A1828" t="s">
        <v>3802</v>
      </c>
      <c r="B1828" t="s">
        <v>3803</v>
      </c>
      <c r="C1828" t="s">
        <v>3766</v>
      </c>
      <c r="D1828" t="str">
        <f t="shared" si="28"/>
        <v>CHARTER SCHOOL INSTITUTE</v>
      </c>
    </row>
    <row r="1829" spans="1:4" x14ac:dyDescent="0.3">
      <c r="A1829" t="s">
        <v>3804</v>
      </c>
      <c r="B1829" t="s">
        <v>3805</v>
      </c>
      <c r="C1829" t="s">
        <v>3766</v>
      </c>
      <c r="D1829" t="str">
        <f t="shared" si="28"/>
        <v>CHARTER SCHOOL INSTITUTE</v>
      </c>
    </row>
    <row r="1830" spans="1:4" x14ac:dyDescent="0.3">
      <c r="A1830" t="s">
        <v>3806</v>
      </c>
      <c r="B1830" t="s">
        <v>3807</v>
      </c>
      <c r="C1830" t="s">
        <v>3766</v>
      </c>
      <c r="D1830" t="str">
        <f t="shared" si="28"/>
        <v>CHARTER SCHOOL INSTITUTE</v>
      </c>
    </row>
    <row r="1831" spans="1:4" x14ac:dyDescent="0.3">
      <c r="A1831" t="s">
        <v>3808</v>
      </c>
      <c r="B1831" t="s">
        <v>3809</v>
      </c>
      <c r="C1831" t="s">
        <v>3766</v>
      </c>
      <c r="D1831" t="str">
        <f t="shared" si="28"/>
        <v>CHARTER SCHOOL INSTITUTE</v>
      </c>
    </row>
    <row r="1832" spans="1:4" x14ac:dyDescent="0.3">
      <c r="A1832" t="s">
        <v>3810</v>
      </c>
      <c r="B1832" t="s">
        <v>3811</v>
      </c>
      <c r="C1832" t="s">
        <v>3766</v>
      </c>
      <c r="D1832" t="str">
        <f t="shared" si="28"/>
        <v>CHARTER SCHOOL INSTITUTE</v>
      </c>
    </row>
    <row r="1833" spans="1:4" x14ac:dyDescent="0.3">
      <c r="A1833" t="s">
        <v>3812</v>
      </c>
      <c r="B1833" t="s">
        <v>3813</v>
      </c>
      <c r="C1833" t="s">
        <v>3766</v>
      </c>
      <c r="D1833" t="str">
        <f t="shared" si="28"/>
        <v>CHARTER SCHOOL INSTITUTE</v>
      </c>
    </row>
    <row r="1834" spans="1:4" x14ac:dyDescent="0.3">
      <c r="A1834" t="s">
        <v>3814</v>
      </c>
      <c r="B1834" t="s">
        <v>3815</v>
      </c>
      <c r="C1834" t="s">
        <v>3766</v>
      </c>
      <c r="D1834" t="str">
        <f t="shared" si="28"/>
        <v>CHARTER SCHOOL INSTITUTE</v>
      </c>
    </row>
    <row r="1835" spans="1:4" x14ac:dyDescent="0.3">
      <c r="A1835" t="s">
        <v>3816</v>
      </c>
      <c r="B1835" t="s">
        <v>3817</v>
      </c>
      <c r="C1835" t="s">
        <v>3766</v>
      </c>
      <c r="D1835" t="str">
        <f t="shared" si="28"/>
        <v>CHARTER SCHOOL INSTITUTE</v>
      </c>
    </row>
    <row r="1836" spans="1:4" x14ac:dyDescent="0.3">
      <c r="A1836" t="s">
        <v>3818</v>
      </c>
      <c r="B1836" t="s">
        <v>3819</v>
      </c>
      <c r="C1836" t="s">
        <v>3766</v>
      </c>
      <c r="D1836" t="str">
        <f t="shared" si="28"/>
        <v>CHARTER SCHOOL INSTITUTE</v>
      </c>
    </row>
    <row r="1837" spans="1:4" x14ac:dyDescent="0.3">
      <c r="A1837" t="s">
        <v>3820</v>
      </c>
      <c r="B1837" t="s">
        <v>3821</v>
      </c>
      <c r="C1837" t="s">
        <v>3766</v>
      </c>
      <c r="D1837" t="str">
        <f t="shared" si="28"/>
        <v>CHARTER SCHOOL INSTITUTE</v>
      </c>
    </row>
    <row r="1838" spans="1:4" x14ac:dyDescent="0.3">
      <c r="A1838" t="s">
        <v>3822</v>
      </c>
      <c r="B1838" t="s">
        <v>3823</v>
      </c>
      <c r="C1838" t="s">
        <v>3766</v>
      </c>
      <c r="D1838" t="str">
        <f t="shared" si="28"/>
        <v>CHARTER SCHOOL INSTITUTE</v>
      </c>
    </row>
    <row r="1839" spans="1:4" x14ac:dyDescent="0.3">
      <c r="A1839" t="s">
        <v>3824</v>
      </c>
      <c r="B1839" t="s">
        <v>3825</v>
      </c>
      <c r="C1839" t="s">
        <v>3766</v>
      </c>
      <c r="D1839" t="str">
        <f t="shared" si="28"/>
        <v>CHARTER SCHOOL INSTITUTE</v>
      </c>
    </row>
    <row r="1840" spans="1:4" x14ac:dyDescent="0.3">
      <c r="A1840" t="s">
        <v>3826</v>
      </c>
      <c r="B1840" t="s">
        <v>3827</v>
      </c>
      <c r="C1840" t="s">
        <v>3766</v>
      </c>
      <c r="D1840" t="str">
        <f t="shared" si="28"/>
        <v>CHARTER SCHOOL INSTITUTE</v>
      </c>
    </row>
    <row r="1841" spans="1:4" x14ac:dyDescent="0.3">
      <c r="A1841" t="s">
        <v>3828</v>
      </c>
      <c r="B1841" t="s">
        <v>3829</v>
      </c>
      <c r="C1841" t="s">
        <v>3766</v>
      </c>
      <c r="D1841" t="str">
        <f t="shared" si="28"/>
        <v>CHARTER SCHOOL INSTITUTE</v>
      </c>
    </row>
    <row r="1842" spans="1:4" x14ac:dyDescent="0.3">
      <c r="A1842" t="s">
        <v>3830</v>
      </c>
      <c r="B1842" t="s">
        <v>3831</v>
      </c>
      <c r="C1842" t="s">
        <v>3766</v>
      </c>
      <c r="D1842" t="str">
        <f t="shared" si="28"/>
        <v>CHARTER SCHOOL INSTITUTE</v>
      </c>
    </row>
    <row r="1843" spans="1:4" x14ac:dyDescent="0.3">
      <c r="A1843" t="s">
        <v>3832</v>
      </c>
      <c r="B1843" t="s">
        <v>3833</v>
      </c>
      <c r="C1843" t="s">
        <v>3834</v>
      </c>
      <c r="D1843" t="str">
        <f t="shared" si="28"/>
        <v>Colorado School for the Deaf and Blind</v>
      </c>
    </row>
    <row r="1844" spans="1:4" x14ac:dyDescent="0.3">
      <c r="A1844" t="s">
        <v>3835</v>
      </c>
      <c r="B1844" t="s">
        <v>3836</v>
      </c>
      <c r="C1844" t="s">
        <v>3837</v>
      </c>
      <c r="D1844" t="str">
        <f t="shared" si="28"/>
        <v>MOUNTAIN BOCES</v>
      </c>
    </row>
    <row r="1845" spans="1:4" x14ac:dyDescent="0.3">
      <c r="A1845" t="s">
        <v>3838</v>
      </c>
      <c r="B1845" t="s">
        <v>3839</v>
      </c>
      <c r="C1845" t="s">
        <v>3840</v>
      </c>
      <c r="D1845" t="str">
        <f t="shared" si="28"/>
        <v>CENTENNIAL BOCES</v>
      </c>
    </row>
    <row r="1846" spans="1:4" x14ac:dyDescent="0.3">
      <c r="A1846" t="s">
        <v>3841</v>
      </c>
      <c r="B1846" t="s">
        <v>3842</v>
      </c>
      <c r="C1846" t="s">
        <v>3840</v>
      </c>
      <c r="D1846" t="str">
        <f t="shared" si="28"/>
        <v>CENTENNIAL BOCES</v>
      </c>
    </row>
    <row r="1847" spans="1:4" x14ac:dyDescent="0.3">
      <c r="A1847" t="s">
        <v>3843</v>
      </c>
      <c r="B1847" t="s">
        <v>3844</v>
      </c>
      <c r="C1847" t="s">
        <v>1490</v>
      </c>
      <c r="D1847" t="str">
        <f t="shared" si="28"/>
        <v>SAN JUAN BOCES</v>
      </c>
    </row>
    <row r="1848" spans="1:4" x14ac:dyDescent="0.3">
      <c r="A1848" t="s">
        <v>3512</v>
      </c>
      <c r="B1848" t="s">
        <v>3845</v>
      </c>
      <c r="C1848" t="s">
        <v>3406</v>
      </c>
      <c r="D1848" t="str">
        <f t="shared" si="28"/>
        <v>EXPEDITIONARY BOCES</v>
      </c>
    </row>
    <row r="1849" spans="1:4" x14ac:dyDescent="0.3">
      <c r="A1849" t="s">
        <v>2726</v>
      </c>
      <c r="B1849" t="s">
        <v>3846</v>
      </c>
      <c r="C1849" t="s">
        <v>3847</v>
      </c>
      <c r="D1849" t="str">
        <f t="shared" si="28"/>
        <v>COLORADO DIGITAL BOCES</v>
      </c>
    </row>
    <row r="1850" spans="1:4" x14ac:dyDescent="0.3">
      <c r="A1850" t="s">
        <v>3848</v>
      </c>
      <c r="B1850" t="s">
        <v>3849</v>
      </c>
      <c r="C1850" t="s">
        <v>3847</v>
      </c>
      <c r="D1850" t="str">
        <f t="shared" si="28"/>
        <v>COLORADO DIGITAL BOCES</v>
      </c>
    </row>
    <row r="1851" spans="1:4" x14ac:dyDescent="0.3">
      <c r="A1851" t="s">
        <v>3850</v>
      </c>
      <c r="B1851" t="s">
        <v>3851</v>
      </c>
      <c r="C1851" t="s">
        <v>3847</v>
      </c>
      <c r="D1851" t="str">
        <f t="shared" si="28"/>
        <v>COLORADO DIGITAL BOCES</v>
      </c>
    </row>
    <row r="1852" spans="1:4" x14ac:dyDescent="0.3">
      <c r="A1852" t="s">
        <v>3852</v>
      </c>
      <c r="B1852" t="s">
        <v>3853</v>
      </c>
      <c r="C1852" t="s">
        <v>3847</v>
      </c>
      <c r="D1852" t="str">
        <f t="shared" si="28"/>
        <v>COLORADO DIGITAL BOCES</v>
      </c>
    </row>
    <row r="1853" spans="1:4" x14ac:dyDescent="0.3">
      <c r="A1853" t="s">
        <v>3854</v>
      </c>
      <c r="B1853" t="s">
        <v>3855</v>
      </c>
      <c r="C1853" t="s">
        <v>3856</v>
      </c>
      <c r="D1853" t="str">
        <f t="shared" si="28"/>
        <v>FOR DISTRICT WIDE SCHOOL (9980)</v>
      </c>
    </row>
  </sheetData>
  <autoFilter ref="A1:I185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0"/>
  <sheetViews>
    <sheetView workbookViewId="0">
      <selection activeCell="B13" sqref="B13"/>
    </sheetView>
  </sheetViews>
  <sheetFormatPr defaultRowHeight="14.4" x14ac:dyDescent="0.3"/>
  <cols>
    <col min="1" max="1" width="10.5546875" bestFit="1" customWidth="1"/>
    <col min="2" max="2" width="82.6640625" bestFit="1" customWidth="1"/>
    <col min="3" max="3" width="84.5546875" bestFit="1" customWidth="1"/>
    <col min="4" max="4" width="10.5546875" bestFit="1" customWidth="1"/>
  </cols>
  <sheetData>
    <row r="1" spans="1:4" ht="15" x14ac:dyDescent="0.25">
      <c r="A1" t="s">
        <v>3857</v>
      </c>
      <c r="B1" t="s">
        <v>3858</v>
      </c>
      <c r="C1" t="s">
        <v>4374</v>
      </c>
      <c r="D1" t="s">
        <v>3857</v>
      </c>
    </row>
    <row r="2" spans="1:4" ht="15" x14ac:dyDescent="0.25">
      <c r="A2" t="s">
        <v>2034</v>
      </c>
      <c r="B2" t="s">
        <v>4042</v>
      </c>
      <c r="C2" t="s">
        <v>4574</v>
      </c>
      <c r="D2" t="s">
        <v>2034</v>
      </c>
    </row>
    <row r="3" spans="1:4" ht="15" x14ac:dyDescent="0.25">
      <c r="A3" t="s">
        <v>154</v>
      </c>
      <c r="B3" t="s">
        <v>3988</v>
      </c>
      <c r="C3" t="s">
        <v>4381</v>
      </c>
      <c r="D3" t="s">
        <v>154</v>
      </c>
    </row>
    <row r="4" spans="1:4" ht="15" x14ac:dyDescent="0.25">
      <c r="A4" t="s">
        <v>260</v>
      </c>
      <c r="B4" t="s">
        <v>3989</v>
      </c>
      <c r="C4" t="s">
        <v>4521</v>
      </c>
      <c r="D4" t="s">
        <v>260</v>
      </c>
    </row>
    <row r="5" spans="1:4" ht="15" x14ac:dyDescent="0.25">
      <c r="A5" t="s">
        <v>4179</v>
      </c>
      <c r="B5" t="s">
        <v>4180</v>
      </c>
      <c r="C5" t="s">
        <v>4705</v>
      </c>
      <c r="D5" t="s">
        <v>4179</v>
      </c>
    </row>
    <row r="6" spans="1:4" ht="15" x14ac:dyDescent="0.25">
      <c r="A6" t="s">
        <v>621</v>
      </c>
      <c r="B6" t="s">
        <v>4001</v>
      </c>
      <c r="C6" t="s">
        <v>4533</v>
      </c>
      <c r="D6" t="s">
        <v>621</v>
      </c>
    </row>
    <row r="7" spans="1:4" ht="15" x14ac:dyDescent="0.25">
      <c r="A7" t="s">
        <v>4266</v>
      </c>
      <c r="B7" t="s">
        <v>4267</v>
      </c>
      <c r="C7" t="s">
        <v>4479</v>
      </c>
      <c r="D7" t="s">
        <v>4266</v>
      </c>
    </row>
    <row r="8" spans="1:4" ht="15" x14ac:dyDescent="0.25">
      <c r="A8" t="s">
        <v>4246</v>
      </c>
      <c r="B8" t="s">
        <v>4247</v>
      </c>
      <c r="C8" t="s">
        <v>4471</v>
      </c>
      <c r="D8" t="s">
        <v>4246</v>
      </c>
    </row>
    <row r="9" spans="1:4" ht="15" x14ac:dyDescent="0.25">
      <c r="A9" t="s">
        <v>1779</v>
      </c>
      <c r="B9" t="s">
        <v>4034</v>
      </c>
      <c r="C9" t="s">
        <v>4566</v>
      </c>
      <c r="D9" t="s">
        <v>1779</v>
      </c>
    </row>
    <row r="10" spans="1:4" ht="15" x14ac:dyDescent="0.25">
      <c r="A10" t="s">
        <v>2915</v>
      </c>
      <c r="B10" t="s">
        <v>4082</v>
      </c>
      <c r="C10" t="s">
        <v>4613</v>
      </c>
      <c r="D10" t="s">
        <v>2915</v>
      </c>
    </row>
    <row r="11" spans="1:4" ht="15" x14ac:dyDescent="0.25">
      <c r="A11" t="s">
        <v>493</v>
      </c>
      <c r="B11" t="s">
        <v>4144</v>
      </c>
      <c r="C11" t="s">
        <v>4675</v>
      </c>
      <c r="D11" t="s">
        <v>493</v>
      </c>
    </row>
    <row r="12" spans="1:4" ht="15" x14ac:dyDescent="0.25">
      <c r="A12" t="s">
        <v>396</v>
      </c>
      <c r="B12" t="s">
        <v>3994</v>
      </c>
      <c r="C12" t="s">
        <v>4526</v>
      </c>
      <c r="D12" t="s">
        <v>396</v>
      </c>
    </row>
    <row r="13" spans="1:4" ht="15" x14ac:dyDescent="0.25">
      <c r="A13" t="s">
        <v>756</v>
      </c>
      <c r="B13" t="s">
        <v>4003</v>
      </c>
      <c r="C13" t="s">
        <v>4535</v>
      </c>
      <c r="D13" t="s">
        <v>756</v>
      </c>
    </row>
    <row r="14" spans="1:4" ht="15" x14ac:dyDescent="0.25">
      <c r="A14" t="s">
        <v>4270</v>
      </c>
      <c r="B14" t="s">
        <v>4271</v>
      </c>
      <c r="C14" t="s">
        <v>4481</v>
      </c>
      <c r="D14" t="s">
        <v>4270</v>
      </c>
    </row>
    <row r="15" spans="1:4" ht="15" x14ac:dyDescent="0.25">
      <c r="A15" t="s">
        <v>3563</v>
      </c>
      <c r="B15" t="s">
        <v>4145</v>
      </c>
      <c r="C15" t="s">
        <v>4676</v>
      </c>
      <c r="D15" t="s">
        <v>3563</v>
      </c>
    </row>
    <row r="16" spans="1:4" ht="15" x14ac:dyDescent="0.25">
      <c r="A16" t="s">
        <v>2661</v>
      </c>
      <c r="B16" t="s">
        <v>4067</v>
      </c>
      <c r="C16" t="s">
        <v>4599</v>
      </c>
      <c r="D16" t="s">
        <v>2661</v>
      </c>
    </row>
    <row r="17" spans="1:4" ht="15" x14ac:dyDescent="0.25">
      <c r="A17" t="s">
        <v>4328</v>
      </c>
      <c r="B17" t="s">
        <v>4329</v>
      </c>
      <c r="C17" t="s">
        <v>4329</v>
      </c>
      <c r="D17" t="s">
        <v>4328</v>
      </c>
    </row>
    <row r="18" spans="1:4" ht="15" x14ac:dyDescent="0.25">
      <c r="A18" t="s">
        <v>2102</v>
      </c>
      <c r="B18" t="s">
        <v>4118</v>
      </c>
      <c r="C18" t="s">
        <v>4649</v>
      </c>
      <c r="D18" t="s">
        <v>2102</v>
      </c>
    </row>
    <row r="19" spans="1:4" ht="15" x14ac:dyDescent="0.25">
      <c r="A19" t="s">
        <v>2713</v>
      </c>
      <c r="B19" t="s">
        <v>4074</v>
      </c>
      <c r="C19" t="s">
        <v>4605</v>
      </c>
      <c r="D19" t="s">
        <v>2713</v>
      </c>
    </row>
    <row r="20" spans="1:4" ht="15" x14ac:dyDescent="0.25">
      <c r="A20" t="s">
        <v>338</v>
      </c>
      <c r="B20" t="s">
        <v>3991</v>
      </c>
      <c r="C20" t="s">
        <v>4523</v>
      </c>
      <c r="D20" t="s">
        <v>338</v>
      </c>
    </row>
    <row r="21" spans="1:4" ht="15" x14ac:dyDescent="0.25">
      <c r="A21" t="s">
        <v>1767</v>
      </c>
      <c r="B21" t="s">
        <v>4032</v>
      </c>
      <c r="C21" t="s">
        <v>4564</v>
      </c>
      <c r="D21" t="s">
        <v>1767</v>
      </c>
    </row>
    <row r="22" spans="1:4" ht="15" x14ac:dyDescent="0.25">
      <c r="A22" t="s">
        <v>903</v>
      </c>
      <c r="B22" t="s">
        <v>4012</v>
      </c>
      <c r="C22" t="s">
        <v>4544</v>
      </c>
      <c r="D22" t="s">
        <v>903</v>
      </c>
    </row>
    <row r="23" spans="1:4" ht="15" x14ac:dyDescent="0.25">
      <c r="A23" s="2" t="s">
        <v>3862</v>
      </c>
      <c r="B23" t="s">
        <v>3884</v>
      </c>
      <c r="C23" t="s">
        <v>4434</v>
      </c>
      <c r="D23" s="2" t="s">
        <v>3862</v>
      </c>
    </row>
    <row r="24" spans="1:4" ht="15" x14ac:dyDescent="0.25">
      <c r="A24" s="2" t="s">
        <v>3879</v>
      </c>
      <c r="B24" t="s">
        <v>3901</v>
      </c>
      <c r="C24" t="s">
        <v>4445</v>
      </c>
      <c r="D24" s="2" t="s">
        <v>3879</v>
      </c>
    </row>
    <row r="25" spans="1:4" ht="15" x14ac:dyDescent="0.25">
      <c r="A25" t="s">
        <v>2920</v>
      </c>
      <c r="B25" t="s">
        <v>4083</v>
      </c>
      <c r="C25" t="s">
        <v>4614</v>
      </c>
      <c r="D25" t="s">
        <v>2920</v>
      </c>
    </row>
    <row r="26" spans="1:4" ht="15" x14ac:dyDescent="0.25">
      <c r="A26" t="s">
        <v>3728</v>
      </c>
      <c r="B26" t="s">
        <v>4158</v>
      </c>
      <c r="C26" t="s">
        <v>4688</v>
      </c>
      <c r="D26" t="s">
        <v>3728</v>
      </c>
    </row>
    <row r="27" spans="1:4" ht="15" x14ac:dyDescent="0.25">
      <c r="A27" t="s">
        <v>3155</v>
      </c>
      <c r="B27" t="s">
        <v>4102</v>
      </c>
      <c r="C27" t="s">
        <v>4633</v>
      </c>
      <c r="D27" t="s">
        <v>3155</v>
      </c>
    </row>
    <row r="28" spans="1:4" ht="15" x14ac:dyDescent="0.25">
      <c r="A28" t="s">
        <v>1016</v>
      </c>
      <c r="B28" t="s">
        <v>4013</v>
      </c>
      <c r="C28" t="s">
        <v>4545</v>
      </c>
      <c r="D28" t="s">
        <v>1016</v>
      </c>
    </row>
    <row r="29" spans="1:4" ht="15" x14ac:dyDescent="0.25">
      <c r="A29" t="s">
        <v>2960</v>
      </c>
      <c r="B29" t="s">
        <v>4090</v>
      </c>
      <c r="C29" t="s">
        <v>4621</v>
      </c>
      <c r="D29" t="s">
        <v>2960</v>
      </c>
    </row>
    <row r="30" spans="1:4" ht="15" x14ac:dyDescent="0.25">
      <c r="A30" t="s">
        <v>2674</v>
      </c>
      <c r="B30" t="s">
        <v>4071</v>
      </c>
      <c r="C30" t="s">
        <v>4602</v>
      </c>
      <c r="D30" t="s">
        <v>2674</v>
      </c>
    </row>
    <row r="31" spans="1:4" ht="15" x14ac:dyDescent="0.25">
      <c r="A31" t="s">
        <v>741</v>
      </c>
      <c r="B31" t="s">
        <v>4002</v>
      </c>
      <c r="C31" t="s">
        <v>4534</v>
      </c>
      <c r="D31" t="s">
        <v>741</v>
      </c>
    </row>
    <row r="32" spans="1:4" ht="15" x14ac:dyDescent="0.25">
      <c r="A32" t="s">
        <v>4250</v>
      </c>
      <c r="B32" t="s">
        <v>4251</v>
      </c>
      <c r="C32" t="s">
        <v>4473</v>
      </c>
      <c r="D32" t="s">
        <v>4250</v>
      </c>
    </row>
    <row r="33" spans="1:4" ht="15" x14ac:dyDescent="0.25">
      <c r="A33" t="s">
        <v>1782</v>
      </c>
      <c r="B33" t="s">
        <v>4035</v>
      </c>
      <c r="C33" t="s">
        <v>4567</v>
      </c>
      <c r="D33" t="s">
        <v>1782</v>
      </c>
    </row>
    <row r="34" spans="1:4" ht="15" x14ac:dyDescent="0.25">
      <c r="A34" t="s">
        <v>787</v>
      </c>
      <c r="B34" t="s">
        <v>4008</v>
      </c>
      <c r="C34" t="s">
        <v>4540</v>
      </c>
      <c r="D34" t="s">
        <v>787</v>
      </c>
    </row>
    <row r="35" spans="1:4" ht="15" x14ac:dyDescent="0.25">
      <c r="A35" t="s">
        <v>2193</v>
      </c>
      <c r="B35" t="s">
        <v>4050</v>
      </c>
      <c r="C35" t="s">
        <v>4582</v>
      </c>
      <c r="D35" t="s">
        <v>2193</v>
      </c>
    </row>
    <row r="36" spans="1:4" ht="15" x14ac:dyDescent="0.25">
      <c r="A36" t="s">
        <v>4326</v>
      </c>
      <c r="B36" t="s">
        <v>4327</v>
      </c>
      <c r="C36" t="s">
        <v>4508</v>
      </c>
      <c r="D36" t="s">
        <v>4326</v>
      </c>
    </row>
    <row r="37" spans="1:4" x14ac:dyDescent="0.3">
      <c r="A37" t="s">
        <v>3840</v>
      </c>
      <c r="B37" t="s">
        <v>4168</v>
      </c>
      <c r="C37" t="s">
        <v>4697</v>
      </c>
      <c r="D37" t="s">
        <v>3840</v>
      </c>
    </row>
    <row r="38" spans="1:4" x14ac:dyDescent="0.3">
      <c r="A38" t="s">
        <v>4368</v>
      </c>
      <c r="B38" t="s">
        <v>4369</v>
      </c>
      <c r="C38" t="s">
        <v>4517</v>
      </c>
      <c r="D38" t="s">
        <v>4368</v>
      </c>
    </row>
    <row r="39" spans="1:4" x14ac:dyDescent="0.3">
      <c r="A39" t="s">
        <v>4364</v>
      </c>
      <c r="B39" t="s">
        <v>4365</v>
      </c>
      <c r="C39" t="s">
        <v>4515</v>
      </c>
      <c r="D39" t="s">
        <v>4364</v>
      </c>
    </row>
    <row r="40" spans="1:4" x14ac:dyDescent="0.3">
      <c r="A40" t="s">
        <v>1081</v>
      </c>
      <c r="B40" t="s">
        <v>4021</v>
      </c>
      <c r="C40" t="s">
        <v>4553</v>
      </c>
      <c r="D40" t="s">
        <v>1081</v>
      </c>
    </row>
    <row r="41" spans="1:4" x14ac:dyDescent="0.3">
      <c r="A41" t="s">
        <v>3489</v>
      </c>
      <c r="B41" t="s">
        <v>4135</v>
      </c>
      <c r="C41" t="s">
        <v>4666</v>
      </c>
      <c r="D41" t="s">
        <v>3489</v>
      </c>
    </row>
    <row r="42" spans="1:4" x14ac:dyDescent="0.3">
      <c r="A42" t="s">
        <v>3766</v>
      </c>
      <c r="B42" t="s">
        <v>4195</v>
      </c>
      <c r="C42" t="s">
        <v>4715</v>
      </c>
      <c r="D42" t="s">
        <v>3766</v>
      </c>
    </row>
    <row r="43" spans="1:4" x14ac:dyDescent="0.3">
      <c r="A43" t="s">
        <v>3217</v>
      </c>
      <c r="B43" t="s">
        <v>4110</v>
      </c>
      <c r="C43" t="s">
        <v>4641</v>
      </c>
      <c r="D43" t="s">
        <v>3217</v>
      </c>
    </row>
    <row r="44" spans="1:4" x14ac:dyDescent="0.3">
      <c r="A44" t="s">
        <v>440</v>
      </c>
      <c r="B44" t="s">
        <v>3998</v>
      </c>
      <c r="C44" t="s">
        <v>4530</v>
      </c>
      <c r="D44" t="s">
        <v>440</v>
      </c>
    </row>
    <row r="45" spans="1:4" x14ac:dyDescent="0.3">
      <c r="A45" t="s">
        <v>1043</v>
      </c>
      <c r="B45" t="s">
        <v>4016</v>
      </c>
      <c r="C45" t="s">
        <v>4548</v>
      </c>
      <c r="D45" t="s">
        <v>1043</v>
      </c>
    </row>
    <row r="46" spans="1:4" x14ac:dyDescent="0.3">
      <c r="A46" t="s">
        <v>165</v>
      </c>
      <c r="B46" t="s">
        <v>4040</v>
      </c>
      <c r="C46" t="s">
        <v>4572</v>
      </c>
      <c r="D46" t="s">
        <v>165</v>
      </c>
    </row>
    <row r="47" spans="1:4" x14ac:dyDescent="0.3">
      <c r="A47" t="s">
        <v>1048</v>
      </c>
      <c r="B47" t="s">
        <v>4017</v>
      </c>
      <c r="C47" t="s">
        <v>4549</v>
      </c>
      <c r="D47" t="s">
        <v>1048</v>
      </c>
    </row>
    <row r="48" spans="1:4" x14ac:dyDescent="0.3">
      <c r="A48" t="s">
        <v>4215</v>
      </c>
      <c r="B48" t="s">
        <v>4216</v>
      </c>
      <c r="C48" t="s">
        <v>4455</v>
      </c>
      <c r="D48" t="s">
        <v>4215</v>
      </c>
    </row>
    <row r="49" spans="1:4" x14ac:dyDescent="0.3">
      <c r="A49" t="s">
        <v>4320</v>
      </c>
      <c r="B49" t="s">
        <v>4321</v>
      </c>
      <c r="C49" t="s">
        <v>4505</v>
      </c>
      <c r="D49" t="s">
        <v>4320</v>
      </c>
    </row>
    <row r="50" spans="1:4" x14ac:dyDescent="0.3">
      <c r="A50" s="2" t="s">
        <v>3875</v>
      </c>
      <c r="B50" t="s">
        <v>3897</v>
      </c>
      <c r="C50" t="s">
        <v>3897</v>
      </c>
      <c r="D50" s="2" t="s">
        <v>3875</v>
      </c>
    </row>
    <row r="51" spans="1:4" x14ac:dyDescent="0.3">
      <c r="A51" t="s">
        <v>4360</v>
      </c>
      <c r="B51" t="s">
        <v>4361</v>
      </c>
      <c r="C51" t="s">
        <v>4361</v>
      </c>
      <c r="D51" t="s">
        <v>4360</v>
      </c>
    </row>
    <row r="52" spans="1:4" x14ac:dyDescent="0.3">
      <c r="A52" t="s">
        <v>4217</v>
      </c>
      <c r="B52" t="s">
        <v>4218</v>
      </c>
      <c r="C52" t="s">
        <v>4456</v>
      </c>
      <c r="D52" t="s">
        <v>4217</v>
      </c>
    </row>
    <row r="53" spans="1:4" x14ac:dyDescent="0.3">
      <c r="A53" t="s">
        <v>3847</v>
      </c>
      <c r="B53" t="s">
        <v>4194</v>
      </c>
      <c r="C53" t="s">
        <v>4714</v>
      </c>
      <c r="D53" t="s">
        <v>3847</v>
      </c>
    </row>
    <row r="54" spans="1:4" x14ac:dyDescent="0.3">
      <c r="A54" t="s">
        <v>4282</v>
      </c>
      <c r="B54" t="s">
        <v>4283</v>
      </c>
      <c r="C54" t="s">
        <v>4487</v>
      </c>
      <c r="D54" t="s">
        <v>4282</v>
      </c>
    </row>
    <row r="55" spans="1:4" x14ac:dyDescent="0.3">
      <c r="A55" s="2" t="s">
        <v>3873</v>
      </c>
      <c r="B55" t="s">
        <v>3895</v>
      </c>
      <c r="C55" t="s">
        <v>4441</v>
      </c>
      <c r="D55" s="2" t="s">
        <v>3873</v>
      </c>
    </row>
    <row r="56" spans="1:4" x14ac:dyDescent="0.3">
      <c r="A56" t="s">
        <v>3834</v>
      </c>
      <c r="B56" t="s">
        <v>4196</v>
      </c>
      <c r="C56" t="s">
        <v>3833</v>
      </c>
      <c r="D56" t="s">
        <v>3834</v>
      </c>
    </row>
    <row r="57" spans="1:4" x14ac:dyDescent="0.3">
      <c r="A57" t="s">
        <v>1895</v>
      </c>
      <c r="B57" t="s">
        <v>4039</v>
      </c>
      <c r="C57" t="s">
        <v>4571</v>
      </c>
      <c r="D57" t="s">
        <v>1895</v>
      </c>
    </row>
    <row r="58" spans="1:4" x14ac:dyDescent="0.3">
      <c r="A58" t="s">
        <v>4280</v>
      </c>
      <c r="B58" t="s">
        <v>4281</v>
      </c>
      <c r="C58" t="s">
        <v>4486</v>
      </c>
      <c r="D58" t="s">
        <v>4280</v>
      </c>
    </row>
    <row r="59" spans="1:4" x14ac:dyDescent="0.3">
      <c r="A59" t="s">
        <v>4340</v>
      </c>
      <c r="B59" t="s">
        <v>4341</v>
      </c>
      <c r="C59" t="s">
        <v>4341</v>
      </c>
      <c r="D59" t="s">
        <v>4340</v>
      </c>
    </row>
    <row r="60" spans="1:4" x14ac:dyDescent="0.3">
      <c r="A60" t="s">
        <v>3878</v>
      </c>
      <c r="B60" t="s">
        <v>3900</v>
      </c>
      <c r="C60" t="s">
        <v>4444</v>
      </c>
      <c r="D60" t="s">
        <v>3878</v>
      </c>
    </row>
    <row r="61" spans="1:4" x14ac:dyDescent="0.3">
      <c r="A61" s="2" t="s">
        <v>3868</v>
      </c>
      <c r="B61" t="s">
        <v>3890</v>
      </c>
      <c r="C61" t="s">
        <v>4437</v>
      </c>
      <c r="D61" s="2" t="s">
        <v>3868</v>
      </c>
    </row>
    <row r="62" spans="1:4" x14ac:dyDescent="0.3">
      <c r="A62" t="s">
        <v>4254</v>
      </c>
      <c r="B62" t="s">
        <v>4255</v>
      </c>
      <c r="C62" t="s">
        <v>4255</v>
      </c>
      <c r="D62" t="s">
        <v>4254</v>
      </c>
    </row>
    <row r="63" spans="1:4" x14ac:dyDescent="0.3">
      <c r="A63" t="s">
        <v>4272</v>
      </c>
      <c r="B63" t="s">
        <v>4273</v>
      </c>
      <c r="C63" t="s">
        <v>4482</v>
      </c>
      <c r="D63" t="s">
        <v>4272</v>
      </c>
    </row>
    <row r="64" spans="1:4" x14ac:dyDescent="0.3">
      <c r="A64" t="s">
        <v>4223</v>
      </c>
      <c r="B64" t="s">
        <v>4224</v>
      </c>
      <c r="C64" t="s">
        <v>4459</v>
      </c>
      <c r="D64" t="s">
        <v>4223</v>
      </c>
    </row>
    <row r="65" spans="1:4" x14ac:dyDescent="0.3">
      <c r="A65" s="2" t="s">
        <v>3865</v>
      </c>
      <c r="B65" t="s">
        <v>3887</v>
      </c>
      <c r="C65" t="s">
        <v>3887</v>
      </c>
      <c r="D65" s="2" t="s">
        <v>3865</v>
      </c>
    </row>
    <row r="66" spans="1:4" x14ac:dyDescent="0.3">
      <c r="A66" t="s">
        <v>4314</v>
      </c>
      <c r="B66" t="s">
        <v>4315</v>
      </c>
      <c r="C66" t="s">
        <v>4502</v>
      </c>
      <c r="D66" t="s">
        <v>4314</v>
      </c>
    </row>
    <row r="67" spans="1:4" x14ac:dyDescent="0.3">
      <c r="A67" t="s">
        <v>2219</v>
      </c>
      <c r="B67" t="s">
        <v>4052</v>
      </c>
      <c r="C67" t="s">
        <v>4584</v>
      </c>
      <c r="D67" t="s">
        <v>2219</v>
      </c>
    </row>
    <row r="68" spans="1:4" x14ac:dyDescent="0.3">
      <c r="A68" t="s">
        <v>4352</v>
      </c>
      <c r="B68" t="s">
        <v>4353</v>
      </c>
      <c r="C68" t="s">
        <v>4514</v>
      </c>
      <c r="D68" t="s">
        <v>4352</v>
      </c>
    </row>
    <row r="69" spans="1:4" x14ac:dyDescent="0.3">
      <c r="A69" s="2" t="s">
        <v>3877</v>
      </c>
      <c r="B69" t="s">
        <v>3899</v>
      </c>
      <c r="C69" t="s">
        <v>4443</v>
      </c>
      <c r="D69" s="2" t="s">
        <v>3877</v>
      </c>
    </row>
    <row r="70" spans="1:4" x14ac:dyDescent="0.3">
      <c r="A70" t="s">
        <v>3066</v>
      </c>
      <c r="B70" t="s">
        <v>4095</v>
      </c>
      <c r="C70" t="s">
        <v>4626</v>
      </c>
      <c r="D70" t="s">
        <v>3066</v>
      </c>
    </row>
    <row r="71" spans="1:4" x14ac:dyDescent="0.3">
      <c r="A71" t="s">
        <v>3545</v>
      </c>
      <c r="B71" t="s">
        <v>4142</v>
      </c>
      <c r="C71" t="s">
        <v>4673</v>
      </c>
      <c r="D71" t="s">
        <v>3545</v>
      </c>
    </row>
    <row r="72" spans="1:4" x14ac:dyDescent="0.3">
      <c r="A72" t="s">
        <v>339</v>
      </c>
      <c r="B72" t="s">
        <v>4023</v>
      </c>
      <c r="C72" t="s">
        <v>4555</v>
      </c>
      <c r="D72" t="s">
        <v>339</v>
      </c>
    </row>
    <row r="73" spans="1:4" x14ac:dyDescent="0.3">
      <c r="A73" t="s">
        <v>1093</v>
      </c>
      <c r="B73" t="s">
        <v>4024</v>
      </c>
      <c r="C73" t="s">
        <v>4556</v>
      </c>
      <c r="D73" t="s">
        <v>1093</v>
      </c>
    </row>
    <row r="74" spans="1:4" x14ac:dyDescent="0.3">
      <c r="A74" t="s">
        <v>2969</v>
      </c>
      <c r="B74" t="s">
        <v>4092</v>
      </c>
      <c r="C74" t="s">
        <v>4623</v>
      </c>
      <c r="D74" t="s">
        <v>2969</v>
      </c>
    </row>
    <row r="75" spans="1:4" x14ac:dyDescent="0.3">
      <c r="A75" t="s">
        <v>616</v>
      </c>
      <c r="B75" t="s">
        <v>4000</v>
      </c>
      <c r="C75" t="s">
        <v>4532</v>
      </c>
      <c r="D75" t="s">
        <v>616</v>
      </c>
    </row>
    <row r="76" spans="1:4" x14ac:dyDescent="0.3">
      <c r="A76" t="s">
        <v>3423</v>
      </c>
      <c r="B76" t="s">
        <v>4127</v>
      </c>
      <c r="C76" t="s">
        <v>4658</v>
      </c>
      <c r="D76" t="s">
        <v>3423</v>
      </c>
    </row>
    <row r="77" spans="1:4" x14ac:dyDescent="0.3">
      <c r="A77" t="s">
        <v>4300</v>
      </c>
      <c r="B77" t="s">
        <v>4301</v>
      </c>
      <c r="C77" t="s">
        <v>4495</v>
      </c>
      <c r="D77" t="s">
        <v>4300</v>
      </c>
    </row>
    <row r="78" spans="1:4" x14ac:dyDescent="0.3">
      <c r="A78" t="s">
        <v>1100</v>
      </c>
      <c r="B78" t="s">
        <v>4025</v>
      </c>
      <c r="C78" t="s">
        <v>4557</v>
      </c>
      <c r="D78" t="s">
        <v>1100</v>
      </c>
    </row>
    <row r="79" spans="1:4" x14ac:dyDescent="0.3">
      <c r="A79" t="s">
        <v>4268</v>
      </c>
      <c r="B79" t="s">
        <v>4269</v>
      </c>
      <c r="C79" t="s">
        <v>4480</v>
      </c>
      <c r="D79" t="s">
        <v>4268</v>
      </c>
    </row>
    <row r="80" spans="1:4" x14ac:dyDescent="0.3">
      <c r="A80" t="s">
        <v>1134</v>
      </c>
      <c r="B80" t="s">
        <v>4026</v>
      </c>
      <c r="C80" t="s">
        <v>4558</v>
      </c>
      <c r="D80" t="s">
        <v>1134</v>
      </c>
    </row>
    <row r="81" spans="1:4" x14ac:dyDescent="0.3">
      <c r="A81" t="s">
        <v>4203</v>
      </c>
      <c r="B81" t="s">
        <v>4204</v>
      </c>
      <c r="C81" t="s">
        <v>4449</v>
      </c>
      <c r="D81" t="s">
        <v>4203</v>
      </c>
    </row>
    <row r="82" spans="1:4" x14ac:dyDescent="0.3">
      <c r="A82" t="s">
        <v>4243</v>
      </c>
      <c r="B82" t="s">
        <v>4244</v>
      </c>
      <c r="C82" t="s">
        <v>4469</v>
      </c>
      <c r="D82" t="s">
        <v>4243</v>
      </c>
    </row>
    <row r="83" spans="1:4" x14ac:dyDescent="0.3">
      <c r="A83" s="2" t="s">
        <v>3880</v>
      </c>
      <c r="B83" t="s">
        <v>3902</v>
      </c>
      <c r="C83" t="s">
        <v>4446</v>
      </c>
      <c r="D83" s="2" t="s">
        <v>3880</v>
      </c>
    </row>
    <row r="84" spans="1:4" x14ac:dyDescent="0.3">
      <c r="A84" s="2" t="s">
        <v>3871</v>
      </c>
      <c r="B84" t="s">
        <v>3893</v>
      </c>
      <c r="C84" t="s">
        <v>3893</v>
      </c>
      <c r="D84" s="2" t="s">
        <v>3871</v>
      </c>
    </row>
    <row r="85" spans="1:4" x14ac:dyDescent="0.3">
      <c r="A85" t="s">
        <v>1521</v>
      </c>
      <c r="B85" t="s">
        <v>4027</v>
      </c>
      <c r="C85" t="s">
        <v>4559</v>
      </c>
      <c r="D85" t="s">
        <v>1521</v>
      </c>
    </row>
    <row r="86" spans="1:4" x14ac:dyDescent="0.3">
      <c r="A86" t="s">
        <v>3103</v>
      </c>
      <c r="B86" t="s">
        <v>4098</v>
      </c>
      <c r="C86" t="s">
        <v>4629</v>
      </c>
      <c r="D86" t="s">
        <v>3103</v>
      </c>
    </row>
    <row r="87" spans="1:4" x14ac:dyDescent="0.3">
      <c r="A87" t="s">
        <v>1528</v>
      </c>
      <c r="B87" t="s">
        <v>4028</v>
      </c>
      <c r="C87" t="s">
        <v>4560</v>
      </c>
      <c r="D87" t="s">
        <v>1528</v>
      </c>
    </row>
    <row r="88" spans="1:4" x14ac:dyDescent="0.3">
      <c r="A88" t="s">
        <v>4205</v>
      </c>
      <c r="B88" t="s">
        <v>4206</v>
      </c>
      <c r="C88" t="s">
        <v>4450</v>
      </c>
      <c r="D88" t="s">
        <v>4205</v>
      </c>
    </row>
    <row r="89" spans="1:4" x14ac:dyDescent="0.3">
      <c r="A89" s="2" t="s">
        <v>3874</v>
      </c>
      <c r="B89" t="s">
        <v>3896</v>
      </c>
      <c r="C89" t="s">
        <v>4442</v>
      </c>
      <c r="D89" s="2" t="s">
        <v>3874</v>
      </c>
    </row>
    <row r="90" spans="1:4" x14ac:dyDescent="0.3">
      <c r="A90" t="s">
        <v>2688</v>
      </c>
      <c r="B90" t="s">
        <v>4073</v>
      </c>
      <c r="C90" t="s">
        <v>4604</v>
      </c>
      <c r="D90" t="s">
        <v>2688</v>
      </c>
    </row>
    <row r="91" spans="1:4" x14ac:dyDescent="0.3">
      <c r="A91" t="s">
        <v>2649</v>
      </c>
      <c r="B91" t="s">
        <v>4065</v>
      </c>
      <c r="C91" t="s">
        <v>4597</v>
      </c>
      <c r="D91" t="s">
        <v>2649</v>
      </c>
    </row>
    <row r="92" spans="1:4" x14ac:dyDescent="0.3">
      <c r="A92" t="s">
        <v>1707</v>
      </c>
      <c r="B92" t="s">
        <v>4029</v>
      </c>
      <c r="C92" t="s">
        <v>4561</v>
      </c>
      <c r="D92" t="s">
        <v>1707</v>
      </c>
    </row>
    <row r="93" spans="1:4" x14ac:dyDescent="0.3">
      <c r="A93" t="s">
        <v>4165</v>
      </c>
      <c r="B93" t="s">
        <v>4166</v>
      </c>
      <c r="C93" t="s">
        <v>4695</v>
      </c>
      <c r="D93" t="s">
        <v>4165</v>
      </c>
    </row>
    <row r="94" spans="1:4" x14ac:dyDescent="0.3">
      <c r="A94" t="s">
        <v>4366</v>
      </c>
      <c r="B94" t="s">
        <v>4367</v>
      </c>
      <c r="C94" t="s">
        <v>4516</v>
      </c>
      <c r="D94" t="s">
        <v>4366</v>
      </c>
    </row>
    <row r="95" spans="1:4" x14ac:dyDescent="0.3">
      <c r="A95" t="s">
        <v>4312</v>
      </c>
      <c r="B95" t="s">
        <v>4313</v>
      </c>
      <c r="C95" t="s">
        <v>4501</v>
      </c>
      <c r="D95" t="s">
        <v>4312</v>
      </c>
    </row>
    <row r="96" spans="1:4" x14ac:dyDescent="0.3">
      <c r="A96" t="s">
        <v>2286</v>
      </c>
      <c r="B96" t="s">
        <v>4058</v>
      </c>
      <c r="C96" t="s">
        <v>4590</v>
      </c>
      <c r="D96" t="s">
        <v>2286</v>
      </c>
    </row>
    <row r="97" spans="1:4" x14ac:dyDescent="0.3">
      <c r="A97" t="s">
        <v>3192</v>
      </c>
      <c r="B97" t="s">
        <v>4106</v>
      </c>
      <c r="C97" t="s">
        <v>4637</v>
      </c>
      <c r="D97" t="s">
        <v>3192</v>
      </c>
    </row>
    <row r="98" spans="1:4" x14ac:dyDescent="0.3">
      <c r="A98" t="s">
        <v>3597</v>
      </c>
      <c r="B98" t="s">
        <v>4150</v>
      </c>
      <c r="C98" t="s">
        <v>4681</v>
      </c>
      <c r="D98" t="s">
        <v>3597</v>
      </c>
    </row>
    <row r="99" spans="1:4" x14ac:dyDescent="0.3">
      <c r="A99" t="s">
        <v>2183</v>
      </c>
      <c r="B99" t="s">
        <v>4048</v>
      </c>
      <c r="C99" t="s">
        <v>4580</v>
      </c>
      <c r="D99" t="s">
        <v>2183</v>
      </c>
    </row>
    <row r="100" spans="1:4" x14ac:dyDescent="0.3">
      <c r="A100" t="s">
        <v>4322</v>
      </c>
      <c r="B100" t="s">
        <v>4323</v>
      </c>
      <c r="C100" t="s">
        <v>4506</v>
      </c>
      <c r="D100" t="s">
        <v>4322</v>
      </c>
    </row>
    <row r="101" spans="1:4" x14ac:dyDescent="0.3">
      <c r="A101" s="2" t="s">
        <v>3869</v>
      </c>
      <c r="B101" t="s">
        <v>3891</v>
      </c>
      <c r="C101" t="s">
        <v>4438</v>
      </c>
      <c r="D101" s="2" t="s">
        <v>3869</v>
      </c>
    </row>
    <row r="102" spans="1:4" x14ac:dyDescent="0.3">
      <c r="A102" t="s">
        <v>4288</v>
      </c>
      <c r="B102" t="s">
        <v>4289</v>
      </c>
      <c r="C102" t="s">
        <v>4289</v>
      </c>
      <c r="D102" t="s">
        <v>4288</v>
      </c>
    </row>
    <row r="103" spans="1:4" x14ac:dyDescent="0.3">
      <c r="A103" t="s">
        <v>1774</v>
      </c>
      <c r="B103" t="s">
        <v>4033</v>
      </c>
      <c r="C103" t="s">
        <v>4565</v>
      </c>
      <c r="D103" t="s">
        <v>1774</v>
      </c>
    </row>
    <row r="104" spans="1:4" x14ac:dyDescent="0.3">
      <c r="A104" t="s">
        <v>1744</v>
      </c>
      <c r="B104" t="s">
        <v>4030</v>
      </c>
      <c r="C104" t="s">
        <v>4562</v>
      </c>
      <c r="D104" t="s">
        <v>1744</v>
      </c>
    </row>
    <row r="105" spans="1:4" x14ac:dyDescent="0.3">
      <c r="A105" t="s">
        <v>2101</v>
      </c>
      <c r="B105" t="s">
        <v>4043</v>
      </c>
      <c r="C105" t="s">
        <v>4575</v>
      </c>
      <c r="D105" t="s">
        <v>2101</v>
      </c>
    </row>
    <row r="106" spans="1:4" x14ac:dyDescent="0.3">
      <c r="A106" t="s">
        <v>4356</v>
      </c>
      <c r="B106" t="s">
        <v>4357</v>
      </c>
      <c r="C106" t="s">
        <v>4357</v>
      </c>
      <c r="D106" t="s">
        <v>4356</v>
      </c>
    </row>
    <row r="107" spans="1:4" x14ac:dyDescent="0.3">
      <c r="A107" t="s">
        <v>410</v>
      </c>
      <c r="B107" t="s">
        <v>3996</v>
      </c>
      <c r="C107" t="s">
        <v>4528</v>
      </c>
      <c r="D107" t="s">
        <v>410</v>
      </c>
    </row>
    <row r="108" spans="1:4" x14ac:dyDescent="0.3">
      <c r="A108" s="2" t="s">
        <v>3863</v>
      </c>
      <c r="B108" t="s">
        <v>3885</v>
      </c>
      <c r="C108" t="s">
        <v>3885</v>
      </c>
      <c r="D108" s="2" t="s">
        <v>3863</v>
      </c>
    </row>
    <row r="109" spans="1:4" x14ac:dyDescent="0.3">
      <c r="A109" t="s">
        <v>4350</v>
      </c>
      <c r="B109" t="s">
        <v>4351</v>
      </c>
      <c r="C109" t="s">
        <v>4513</v>
      </c>
      <c r="D109" t="s">
        <v>4350</v>
      </c>
    </row>
    <row r="110" spans="1:4" x14ac:dyDescent="0.3">
      <c r="A110" t="s">
        <v>467</v>
      </c>
      <c r="B110" t="s">
        <v>4078</v>
      </c>
      <c r="C110" t="s">
        <v>4609</v>
      </c>
      <c r="D110" t="s">
        <v>467</v>
      </c>
    </row>
    <row r="111" spans="1:4" x14ac:dyDescent="0.3">
      <c r="A111" t="s">
        <v>3406</v>
      </c>
      <c r="B111" t="s">
        <v>4182</v>
      </c>
      <c r="C111" t="s">
        <v>4707</v>
      </c>
      <c r="D111" t="s">
        <v>3406</v>
      </c>
    </row>
    <row r="112" spans="1:4" x14ac:dyDescent="0.3">
      <c r="A112" t="s">
        <v>2139</v>
      </c>
      <c r="B112" t="s">
        <v>4047</v>
      </c>
      <c r="C112" t="s">
        <v>4579</v>
      </c>
      <c r="D112" t="s">
        <v>2139</v>
      </c>
    </row>
    <row r="113" spans="1:4" x14ac:dyDescent="0.3">
      <c r="A113" t="s">
        <v>4245</v>
      </c>
      <c r="B113" t="s">
        <v>4753</v>
      </c>
      <c r="C113" t="s">
        <v>4470</v>
      </c>
      <c r="D113" t="s">
        <v>4245</v>
      </c>
    </row>
    <row r="114" spans="1:4" x14ac:dyDescent="0.3">
      <c r="A114" t="s">
        <v>3856</v>
      </c>
      <c r="B114" t="s">
        <v>4197</v>
      </c>
      <c r="C114" t="s">
        <v>4716</v>
      </c>
      <c r="D114" t="s">
        <v>3856</v>
      </c>
    </row>
    <row r="115" spans="1:4" x14ac:dyDescent="0.3">
      <c r="A115" t="s">
        <v>4362</v>
      </c>
      <c r="B115" t="s">
        <v>4363</v>
      </c>
      <c r="C115" t="s">
        <v>4363</v>
      </c>
      <c r="D115" t="s">
        <v>4362</v>
      </c>
    </row>
    <row r="116" spans="1:4" x14ac:dyDescent="0.3">
      <c r="A116" t="s">
        <v>3867</v>
      </c>
      <c r="B116" t="s">
        <v>3889</v>
      </c>
      <c r="C116" t="s">
        <v>4436</v>
      </c>
      <c r="D116" t="s">
        <v>3867</v>
      </c>
    </row>
    <row r="117" spans="1:4" x14ac:dyDescent="0.3">
      <c r="A117" t="s">
        <v>4318</v>
      </c>
      <c r="B117" t="s">
        <v>4319</v>
      </c>
      <c r="C117" t="s">
        <v>4504</v>
      </c>
      <c r="D117" t="s">
        <v>4318</v>
      </c>
    </row>
    <row r="118" spans="1:4" x14ac:dyDescent="0.3">
      <c r="A118" t="s">
        <v>3164</v>
      </c>
      <c r="B118" t="s">
        <v>4103</v>
      </c>
      <c r="C118" t="s">
        <v>4634</v>
      </c>
      <c r="D118" t="s">
        <v>3164</v>
      </c>
    </row>
    <row r="119" spans="1:4" x14ac:dyDescent="0.3">
      <c r="A119" s="2" t="s">
        <v>3870</v>
      </c>
      <c r="B119" t="s">
        <v>3892</v>
      </c>
      <c r="C119" t="s">
        <v>4439</v>
      </c>
      <c r="D119" s="2" t="s">
        <v>3870</v>
      </c>
    </row>
    <row r="120" spans="1:4" x14ac:dyDescent="0.3">
      <c r="A120" t="s">
        <v>1790</v>
      </c>
      <c r="B120" t="s">
        <v>4038</v>
      </c>
      <c r="C120" t="s">
        <v>4570</v>
      </c>
      <c r="D120" t="s">
        <v>1790</v>
      </c>
    </row>
    <row r="121" spans="1:4" x14ac:dyDescent="0.3">
      <c r="A121" t="s">
        <v>3210</v>
      </c>
      <c r="B121" t="s">
        <v>4109</v>
      </c>
      <c r="C121" t="s">
        <v>4640</v>
      </c>
      <c r="D121" t="s">
        <v>3210</v>
      </c>
    </row>
    <row r="122" spans="1:4" x14ac:dyDescent="0.3">
      <c r="A122" t="s">
        <v>2212</v>
      </c>
      <c r="B122" t="s">
        <v>4051</v>
      </c>
      <c r="C122" t="s">
        <v>4583</v>
      </c>
      <c r="D122" t="s">
        <v>2212</v>
      </c>
    </row>
    <row r="123" spans="1:4" x14ac:dyDescent="0.3">
      <c r="A123" t="s">
        <v>2955</v>
      </c>
      <c r="B123" t="s">
        <v>4089</v>
      </c>
      <c r="C123" t="s">
        <v>4620</v>
      </c>
      <c r="D123" t="s">
        <v>2955</v>
      </c>
    </row>
    <row r="124" spans="1:4" x14ac:dyDescent="0.3">
      <c r="A124" t="s">
        <v>4190</v>
      </c>
      <c r="B124" t="s">
        <v>4191</v>
      </c>
      <c r="C124" t="s">
        <v>4712</v>
      </c>
      <c r="D124" t="s">
        <v>4190</v>
      </c>
    </row>
    <row r="125" spans="1:4" x14ac:dyDescent="0.3">
      <c r="A125" t="s">
        <v>4207</v>
      </c>
      <c r="B125" t="s">
        <v>4208</v>
      </c>
      <c r="C125" t="s">
        <v>4451</v>
      </c>
      <c r="D125" t="s">
        <v>4207</v>
      </c>
    </row>
    <row r="126" spans="1:4" x14ac:dyDescent="0.3">
      <c r="A126" t="s">
        <v>4209</v>
      </c>
      <c r="B126" t="s">
        <v>4210</v>
      </c>
      <c r="C126" t="s">
        <v>4452</v>
      </c>
      <c r="D126" t="s">
        <v>4209</v>
      </c>
    </row>
    <row r="127" spans="1:4" x14ac:dyDescent="0.3">
      <c r="A127" t="s">
        <v>2268</v>
      </c>
      <c r="B127" t="s">
        <v>4055</v>
      </c>
      <c r="C127" t="s">
        <v>4587</v>
      </c>
      <c r="D127" t="s">
        <v>2268</v>
      </c>
    </row>
    <row r="128" spans="1:4" x14ac:dyDescent="0.3">
      <c r="A128" t="s">
        <v>2248</v>
      </c>
      <c r="B128" t="s">
        <v>4054</v>
      </c>
      <c r="C128" t="s">
        <v>4586</v>
      </c>
      <c r="D128" t="s">
        <v>2248</v>
      </c>
    </row>
    <row r="129" spans="1:4" x14ac:dyDescent="0.3">
      <c r="A129" t="s">
        <v>2930</v>
      </c>
      <c r="B129" t="s">
        <v>4085</v>
      </c>
      <c r="C129" t="s">
        <v>4616</v>
      </c>
      <c r="D129" t="s">
        <v>2930</v>
      </c>
    </row>
    <row r="130" spans="1:4" x14ac:dyDescent="0.3">
      <c r="A130" t="s">
        <v>2277</v>
      </c>
      <c r="B130" t="s">
        <v>4056</v>
      </c>
      <c r="C130" t="s">
        <v>4588</v>
      </c>
      <c r="D130" t="s">
        <v>2277</v>
      </c>
    </row>
    <row r="131" spans="1:4" x14ac:dyDescent="0.3">
      <c r="A131" t="s">
        <v>3277</v>
      </c>
      <c r="B131" t="s">
        <v>4119</v>
      </c>
      <c r="C131" t="s">
        <v>4650</v>
      </c>
      <c r="D131" t="s">
        <v>3277</v>
      </c>
    </row>
    <row r="132" spans="1:4" x14ac:dyDescent="0.3">
      <c r="A132" t="s">
        <v>4183</v>
      </c>
      <c r="B132" t="s">
        <v>4184</v>
      </c>
      <c r="C132" t="s">
        <v>4708</v>
      </c>
      <c r="D132" t="s">
        <v>4183</v>
      </c>
    </row>
    <row r="133" spans="1:4" x14ac:dyDescent="0.3">
      <c r="A133" t="s">
        <v>3651</v>
      </c>
      <c r="B133" t="s">
        <v>4154</v>
      </c>
      <c r="C133" t="s">
        <v>4685</v>
      </c>
      <c r="D133" t="s">
        <v>3651</v>
      </c>
    </row>
    <row r="134" spans="1:4" x14ac:dyDescent="0.3">
      <c r="A134" t="s">
        <v>4229</v>
      </c>
      <c r="B134" t="s">
        <v>4230</v>
      </c>
      <c r="C134" t="s">
        <v>4462</v>
      </c>
      <c r="D134" t="s">
        <v>4229</v>
      </c>
    </row>
    <row r="135" spans="1:4" x14ac:dyDescent="0.3">
      <c r="A135" t="s">
        <v>4358</v>
      </c>
      <c r="B135" t="s">
        <v>4359</v>
      </c>
      <c r="C135" t="s">
        <v>4359</v>
      </c>
      <c r="D135" t="s">
        <v>4358</v>
      </c>
    </row>
    <row r="136" spans="1:4" x14ac:dyDescent="0.3">
      <c r="A136" t="s">
        <v>4308</v>
      </c>
      <c r="B136" t="s">
        <v>4309</v>
      </c>
      <c r="C136" t="s">
        <v>4499</v>
      </c>
      <c r="D136" t="s">
        <v>4308</v>
      </c>
    </row>
    <row r="137" spans="1:4" x14ac:dyDescent="0.3">
      <c r="A137" t="s">
        <v>2297</v>
      </c>
      <c r="B137" t="s">
        <v>4059</v>
      </c>
      <c r="C137" t="s">
        <v>4591</v>
      </c>
      <c r="D137" t="s">
        <v>2297</v>
      </c>
    </row>
    <row r="138" spans="1:4" x14ac:dyDescent="0.3">
      <c r="A138" t="s">
        <v>922</v>
      </c>
      <c r="B138" t="s">
        <v>4045</v>
      </c>
      <c r="C138" t="s">
        <v>4577</v>
      </c>
      <c r="D138" t="s">
        <v>922</v>
      </c>
    </row>
    <row r="139" spans="1:4" x14ac:dyDescent="0.3">
      <c r="A139" t="s">
        <v>1789</v>
      </c>
      <c r="B139" t="s">
        <v>4036</v>
      </c>
      <c r="C139" t="s">
        <v>4568</v>
      </c>
      <c r="D139" t="s">
        <v>1789</v>
      </c>
    </row>
    <row r="140" spans="1:4" x14ac:dyDescent="0.3">
      <c r="A140" t="s">
        <v>3262</v>
      </c>
      <c r="B140" t="s">
        <v>4117</v>
      </c>
      <c r="C140" t="s">
        <v>4648</v>
      </c>
      <c r="D140" t="s">
        <v>3262</v>
      </c>
    </row>
    <row r="141" spans="1:4" x14ac:dyDescent="0.3">
      <c r="A141" t="s">
        <v>829</v>
      </c>
      <c r="B141" t="s">
        <v>4130</v>
      </c>
      <c r="C141" t="s">
        <v>4661</v>
      </c>
      <c r="D141" t="s">
        <v>829</v>
      </c>
    </row>
    <row r="142" spans="1:4" x14ac:dyDescent="0.3">
      <c r="A142" t="s">
        <v>4290</v>
      </c>
      <c r="B142" t="s">
        <v>4291</v>
      </c>
      <c r="C142" t="s">
        <v>4490</v>
      </c>
      <c r="D142" t="s">
        <v>4290</v>
      </c>
    </row>
    <row r="143" spans="1:4" x14ac:dyDescent="0.3">
      <c r="A143" t="s">
        <v>4237</v>
      </c>
      <c r="B143" t="s">
        <v>4238</v>
      </c>
      <c r="C143" t="s">
        <v>4466</v>
      </c>
      <c r="D143" t="s">
        <v>4237</v>
      </c>
    </row>
    <row r="144" spans="1:4" x14ac:dyDescent="0.3">
      <c r="A144" t="s">
        <v>928</v>
      </c>
      <c r="B144" t="s">
        <v>4060</v>
      </c>
      <c r="C144" t="s">
        <v>4592</v>
      </c>
      <c r="D144" t="s">
        <v>928</v>
      </c>
    </row>
    <row r="145" spans="1:4" x14ac:dyDescent="0.3">
      <c r="A145" t="s">
        <v>2664</v>
      </c>
      <c r="B145" t="s">
        <v>4068</v>
      </c>
      <c r="C145" t="s">
        <v>4600</v>
      </c>
      <c r="D145" t="s">
        <v>2664</v>
      </c>
    </row>
    <row r="146" spans="1:4" x14ac:dyDescent="0.3">
      <c r="A146" t="s">
        <v>2912</v>
      </c>
      <c r="B146" t="s">
        <v>4081</v>
      </c>
      <c r="C146" t="s">
        <v>4612</v>
      </c>
      <c r="D146" t="s">
        <v>2912</v>
      </c>
    </row>
    <row r="147" spans="1:4" x14ac:dyDescent="0.3">
      <c r="A147" t="s">
        <v>3294</v>
      </c>
      <c r="B147" t="s">
        <v>4121</v>
      </c>
      <c r="C147" t="s">
        <v>4652</v>
      </c>
      <c r="D147" t="s">
        <v>3294</v>
      </c>
    </row>
    <row r="148" spans="1:4" x14ac:dyDescent="0.3">
      <c r="A148" t="s">
        <v>3255</v>
      </c>
      <c r="B148" t="s">
        <v>4116</v>
      </c>
      <c r="C148" t="s">
        <v>4647</v>
      </c>
      <c r="D148" t="s">
        <v>3255</v>
      </c>
    </row>
    <row r="149" spans="1:4" x14ac:dyDescent="0.3">
      <c r="A149" t="s">
        <v>930</v>
      </c>
      <c r="B149" t="s">
        <v>4061</v>
      </c>
      <c r="C149" t="s">
        <v>4593</v>
      </c>
      <c r="D149" t="s">
        <v>930</v>
      </c>
    </row>
    <row r="150" spans="1:4" x14ac:dyDescent="0.3">
      <c r="A150" t="s">
        <v>4211</v>
      </c>
      <c r="B150" t="s">
        <v>4212</v>
      </c>
      <c r="C150" t="s">
        <v>4453</v>
      </c>
      <c r="D150" t="s">
        <v>4211</v>
      </c>
    </row>
    <row r="151" spans="1:4" x14ac:dyDescent="0.3">
      <c r="A151" t="s">
        <v>4213</v>
      </c>
      <c r="B151" t="s">
        <v>4214</v>
      </c>
      <c r="C151" t="s">
        <v>4454</v>
      </c>
      <c r="D151" t="s">
        <v>4213</v>
      </c>
    </row>
    <row r="152" spans="1:4" x14ac:dyDescent="0.3">
      <c r="A152" t="s">
        <v>2217</v>
      </c>
      <c r="B152" t="s">
        <v>4163</v>
      </c>
      <c r="C152" t="s">
        <v>4693</v>
      </c>
      <c r="D152" t="s">
        <v>2217</v>
      </c>
    </row>
    <row r="153" spans="1:4" x14ac:dyDescent="0.3">
      <c r="A153" t="s">
        <v>2719</v>
      </c>
      <c r="B153" t="s">
        <v>4075</v>
      </c>
      <c r="C153" t="s">
        <v>4606</v>
      </c>
      <c r="D153" t="s">
        <v>2719</v>
      </c>
    </row>
    <row r="154" spans="1:4" x14ac:dyDescent="0.3">
      <c r="A154" t="s">
        <v>4354</v>
      </c>
      <c r="B154" t="s">
        <v>4355</v>
      </c>
      <c r="C154" t="s">
        <v>4355</v>
      </c>
      <c r="D154" t="s">
        <v>4354</v>
      </c>
    </row>
    <row r="155" spans="1:4" x14ac:dyDescent="0.3">
      <c r="A155" t="s">
        <v>4286</v>
      </c>
      <c r="B155" t="s">
        <v>4287</v>
      </c>
      <c r="C155" t="s">
        <v>4489</v>
      </c>
      <c r="D155" t="s">
        <v>4286</v>
      </c>
    </row>
    <row r="156" spans="1:4" x14ac:dyDescent="0.3">
      <c r="A156" t="s">
        <v>2326</v>
      </c>
      <c r="B156" t="s">
        <v>4064</v>
      </c>
      <c r="C156" t="s">
        <v>4596</v>
      </c>
      <c r="D156" t="s">
        <v>2326</v>
      </c>
    </row>
    <row r="157" spans="1:4" x14ac:dyDescent="0.3">
      <c r="A157" t="s">
        <v>1883</v>
      </c>
      <c r="B157" t="s">
        <v>4153</v>
      </c>
      <c r="C157" t="s">
        <v>4684</v>
      </c>
      <c r="D157" t="s">
        <v>1883</v>
      </c>
    </row>
    <row r="158" spans="1:4" x14ac:dyDescent="0.3">
      <c r="A158" t="s">
        <v>3515</v>
      </c>
      <c r="B158" t="s">
        <v>4139</v>
      </c>
      <c r="C158" t="s">
        <v>4670</v>
      </c>
      <c r="D158" t="s">
        <v>3515</v>
      </c>
    </row>
    <row r="159" spans="1:4" x14ac:dyDescent="0.3">
      <c r="A159" t="s">
        <v>2937</v>
      </c>
      <c r="B159" t="s">
        <v>4087</v>
      </c>
      <c r="C159" t="s">
        <v>4618</v>
      </c>
      <c r="D159" t="s">
        <v>2937</v>
      </c>
    </row>
    <row r="160" spans="1:4" x14ac:dyDescent="0.3">
      <c r="A160" t="s">
        <v>2925</v>
      </c>
      <c r="B160" t="s">
        <v>4084</v>
      </c>
      <c r="C160" t="s">
        <v>4615</v>
      </c>
      <c r="D160" t="s">
        <v>2925</v>
      </c>
    </row>
    <row r="161" spans="1:4" x14ac:dyDescent="0.3">
      <c r="A161" t="s">
        <v>916</v>
      </c>
      <c r="B161" t="s">
        <v>4031</v>
      </c>
      <c r="C161" t="s">
        <v>4563</v>
      </c>
      <c r="D161" t="s">
        <v>916</v>
      </c>
    </row>
    <row r="162" spans="1:4" x14ac:dyDescent="0.3">
      <c r="A162" t="s">
        <v>1038</v>
      </c>
      <c r="B162" t="s">
        <v>4015</v>
      </c>
      <c r="C162" t="s">
        <v>4547</v>
      </c>
      <c r="D162" t="s">
        <v>1038</v>
      </c>
    </row>
    <row r="163" spans="1:4" x14ac:dyDescent="0.3">
      <c r="A163" s="2" t="s">
        <v>3860</v>
      </c>
      <c r="B163" t="s">
        <v>3882</v>
      </c>
      <c r="C163" t="s">
        <v>3882</v>
      </c>
      <c r="D163" s="2" t="s">
        <v>3860</v>
      </c>
    </row>
    <row r="164" spans="1:4" x14ac:dyDescent="0.3">
      <c r="A164" t="s">
        <v>1167</v>
      </c>
      <c r="B164" t="s">
        <v>4062</v>
      </c>
      <c r="C164" t="s">
        <v>4594</v>
      </c>
      <c r="D164" t="s">
        <v>1167</v>
      </c>
    </row>
    <row r="165" spans="1:4" x14ac:dyDescent="0.3">
      <c r="A165" t="s">
        <v>459</v>
      </c>
      <c r="B165" t="s">
        <v>4072</v>
      </c>
      <c r="C165" t="s">
        <v>4603</v>
      </c>
      <c r="D165" t="s">
        <v>459</v>
      </c>
    </row>
    <row r="166" spans="1:4" x14ac:dyDescent="0.3">
      <c r="A166" t="s">
        <v>3282</v>
      </c>
      <c r="B166" t="s">
        <v>4120</v>
      </c>
      <c r="C166" t="s">
        <v>4651</v>
      </c>
      <c r="D166" t="s">
        <v>3282</v>
      </c>
    </row>
    <row r="167" spans="1:4" x14ac:dyDescent="0.3">
      <c r="A167" t="s">
        <v>792</v>
      </c>
      <c r="B167" t="s">
        <v>4009</v>
      </c>
      <c r="C167" t="s">
        <v>4541</v>
      </c>
      <c r="D167" t="s">
        <v>792</v>
      </c>
    </row>
    <row r="168" spans="1:4" x14ac:dyDescent="0.3">
      <c r="A168" t="s">
        <v>2120</v>
      </c>
      <c r="B168" t="s">
        <v>4046</v>
      </c>
      <c r="C168" t="s">
        <v>4578</v>
      </c>
      <c r="D168" t="s">
        <v>2120</v>
      </c>
    </row>
    <row r="169" spans="1:4" x14ac:dyDescent="0.3">
      <c r="A169" t="s">
        <v>3761</v>
      </c>
      <c r="B169" t="s">
        <v>4164</v>
      </c>
      <c r="C169" t="s">
        <v>4694</v>
      </c>
      <c r="D169" t="s">
        <v>3761</v>
      </c>
    </row>
    <row r="170" spans="1:4" x14ac:dyDescent="0.3">
      <c r="A170" t="s">
        <v>2372</v>
      </c>
      <c r="B170" t="s">
        <v>4086</v>
      </c>
      <c r="C170" t="s">
        <v>4617</v>
      </c>
      <c r="D170" t="s">
        <v>2372</v>
      </c>
    </row>
    <row r="171" spans="1:4" x14ac:dyDescent="0.3">
      <c r="A171" t="s">
        <v>4252</v>
      </c>
      <c r="B171" t="s">
        <v>4253</v>
      </c>
      <c r="C171" t="s">
        <v>4474</v>
      </c>
      <c r="D171" t="s">
        <v>4252</v>
      </c>
    </row>
    <row r="172" spans="1:4" x14ac:dyDescent="0.3">
      <c r="A172" t="s">
        <v>569</v>
      </c>
      <c r="B172" t="s">
        <v>3999</v>
      </c>
      <c r="C172" t="s">
        <v>4531</v>
      </c>
      <c r="D172" t="s">
        <v>569</v>
      </c>
    </row>
    <row r="173" spans="1:4" x14ac:dyDescent="0.3">
      <c r="A173" t="s">
        <v>3572</v>
      </c>
      <c r="B173" t="s">
        <v>4147</v>
      </c>
      <c r="C173" t="s">
        <v>4678</v>
      </c>
      <c r="D173" t="s">
        <v>3572</v>
      </c>
    </row>
    <row r="174" spans="1:4" x14ac:dyDescent="0.3">
      <c r="A174" t="s">
        <v>4294</v>
      </c>
      <c r="B174" t="s">
        <v>4295</v>
      </c>
      <c r="C174" t="s">
        <v>4492</v>
      </c>
      <c r="D174" t="s">
        <v>4294</v>
      </c>
    </row>
    <row r="175" spans="1:4" x14ac:dyDescent="0.3">
      <c r="A175" t="s">
        <v>3112</v>
      </c>
      <c r="B175" t="s">
        <v>4099</v>
      </c>
      <c r="C175" t="s">
        <v>4630</v>
      </c>
      <c r="D175" t="s">
        <v>3112</v>
      </c>
    </row>
    <row r="176" spans="1:4" x14ac:dyDescent="0.3">
      <c r="A176" t="s">
        <v>2025</v>
      </c>
      <c r="B176" t="s">
        <v>4041</v>
      </c>
      <c r="C176" t="s">
        <v>4573</v>
      </c>
      <c r="D176" t="s">
        <v>2025</v>
      </c>
    </row>
    <row r="177" spans="1:4" x14ac:dyDescent="0.3">
      <c r="A177" t="s">
        <v>3205</v>
      </c>
      <c r="B177" t="s">
        <v>4108</v>
      </c>
      <c r="C177" t="s">
        <v>4639</v>
      </c>
      <c r="D177" t="s">
        <v>3205</v>
      </c>
    </row>
    <row r="178" spans="1:4" x14ac:dyDescent="0.3">
      <c r="A178" t="s">
        <v>123</v>
      </c>
      <c r="B178" t="s">
        <v>3987</v>
      </c>
      <c r="C178" t="s">
        <v>4520</v>
      </c>
      <c r="D178" t="s">
        <v>123</v>
      </c>
    </row>
    <row r="179" spans="1:4" x14ac:dyDescent="0.3">
      <c r="A179" t="s">
        <v>628</v>
      </c>
      <c r="B179" t="s">
        <v>4010</v>
      </c>
      <c r="C179" t="s">
        <v>4542</v>
      </c>
      <c r="D179" t="s">
        <v>628</v>
      </c>
    </row>
    <row r="180" spans="1:4" x14ac:dyDescent="0.3">
      <c r="A180" t="s">
        <v>3412</v>
      </c>
      <c r="B180" t="s">
        <v>4125</v>
      </c>
      <c r="C180" t="s">
        <v>4656</v>
      </c>
      <c r="D180" t="s">
        <v>3412</v>
      </c>
    </row>
    <row r="181" spans="1:4" x14ac:dyDescent="0.3">
      <c r="A181" t="s">
        <v>4235</v>
      </c>
      <c r="B181" t="s">
        <v>4236</v>
      </c>
      <c r="C181" t="s">
        <v>4465</v>
      </c>
      <c r="D181" t="s">
        <v>4235</v>
      </c>
    </row>
    <row r="182" spans="1:4" x14ac:dyDescent="0.3">
      <c r="A182" t="s">
        <v>4316</v>
      </c>
      <c r="B182" t="s">
        <v>4317</v>
      </c>
      <c r="C182" t="s">
        <v>4503</v>
      </c>
      <c r="D182" t="s">
        <v>4316</v>
      </c>
    </row>
    <row r="183" spans="1:4" x14ac:dyDescent="0.3">
      <c r="A183" t="s">
        <v>2983</v>
      </c>
      <c r="B183" t="s">
        <v>4094</v>
      </c>
      <c r="C183" t="s">
        <v>4625</v>
      </c>
      <c r="D183" t="s">
        <v>2983</v>
      </c>
    </row>
    <row r="184" spans="1:4" x14ac:dyDescent="0.3">
      <c r="A184" t="s">
        <v>4241</v>
      </c>
      <c r="B184" t="s">
        <v>4242</v>
      </c>
      <c r="C184" t="s">
        <v>4468</v>
      </c>
      <c r="D184" t="s">
        <v>4241</v>
      </c>
    </row>
    <row r="185" spans="1:4" x14ac:dyDescent="0.3">
      <c r="A185" t="s">
        <v>4239</v>
      </c>
      <c r="B185" t="s">
        <v>4240</v>
      </c>
      <c r="C185" t="s">
        <v>4467</v>
      </c>
      <c r="D185" t="s">
        <v>4239</v>
      </c>
    </row>
    <row r="186" spans="1:4" x14ac:dyDescent="0.3">
      <c r="A186" t="s">
        <v>4330</v>
      </c>
      <c r="B186" t="s">
        <v>4331</v>
      </c>
      <c r="C186" t="s">
        <v>4331</v>
      </c>
      <c r="D186" t="s">
        <v>4330</v>
      </c>
    </row>
    <row r="187" spans="1:4" x14ac:dyDescent="0.3">
      <c r="A187" t="s">
        <v>1014</v>
      </c>
      <c r="B187" t="s">
        <v>4049</v>
      </c>
      <c r="C187" t="s">
        <v>4581</v>
      </c>
      <c r="D187" t="s">
        <v>1014</v>
      </c>
    </row>
    <row r="188" spans="1:4" x14ac:dyDescent="0.3">
      <c r="A188" t="s">
        <v>2070</v>
      </c>
      <c r="B188" t="s">
        <v>4134</v>
      </c>
      <c r="C188" t="s">
        <v>4665</v>
      </c>
      <c r="D188" t="s">
        <v>2070</v>
      </c>
    </row>
    <row r="189" spans="1:4" x14ac:dyDescent="0.3">
      <c r="A189" t="s">
        <v>3069</v>
      </c>
      <c r="B189" t="s">
        <v>4096</v>
      </c>
      <c r="C189" t="s">
        <v>4627</v>
      </c>
      <c r="D189" t="s">
        <v>3069</v>
      </c>
    </row>
    <row r="190" spans="1:4" x14ac:dyDescent="0.3">
      <c r="A190" t="s">
        <v>3430</v>
      </c>
      <c r="B190" t="s">
        <v>4128</v>
      </c>
      <c r="C190" t="s">
        <v>4659</v>
      </c>
      <c r="D190" t="s">
        <v>3430</v>
      </c>
    </row>
    <row r="191" spans="1:4" x14ac:dyDescent="0.3">
      <c r="A191" t="s">
        <v>356</v>
      </c>
      <c r="B191" t="s">
        <v>4097</v>
      </c>
      <c r="C191" t="s">
        <v>4628</v>
      </c>
      <c r="D191" t="s">
        <v>356</v>
      </c>
    </row>
    <row r="192" spans="1:4" x14ac:dyDescent="0.3">
      <c r="A192" t="s">
        <v>3120</v>
      </c>
      <c r="B192" t="s">
        <v>4100</v>
      </c>
      <c r="C192" t="s">
        <v>4631</v>
      </c>
      <c r="D192" t="s">
        <v>3120</v>
      </c>
    </row>
    <row r="193" spans="1:4" x14ac:dyDescent="0.3">
      <c r="A193" t="s">
        <v>4262</v>
      </c>
      <c r="B193" t="s">
        <v>4263</v>
      </c>
      <c r="C193" t="s">
        <v>4477</v>
      </c>
      <c r="D193" t="s">
        <v>4262</v>
      </c>
    </row>
    <row r="194" spans="1:4" x14ac:dyDescent="0.3">
      <c r="A194" t="s">
        <v>3837</v>
      </c>
      <c r="B194" t="s">
        <v>4167</v>
      </c>
      <c r="C194" t="s">
        <v>4696</v>
      </c>
      <c r="D194" t="s">
        <v>3837</v>
      </c>
    </row>
    <row r="195" spans="1:4" x14ac:dyDescent="0.3">
      <c r="A195" t="s">
        <v>2891</v>
      </c>
      <c r="B195" t="s">
        <v>4133</v>
      </c>
      <c r="C195" t="s">
        <v>4664</v>
      </c>
      <c r="D195" t="s">
        <v>2891</v>
      </c>
    </row>
    <row r="196" spans="1:4" x14ac:dyDescent="0.3">
      <c r="A196" t="s">
        <v>729</v>
      </c>
      <c r="B196" t="s">
        <v>4185</v>
      </c>
      <c r="C196" t="s">
        <v>4709</v>
      </c>
      <c r="D196" t="s">
        <v>729</v>
      </c>
    </row>
    <row r="197" spans="1:4" x14ac:dyDescent="0.3">
      <c r="A197" t="s">
        <v>4276</v>
      </c>
      <c r="B197" t="s">
        <v>4277</v>
      </c>
      <c r="C197" t="s">
        <v>4484</v>
      </c>
      <c r="D197" t="s">
        <v>4276</v>
      </c>
    </row>
    <row r="198" spans="1:4" x14ac:dyDescent="0.3">
      <c r="A198" t="s">
        <v>4348</v>
      </c>
      <c r="B198" t="s">
        <v>4349</v>
      </c>
      <c r="C198" t="s">
        <v>4349</v>
      </c>
      <c r="D198" t="s">
        <v>4348</v>
      </c>
    </row>
    <row r="199" spans="1:4" x14ac:dyDescent="0.3">
      <c r="A199" t="s">
        <v>1059</v>
      </c>
      <c r="B199" t="s">
        <v>4018</v>
      </c>
      <c r="C199" t="s">
        <v>4550</v>
      </c>
      <c r="D199" t="s">
        <v>1059</v>
      </c>
    </row>
    <row r="200" spans="1:4" x14ac:dyDescent="0.3">
      <c r="A200" t="s">
        <v>2324</v>
      </c>
      <c r="B200" t="s">
        <v>4063</v>
      </c>
      <c r="C200" t="s">
        <v>4595</v>
      </c>
      <c r="D200" t="s">
        <v>2324</v>
      </c>
    </row>
    <row r="201" spans="1:4" x14ac:dyDescent="0.3">
      <c r="A201" t="s">
        <v>3828</v>
      </c>
      <c r="B201" t="s">
        <v>4169</v>
      </c>
      <c r="C201" t="s">
        <v>4698</v>
      </c>
      <c r="D201" t="s">
        <v>3828</v>
      </c>
    </row>
    <row r="202" spans="1:4" x14ac:dyDescent="0.3">
      <c r="A202" t="s">
        <v>4372</v>
      </c>
      <c r="B202" t="s">
        <v>4373</v>
      </c>
      <c r="C202" t="s">
        <v>4519</v>
      </c>
      <c r="D202" t="s">
        <v>4372</v>
      </c>
    </row>
    <row r="203" spans="1:4" x14ac:dyDescent="0.3">
      <c r="A203" t="s">
        <v>4256</v>
      </c>
      <c r="B203" t="s">
        <v>4257</v>
      </c>
      <c r="C203" t="s">
        <v>4257</v>
      </c>
      <c r="D203" t="s">
        <v>4256</v>
      </c>
    </row>
    <row r="204" spans="1:4" x14ac:dyDescent="0.3">
      <c r="A204" t="s">
        <v>4177</v>
      </c>
      <c r="B204" t="s">
        <v>4178</v>
      </c>
      <c r="C204" t="s">
        <v>4704</v>
      </c>
      <c r="D204" t="s">
        <v>4177</v>
      </c>
    </row>
    <row r="205" spans="1:4" x14ac:dyDescent="0.3">
      <c r="A205" t="s">
        <v>3512</v>
      </c>
      <c r="B205" t="s">
        <v>4138</v>
      </c>
      <c r="C205" t="s">
        <v>4669</v>
      </c>
      <c r="D205" t="s">
        <v>3512</v>
      </c>
    </row>
    <row r="206" spans="1:4" x14ac:dyDescent="0.3">
      <c r="A206" t="s">
        <v>4344</v>
      </c>
      <c r="B206" t="s">
        <v>4345</v>
      </c>
      <c r="C206" t="s">
        <v>4345</v>
      </c>
      <c r="D206" t="s">
        <v>4344</v>
      </c>
    </row>
    <row r="207" spans="1:4" x14ac:dyDescent="0.3">
      <c r="A207" t="s">
        <v>4278</v>
      </c>
      <c r="B207" t="s">
        <v>4279</v>
      </c>
      <c r="C207" t="s">
        <v>4485</v>
      </c>
      <c r="D207" t="s">
        <v>4278</v>
      </c>
    </row>
    <row r="208" spans="1:4" x14ac:dyDescent="0.3">
      <c r="A208" t="s">
        <v>2695</v>
      </c>
      <c r="B208" t="s">
        <v>4146</v>
      </c>
      <c r="C208" t="s">
        <v>4677</v>
      </c>
      <c r="D208" t="s">
        <v>2695</v>
      </c>
    </row>
    <row r="209" spans="1:4" x14ac:dyDescent="0.3">
      <c r="A209" t="s">
        <v>187</v>
      </c>
      <c r="B209" t="s">
        <v>4112</v>
      </c>
      <c r="C209" t="s">
        <v>4643</v>
      </c>
      <c r="D209" t="s">
        <v>187</v>
      </c>
    </row>
    <row r="210" spans="1:4" x14ac:dyDescent="0.3">
      <c r="A210" t="s">
        <v>3244</v>
      </c>
      <c r="B210" t="s">
        <v>4115</v>
      </c>
      <c r="C210" t="s">
        <v>4646</v>
      </c>
      <c r="D210" t="s">
        <v>3244</v>
      </c>
    </row>
    <row r="211" spans="1:4" x14ac:dyDescent="0.3">
      <c r="A211" t="s">
        <v>4284</v>
      </c>
      <c r="B211" t="s">
        <v>4285</v>
      </c>
      <c r="C211" t="s">
        <v>4488</v>
      </c>
      <c r="D211" t="s">
        <v>4284</v>
      </c>
    </row>
    <row r="212" spans="1:4" x14ac:dyDescent="0.3">
      <c r="A212" t="s">
        <v>3738</v>
      </c>
      <c r="B212" t="s">
        <v>4160</v>
      </c>
      <c r="C212" t="s">
        <v>4690</v>
      </c>
      <c r="D212" t="s">
        <v>3738</v>
      </c>
    </row>
    <row r="213" spans="1:4" x14ac:dyDescent="0.3">
      <c r="A213" t="s">
        <v>2108</v>
      </c>
      <c r="B213" t="s">
        <v>4044</v>
      </c>
      <c r="C213" t="s">
        <v>4576</v>
      </c>
      <c r="D213" t="s">
        <v>2108</v>
      </c>
    </row>
    <row r="214" spans="1:4" x14ac:dyDescent="0.3">
      <c r="A214" t="s">
        <v>4258</v>
      </c>
      <c r="B214" t="s">
        <v>4259</v>
      </c>
      <c r="C214" t="s">
        <v>4475</v>
      </c>
      <c r="D214" t="s">
        <v>4258</v>
      </c>
    </row>
    <row r="215" spans="1:4" x14ac:dyDescent="0.3">
      <c r="A215" t="s">
        <v>4170</v>
      </c>
      <c r="B215" t="s">
        <v>4171</v>
      </c>
      <c r="C215" t="s">
        <v>4699</v>
      </c>
      <c r="D215" t="s">
        <v>4170</v>
      </c>
    </row>
    <row r="216" spans="1:4" x14ac:dyDescent="0.3">
      <c r="A216" t="s">
        <v>4199</v>
      </c>
      <c r="B216" t="s">
        <v>4200</v>
      </c>
      <c r="C216" t="s">
        <v>4447</v>
      </c>
      <c r="D216" t="s">
        <v>4199</v>
      </c>
    </row>
    <row r="217" spans="1:4" x14ac:dyDescent="0.3">
      <c r="A217" s="2" t="s">
        <v>3864</v>
      </c>
      <c r="B217" t="s">
        <v>3886</v>
      </c>
      <c r="C217" t="s">
        <v>3886</v>
      </c>
      <c r="D217" s="2" t="s">
        <v>3864</v>
      </c>
    </row>
    <row r="218" spans="1:4" x14ac:dyDescent="0.3">
      <c r="A218" t="s">
        <v>4302</v>
      </c>
      <c r="B218" t="s">
        <v>4303</v>
      </c>
      <c r="C218" t="s">
        <v>4496</v>
      </c>
      <c r="D218" t="s">
        <v>4302</v>
      </c>
    </row>
    <row r="219" spans="1:4" x14ac:dyDescent="0.3">
      <c r="A219" t="s">
        <v>2656</v>
      </c>
      <c r="B219" t="s">
        <v>4066</v>
      </c>
      <c r="C219" t="s">
        <v>4598</v>
      </c>
      <c r="D219" t="s">
        <v>2656</v>
      </c>
    </row>
    <row r="220" spans="1:4" x14ac:dyDescent="0.3">
      <c r="A220" t="s">
        <v>1916</v>
      </c>
      <c r="B220" t="s">
        <v>4091</v>
      </c>
      <c r="C220" t="s">
        <v>4622</v>
      </c>
      <c r="D220" t="s">
        <v>1916</v>
      </c>
    </row>
    <row r="221" spans="1:4" x14ac:dyDescent="0.3">
      <c r="A221" t="s">
        <v>2974</v>
      </c>
      <c r="B221" t="s">
        <v>4093</v>
      </c>
      <c r="C221" t="s">
        <v>4624</v>
      </c>
      <c r="D221" t="s">
        <v>2974</v>
      </c>
    </row>
    <row r="222" spans="1:4" x14ac:dyDescent="0.3">
      <c r="A222" t="s">
        <v>3237</v>
      </c>
      <c r="B222" t="s">
        <v>4114</v>
      </c>
      <c r="C222" t="s">
        <v>4645</v>
      </c>
      <c r="D222" t="s">
        <v>3237</v>
      </c>
    </row>
    <row r="223" spans="1:4" x14ac:dyDescent="0.3">
      <c r="A223" t="s">
        <v>3211</v>
      </c>
      <c r="B223" t="s">
        <v>4155</v>
      </c>
      <c r="C223" t="s">
        <v>4686</v>
      </c>
      <c r="D223" t="s">
        <v>3211</v>
      </c>
    </row>
    <row r="224" spans="1:4" x14ac:dyDescent="0.3">
      <c r="A224" t="s">
        <v>2726</v>
      </c>
      <c r="B224" t="s">
        <v>4076</v>
      </c>
      <c r="C224" t="s">
        <v>4607</v>
      </c>
      <c r="D224" t="s">
        <v>2726</v>
      </c>
    </row>
    <row r="225" spans="1:4" x14ac:dyDescent="0.3">
      <c r="A225" t="s">
        <v>3733</v>
      </c>
      <c r="B225" t="s">
        <v>4159</v>
      </c>
      <c r="C225" t="s">
        <v>4689</v>
      </c>
      <c r="D225" t="s">
        <v>3733</v>
      </c>
    </row>
    <row r="226" spans="1:4" x14ac:dyDescent="0.3">
      <c r="A226" t="s">
        <v>2007</v>
      </c>
      <c r="B226" t="s">
        <v>4080</v>
      </c>
      <c r="C226" t="s">
        <v>4611</v>
      </c>
      <c r="D226" t="s">
        <v>2007</v>
      </c>
    </row>
    <row r="227" spans="1:4" x14ac:dyDescent="0.3">
      <c r="A227" t="s">
        <v>768</v>
      </c>
      <c r="B227" t="s">
        <v>4005</v>
      </c>
      <c r="C227" t="s">
        <v>4537</v>
      </c>
      <c r="D227" t="s">
        <v>768</v>
      </c>
    </row>
    <row r="228" spans="1:4" x14ac:dyDescent="0.3">
      <c r="A228" t="s">
        <v>3306</v>
      </c>
      <c r="B228" t="s">
        <v>4123</v>
      </c>
      <c r="C228" t="s">
        <v>4654</v>
      </c>
      <c r="D228" t="s">
        <v>3306</v>
      </c>
    </row>
    <row r="229" spans="1:4" x14ac:dyDescent="0.3">
      <c r="A229" t="s">
        <v>4264</v>
      </c>
      <c r="B229" t="s">
        <v>4265</v>
      </c>
      <c r="C229" t="s">
        <v>4478</v>
      </c>
      <c r="D229" t="s">
        <v>4264</v>
      </c>
    </row>
    <row r="230" spans="1:4" x14ac:dyDescent="0.3">
      <c r="A230" t="s">
        <v>3364</v>
      </c>
      <c r="B230" t="s">
        <v>4124</v>
      </c>
      <c r="C230" t="s">
        <v>4655</v>
      </c>
      <c r="D230" t="s">
        <v>3364</v>
      </c>
    </row>
    <row r="231" spans="1:4" x14ac:dyDescent="0.3">
      <c r="A231" t="s">
        <v>4334</v>
      </c>
      <c r="B231" t="s">
        <v>4335</v>
      </c>
      <c r="C231" t="s">
        <v>4335</v>
      </c>
      <c r="D231" t="s">
        <v>4334</v>
      </c>
    </row>
    <row r="232" spans="1:4" x14ac:dyDescent="0.3">
      <c r="A232" s="2" t="s">
        <v>3876</v>
      </c>
      <c r="B232" t="s">
        <v>3898</v>
      </c>
      <c r="C232" t="s">
        <v>3898</v>
      </c>
      <c r="D232" s="2" t="s">
        <v>3876</v>
      </c>
    </row>
    <row r="233" spans="1:4" x14ac:dyDescent="0.3">
      <c r="A233" t="s">
        <v>3418</v>
      </c>
      <c r="B233" t="s">
        <v>4126</v>
      </c>
      <c r="C233" t="s">
        <v>4657</v>
      </c>
      <c r="D233" t="s">
        <v>3418</v>
      </c>
    </row>
    <row r="234" spans="1:4" x14ac:dyDescent="0.3">
      <c r="A234" t="s">
        <v>4219</v>
      </c>
      <c r="B234" t="s">
        <v>4220</v>
      </c>
      <c r="C234" t="s">
        <v>4457</v>
      </c>
      <c r="D234" t="s">
        <v>4219</v>
      </c>
    </row>
    <row r="235" spans="1:4" x14ac:dyDescent="0.3">
      <c r="A235" t="s">
        <v>3522</v>
      </c>
      <c r="B235" t="s">
        <v>4140</v>
      </c>
      <c r="C235" t="s">
        <v>4671</v>
      </c>
      <c r="D235" t="s">
        <v>3522</v>
      </c>
    </row>
    <row r="236" spans="1:4" x14ac:dyDescent="0.3">
      <c r="A236" t="s">
        <v>3230</v>
      </c>
      <c r="B236" t="s">
        <v>4113</v>
      </c>
      <c r="C236" t="s">
        <v>4644</v>
      </c>
      <c r="D236" t="s">
        <v>3230</v>
      </c>
    </row>
    <row r="237" spans="1:4" x14ac:dyDescent="0.3">
      <c r="A237" t="s">
        <v>4274</v>
      </c>
      <c r="B237" t="s">
        <v>4275</v>
      </c>
      <c r="C237" t="s">
        <v>4483</v>
      </c>
      <c r="D237" t="s">
        <v>4274</v>
      </c>
    </row>
    <row r="238" spans="1:4" x14ac:dyDescent="0.3">
      <c r="A238" t="s">
        <v>727</v>
      </c>
      <c r="B238" t="s">
        <v>4181</v>
      </c>
      <c r="C238" t="s">
        <v>4706</v>
      </c>
      <c r="D238" t="s">
        <v>727</v>
      </c>
    </row>
    <row r="239" spans="1:4" x14ac:dyDescent="0.3">
      <c r="A239" t="s">
        <v>2224</v>
      </c>
      <c r="B239" t="s">
        <v>4053</v>
      </c>
      <c r="C239" t="s">
        <v>4585</v>
      </c>
      <c r="D239" t="s">
        <v>2224</v>
      </c>
    </row>
    <row r="240" spans="1:4" x14ac:dyDescent="0.3">
      <c r="A240" t="s">
        <v>1728</v>
      </c>
      <c r="B240" t="s">
        <v>4107</v>
      </c>
      <c r="C240" t="s">
        <v>4638</v>
      </c>
      <c r="D240" t="s">
        <v>1728</v>
      </c>
    </row>
    <row r="241" spans="1:4" x14ac:dyDescent="0.3">
      <c r="A241" t="s">
        <v>4201</v>
      </c>
      <c r="B241" t="s">
        <v>4202</v>
      </c>
      <c r="C241" t="s">
        <v>4448</v>
      </c>
      <c r="D241" t="s">
        <v>4201</v>
      </c>
    </row>
    <row r="242" spans="1:4" x14ac:dyDescent="0.3">
      <c r="A242" t="s">
        <v>1025</v>
      </c>
      <c r="B242" t="s">
        <v>4014</v>
      </c>
      <c r="C242" t="s">
        <v>4546</v>
      </c>
      <c r="D242" t="s">
        <v>1025</v>
      </c>
    </row>
    <row r="243" spans="1:4" x14ac:dyDescent="0.3">
      <c r="A243" t="s">
        <v>1490</v>
      </c>
      <c r="B243" t="s">
        <v>4172</v>
      </c>
      <c r="C243" t="s">
        <v>4700</v>
      </c>
      <c r="D243" t="s">
        <v>1490</v>
      </c>
    </row>
    <row r="244" spans="1:4" x14ac:dyDescent="0.3">
      <c r="A244" t="s">
        <v>2881</v>
      </c>
      <c r="B244" t="s">
        <v>4173</v>
      </c>
      <c r="C244" t="s">
        <v>4701</v>
      </c>
      <c r="D244" t="s">
        <v>2881</v>
      </c>
    </row>
    <row r="245" spans="1:4" x14ac:dyDescent="0.3">
      <c r="A245" t="s">
        <v>1070</v>
      </c>
      <c r="B245" t="s">
        <v>4019</v>
      </c>
      <c r="C245" t="s">
        <v>4551</v>
      </c>
      <c r="D245" t="s">
        <v>1070</v>
      </c>
    </row>
    <row r="246" spans="1:4" x14ac:dyDescent="0.3">
      <c r="A246" t="s">
        <v>405</v>
      </c>
      <c r="B246" t="s">
        <v>3995</v>
      </c>
      <c r="C246" t="s">
        <v>4527</v>
      </c>
      <c r="D246" t="s">
        <v>405</v>
      </c>
    </row>
    <row r="247" spans="1:4" x14ac:dyDescent="0.3">
      <c r="A247" t="s">
        <v>4188</v>
      </c>
      <c r="B247" t="s">
        <v>4189</v>
      </c>
      <c r="C247" t="s">
        <v>4711</v>
      </c>
      <c r="D247" t="s">
        <v>4188</v>
      </c>
    </row>
    <row r="248" spans="1:4" x14ac:dyDescent="0.3">
      <c r="A248" t="s">
        <v>419</v>
      </c>
      <c r="B248" t="s">
        <v>4129</v>
      </c>
      <c r="C248" t="s">
        <v>4660</v>
      </c>
      <c r="D248" t="s">
        <v>419</v>
      </c>
    </row>
    <row r="249" spans="1:4" x14ac:dyDescent="0.3">
      <c r="A249" t="s">
        <v>287</v>
      </c>
      <c r="B249" t="s">
        <v>3990</v>
      </c>
      <c r="C249" t="s">
        <v>4522</v>
      </c>
      <c r="D249" t="s">
        <v>287</v>
      </c>
    </row>
    <row r="250" spans="1:4" x14ac:dyDescent="0.3">
      <c r="A250" s="2" t="s">
        <v>3866</v>
      </c>
      <c r="B250" t="s">
        <v>3888</v>
      </c>
      <c r="C250" t="s">
        <v>4435</v>
      </c>
      <c r="D250" s="2" t="s">
        <v>3866</v>
      </c>
    </row>
    <row r="251" spans="1:4" x14ac:dyDescent="0.3">
      <c r="A251" t="s">
        <v>4227</v>
      </c>
      <c r="B251" t="s">
        <v>4228</v>
      </c>
      <c r="C251" t="s">
        <v>4461</v>
      </c>
      <c r="D251" t="s">
        <v>4227</v>
      </c>
    </row>
    <row r="252" spans="1:4" x14ac:dyDescent="0.3">
      <c r="A252" t="s">
        <v>429</v>
      </c>
      <c r="B252" t="s">
        <v>3997</v>
      </c>
      <c r="C252" t="s">
        <v>4529</v>
      </c>
      <c r="D252" t="s">
        <v>429</v>
      </c>
    </row>
    <row r="253" spans="1:4" x14ac:dyDescent="0.3">
      <c r="A253" t="s">
        <v>1084</v>
      </c>
      <c r="B253" t="s">
        <v>4022</v>
      </c>
      <c r="C253" t="s">
        <v>4554</v>
      </c>
      <c r="D253" t="s">
        <v>1084</v>
      </c>
    </row>
    <row r="254" spans="1:4" x14ac:dyDescent="0.3">
      <c r="A254" t="s">
        <v>2410</v>
      </c>
      <c r="B254" t="s">
        <v>4136</v>
      </c>
      <c r="C254" t="s">
        <v>4667</v>
      </c>
      <c r="D254" t="s">
        <v>2410</v>
      </c>
    </row>
    <row r="255" spans="1:4" x14ac:dyDescent="0.3">
      <c r="A255" t="s">
        <v>4370</v>
      </c>
      <c r="B255" t="s">
        <v>4371</v>
      </c>
      <c r="C255" t="s">
        <v>4518</v>
      </c>
      <c r="D255" t="s">
        <v>4370</v>
      </c>
    </row>
    <row r="256" spans="1:4" x14ac:dyDescent="0.3">
      <c r="A256" t="s">
        <v>723</v>
      </c>
      <c r="B256" t="s">
        <v>4174</v>
      </c>
      <c r="C256" t="s">
        <v>4702</v>
      </c>
      <c r="D256" t="s">
        <v>723</v>
      </c>
    </row>
    <row r="257" spans="1:4" x14ac:dyDescent="0.3">
      <c r="A257" t="s">
        <v>1075</v>
      </c>
      <c r="B257" t="s">
        <v>4020</v>
      </c>
      <c r="C257" t="s">
        <v>4552</v>
      </c>
      <c r="D257" t="s">
        <v>1075</v>
      </c>
    </row>
    <row r="258" spans="1:4" x14ac:dyDescent="0.3">
      <c r="A258" t="s">
        <v>4298</v>
      </c>
      <c r="B258" t="s">
        <v>4299</v>
      </c>
      <c r="C258" t="s">
        <v>4494</v>
      </c>
      <c r="D258" t="s">
        <v>4298</v>
      </c>
    </row>
    <row r="259" spans="1:4" x14ac:dyDescent="0.3">
      <c r="A259" t="s">
        <v>3470</v>
      </c>
      <c r="B259" t="s">
        <v>4132</v>
      </c>
      <c r="C259" t="s">
        <v>4663</v>
      </c>
      <c r="D259" t="s">
        <v>3470</v>
      </c>
    </row>
    <row r="260" spans="1:4" x14ac:dyDescent="0.3">
      <c r="A260" t="s">
        <v>4175</v>
      </c>
      <c r="B260" t="s">
        <v>4176</v>
      </c>
      <c r="C260" t="s">
        <v>4703</v>
      </c>
      <c r="D260" t="s">
        <v>4175</v>
      </c>
    </row>
    <row r="261" spans="1:4" x14ac:dyDescent="0.3">
      <c r="A261" t="s">
        <v>4296</v>
      </c>
      <c r="B261" t="s">
        <v>4297</v>
      </c>
      <c r="C261" t="s">
        <v>4493</v>
      </c>
      <c r="D261" t="s">
        <v>4296</v>
      </c>
    </row>
    <row r="262" spans="1:4" x14ac:dyDescent="0.3">
      <c r="A262" t="s">
        <v>4221</v>
      </c>
      <c r="B262" t="s">
        <v>4222</v>
      </c>
      <c r="C262" t="s">
        <v>4458</v>
      </c>
      <c r="D262" t="s">
        <v>4221</v>
      </c>
    </row>
    <row r="263" spans="1:4" x14ac:dyDescent="0.3">
      <c r="A263" t="s">
        <v>4260</v>
      </c>
      <c r="B263" t="s">
        <v>4261</v>
      </c>
      <c r="C263" t="s">
        <v>4476</v>
      </c>
      <c r="D263" t="s">
        <v>4260</v>
      </c>
    </row>
    <row r="264" spans="1:4" x14ac:dyDescent="0.3">
      <c r="A264" t="s">
        <v>775</v>
      </c>
      <c r="B264" t="s">
        <v>4006</v>
      </c>
      <c r="C264" t="s">
        <v>4538</v>
      </c>
      <c r="D264" t="s">
        <v>775</v>
      </c>
    </row>
    <row r="265" spans="1:4" x14ac:dyDescent="0.3">
      <c r="A265" t="s">
        <v>804</v>
      </c>
      <c r="B265" t="s">
        <v>4011</v>
      </c>
      <c r="C265" t="s">
        <v>4543</v>
      </c>
      <c r="D265" t="s">
        <v>804</v>
      </c>
    </row>
    <row r="266" spans="1:4" x14ac:dyDescent="0.3">
      <c r="A266" t="s">
        <v>3455</v>
      </c>
      <c r="B266" t="s">
        <v>4131</v>
      </c>
      <c r="C266" t="s">
        <v>4662</v>
      </c>
      <c r="D266" t="s">
        <v>3455</v>
      </c>
    </row>
    <row r="267" spans="1:4" x14ac:dyDescent="0.3">
      <c r="A267" t="s">
        <v>4292</v>
      </c>
      <c r="B267" t="s">
        <v>4293</v>
      </c>
      <c r="C267" t="s">
        <v>4491</v>
      </c>
      <c r="D267" t="s">
        <v>4292</v>
      </c>
    </row>
    <row r="268" spans="1:4" x14ac:dyDescent="0.3">
      <c r="A268" t="s">
        <v>347</v>
      </c>
      <c r="B268" t="s">
        <v>3992</v>
      </c>
      <c r="C268" t="s">
        <v>4524</v>
      </c>
      <c r="D268" t="s">
        <v>347</v>
      </c>
    </row>
    <row r="269" spans="1:4" x14ac:dyDescent="0.3">
      <c r="A269" t="s">
        <v>169</v>
      </c>
      <c r="B269" t="s">
        <v>4069</v>
      </c>
      <c r="C269" t="s">
        <v>4601</v>
      </c>
      <c r="D269" t="s">
        <v>169</v>
      </c>
    </row>
    <row r="270" spans="1:4" x14ac:dyDescent="0.3">
      <c r="A270" t="s">
        <v>4324</v>
      </c>
      <c r="B270" t="s">
        <v>4325</v>
      </c>
      <c r="C270" t="s">
        <v>4507</v>
      </c>
      <c r="D270" t="s">
        <v>4324</v>
      </c>
    </row>
    <row r="271" spans="1:4" x14ac:dyDescent="0.3">
      <c r="A271" t="s">
        <v>4336</v>
      </c>
      <c r="B271" t="s">
        <v>4337</v>
      </c>
      <c r="C271" t="s">
        <v>4337</v>
      </c>
      <c r="D271" t="s">
        <v>4336</v>
      </c>
    </row>
    <row r="272" spans="1:4" x14ac:dyDescent="0.3">
      <c r="A272" t="s">
        <v>1261</v>
      </c>
      <c r="B272" t="s">
        <v>4141</v>
      </c>
      <c r="C272" t="s">
        <v>4672</v>
      </c>
      <c r="D272" t="s">
        <v>1261</v>
      </c>
    </row>
    <row r="273" spans="1:4" x14ac:dyDescent="0.3">
      <c r="A273" t="s">
        <v>1772</v>
      </c>
      <c r="B273" t="s">
        <v>4111</v>
      </c>
      <c r="C273" t="s">
        <v>4642</v>
      </c>
      <c r="D273" t="s">
        <v>1772</v>
      </c>
    </row>
    <row r="274" spans="1:4" x14ac:dyDescent="0.3">
      <c r="A274" t="s">
        <v>3505</v>
      </c>
      <c r="B274" t="s">
        <v>4137</v>
      </c>
      <c r="C274" t="s">
        <v>4668</v>
      </c>
      <c r="D274" t="s">
        <v>3505</v>
      </c>
    </row>
    <row r="275" spans="1:4" x14ac:dyDescent="0.3">
      <c r="A275" t="s">
        <v>4306</v>
      </c>
      <c r="B275" t="s">
        <v>4307</v>
      </c>
      <c r="C275" t="s">
        <v>4498</v>
      </c>
      <c r="D275" t="s">
        <v>4306</v>
      </c>
    </row>
    <row r="276" spans="1:4" x14ac:dyDescent="0.3">
      <c r="A276" t="s">
        <v>4248</v>
      </c>
      <c r="B276" t="s">
        <v>4249</v>
      </c>
      <c r="C276" t="s">
        <v>4472</v>
      </c>
      <c r="D276" t="s">
        <v>4248</v>
      </c>
    </row>
    <row r="277" spans="1:4" x14ac:dyDescent="0.3">
      <c r="A277" t="s">
        <v>296</v>
      </c>
      <c r="B277" t="s">
        <v>4077</v>
      </c>
      <c r="C277" t="s">
        <v>4608</v>
      </c>
      <c r="D277" t="s">
        <v>296</v>
      </c>
    </row>
    <row r="278" spans="1:4" x14ac:dyDescent="0.3">
      <c r="A278" t="s">
        <v>2899</v>
      </c>
      <c r="B278" t="s">
        <v>4079</v>
      </c>
      <c r="C278" t="s">
        <v>4610</v>
      </c>
      <c r="D278" t="s">
        <v>2899</v>
      </c>
    </row>
    <row r="279" spans="1:4" x14ac:dyDescent="0.3">
      <c r="A279" t="s">
        <v>4304</v>
      </c>
      <c r="B279" t="s">
        <v>4305</v>
      </c>
      <c r="C279" t="s">
        <v>4497</v>
      </c>
      <c r="D279" t="s">
        <v>4304</v>
      </c>
    </row>
    <row r="280" spans="1:4" x14ac:dyDescent="0.3">
      <c r="A280" t="s">
        <v>3859</v>
      </c>
      <c r="B280" t="s">
        <v>3881</v>
      </c>
      <c r="C280" t="s">
        <v>4433</v>
      </c>
      <c r="D280" t="s">
        <v>3859</v>
      </c>
    </row>
    <row r="281" spans="1:4" x14ac:dyDescent="0.3">
      <c r="A281" t="s">
        <v>4186</v>
      </c>
      <c r="B281" t="s">
        <v>4187</v>
      </c>
      <c r="C281" t="s">
        <v>4710</v>
      </c>
      <c r="D281" t="s">
        <v>4186</v>
      </c>
    </row>
    <row r="282" spans="1:4" x14ac:dyDescent="0.3">
      <c r="A282" t="s">
        <v>4346</v>
      </c>
      <c r="B282" t="s">
        <v>4347</v>
      </c>
      <c r="C282" t="s">
        <v>4512</v>
      </c>
      <c r="D282" t="s">
        <v>4346</v>
      </c>
    </row>
    <row r="283" spans="1:4" x14ac:dyDescent="0.3">
      <c r="A283" s="2" t="s">
        <v>3861</v>
      </c>
      <c r="B283" t="s">
        <v>3883</v>
      </c>
      <c r="C283" t="s">
        <v>3883</v>
      </c>
      <c r="D283" s="2" t="s">
        <v>3861</v>
      </c>
    </row>
    <row r="284" spans="1:4" x14ac:dyDescent="0.3">
      <c r="A284" t="s">
        <v>4192</v>
      </c>
      <c r="B284" t="s">
        <v>4193</v>
      </c>
      <c r="C284" t="s">
        <v>4713</v>
      </c>
      <c r="D284" t="s">
        <v>4192</v>
      </c>
    </row>
    <row r="285" spans="1:4" x14ac:dyDescent="0.3">
      <c r="A285" t="s">
        <v>2942</v>
      </c>
      <c r="B285" t="s">
        <v>4088</v>
      </c>
      <c r="C285" t="s">
        <v>4619</v>
      </c>
      <c r="D285" t="s">
        <v>2942</v>
      </c>
    </row>
    <row r="286" spans="1:4" x14ac:dyDescent="0.3">
      <c r="A286" t="s">
        <v>780</v>
      </c>
      <c r="B286" t="s">
        <v>4007</v>
      </c>
      <c r="C286" t="s">
        <v>4539</v>
      </c>
      <c r="D286" t="s">
        <v>780</v>
      </c>
    </row>
    <row r="287" spans="1:4" x14ac:dyDescent="0.3">
      <c r="A287" t="s">
        <v>763</v>
      </c>
      <c r="B287" t="s">
        <v>4004</v>
      </c>
      <c r="C287" t="s">
        <v>4536</v>
      </c>
      <c r="D287" t="s">
        <v>763</v>
      </c>
    </row>
    <row r="288" spans="1:4" x14ac:dyDescent="0.3">
      <c r="A288" t="s">
        <v>4225</v>
      </c>
      <c r="B288" t="s">
        <v>4226</v>
      </c>
      <c r="C288" t="s">
        <v>4460</v>
      </c>
      <c r="D288" t="s">
        <v>4225</v>
      </c>
    </row>
    <row r="289" spans="1:4" x14ac:dyDescent="0.3">
      <c r="A289" t="s">
        <v>4231</v>
      </c>
      <c r="B289" t="s">
        <v>4232</v>
      </c>
      <c r="C289" t="s">
        <v>4463</v>
      </c>
      <c r="D289" t="s">
        <v>4231</v>
      </c>
    </row>
    <row r="290" spans="1:4" ht="15" customHeight="1" x14ac:dyDescent="0.3">
      <c r="A290" t="s">
        <v>3584</v>
      </c>
      <c r="B290" t="s">
        <v>4149</v>
      </c>
      <c r="C290" t="s">
        <v>4680</v>
      </c>
      <c r="D290" t="s">
        <v>3584</v>
      </c>
    </row>
    <row r="291" spans="1:4" ht="15" customHeight="1" x14ac:dyDescent="0.3">
      <c r="A291" t="s">
        <v>3712</v>
      </c>
      <c r="B291" t="s">
        <v>4156</v>
      </c>
      <c r="C291" t="s">
        <v>4687</v>
      </c>
      <c r="D291" t="s">
        <v>3712</v>
      </c>
    </row>
    <row r="292" spans="1:4" ht="15" customHeight="1" x14ac:dyDescent="0.3">
      <c r="A292" t="s">
        <v>3608</v>
      </c>
      <c r="B292" t="s">
        <v>4151</v>
      </c>
      <c r="C292" t="s">
        <v>4682</v>
      </c>
      <c r="D292" t="s">
        <v>3608</v>
      </c>
    </row>
    <row r="293" spans="1:4" x14ac:dyDescent="0.3">
      <c r="A293" t="s">
        <v>3178</v>
      </c>
      <c r="B293" t="s">
        <v>4104</v>
      </c>
      <c r="C293" t="s">
        <v>4635</v>
      </c>
      <c r="D293" t="s">
        <v>3178</v>
      </c>
    </row>
    <row r="294" spans="1:4" x14ac:dyDescent="0.3">
      <c r="A294" t="s">
        <v>3148</v>
      </c>
      <c r="B294" t="s">
        <v>4101</v>
      </c>
      <c r="C294" t="s">
        <v>4632</v>
      </c>
      <c r="D294" t="s">
        <v>3148</v>
      </c>
    </row>
    <row r="295" spans="1:4" x14ac:dyDescent="0.3">
      <c r="A295" t="s">
        <v>1906</v>
      </c>
      <c r="B295" t="s">
        <v>4057</v>
      </c>
      <c r="C295" t="s">
        <v>4589</v>
      </c>
      <c r="D295" t="s">
        <v>1906</v>
      </c>
    </row>
    <row r="296" spans="1:4" x14ac:dyDescent="0.3">
      <c r="A296" t="s">
        <v>4310</v>
      </c>
      <c r="B296" t="s">
        <v>4311</v>
      </c>
      <c r="C296" t="s">
        <v>4500</v>
      </c>
      <c r="D296" t="s">
        <v>4310</v>
      </c>
    </row>
    <row r="297" spans="1:4" x14ac:dyDescent="0.3">
      <c r="A297" t="s">
        <v>159</v>
      </c>
      <c r="B297" t="s">
        <v>3993</v>
      </c>
      <c r="C297" t="s">
        <v>4525</v>
      </c>
      <c r="D297" t="s">
        <v>159</v>
      </c>
    </row>
    <row r="298" spans="1:4" x14ac:dyDescent="0.3">
      <c r="A298" t="s">
        <v>1838</v>
      </c>
      <c r="B298" t="s">
        <v>4037</v>
      </c>
      <c r="C298" t="s">
        <v>4569</v>
      </c>
      <c r="D298" t="s">
        <v>1838</v>
      </c>
    </row>
    <row r="299" spans="1:4" x14ac:dyDescent="0.3">
      <c r="A299" t="s">
        <v>3185</v>
      </c>
      <c r="B299" t="s">
        <v>4105</v>
      </c>
      <c r="C299" t="s">
        <v>4636</v>
      </c>
      <c r="D299" t="s">
        <v>3185</v>
      </c>
    </row>
    <row r="300" spans="1:4" x14ac:dyDescent="0.3">
      <c r="A300" t="s">
        <v>3301</v>
      </c>
      <c r="B300" t="s">
        <v>4122</v>
      </c>
      <c r="C300" t="s">
        <v>4653</v>
      </c>
      <c r="D300" t="s">
        <v>3301</v>
      </c>
    </row>
    <row r="301" spans="1:4" x14ac:dyDescent="0.3">
      <c r="A301" t="s">
        <v>3620</v>
      </c>
      <c r="B301" t="s">
        <v>4152</v>
      </c>
      <c r="C301" t="s">
        <v>4683</v>
      </c>
      <c r="D301" t="s">
        <v>3620</v>
      </c>
    </row>
    <row r="302" spans="1:4" x14ac:dyDescent="0.3">
      <c r="A302" t="s">
        <v>3549</v>
      </c>
      <c r="B302" t="s">
        <v>4143</v>
      </c>
      <c r="C302" t="s">
        <v>4674</v>
      </c>
      <c r="D302" t="s">
        <v>3549</v>
      </c>
    </row>
    <row r="303" spans="1:4" x14ac:dyDescent="0.3">
      <c r="A303" t="s">
        <v>3579</v>
      </c>
      <c r="B303" t="s">
        <v>4148</v>
      </c>
      <c r="C303" t="s">
        <v>4679</v>
      </c>
      <c r="D303" t="s">
        <v>3579</v>
      </c>
    </row>
    <row r="304" spans="1:4" x14ac:dyDescent="0.3">
      <c r="A304" t="s">
        <v>3750</v>
      </c>
      <c r="B304" t="s">
        <v>4162</v>
      </c>
      <c r="C304" t="s">
        <v>4692</v>
      </c>
      <c r="D304" t="s">
        <v>3750</v>
      </c>
    </row>
    <row r="305" spans="1:4" x14ac:dyDescent="0.3">
      <c r="A305" s="2" t="s">
        <v>3872</v>
      </c>
      <c r="B305" t="s">
        <v>3894</v>
      </c>
      <c r="C305" t="s">
        <v>4440</v>
      </c>
      <c r="D305" s="2" t="s">
        <v>3872</v>
      </c>
    </row>
    <row r="306" spans="1:4" x14ac:dyDescent="0.3">
      <c r="A306" t="s">
        <v>4338</v>
      </c>
      <c r="B306" t="s">
        <v>4339</v>
      </c>
      <c r="C306" t="s">
        <v>4510</v>
      </c>
      <c r="D306" t="s">
        <v>4338</v>
      </c>
    </row>
    <row r="307" spans="1:4" x14ac:dyDescent="0.3">
      <c r="A307" t="s">
        <v>4332</v>
      </c>
      <c r="B307" t="s">
        <v>4333</v>
      </c>
      <c r="C307" t="s">
        <v>4509</v>
      </c>
      <c r="D307" t="s">
        <v>4332</v>
      </c>
    </row>
    <row r="308" spans="1:4" x14ac:dyDescent="0.3">
      <c r="A308" t="s">
        <v>4342</v>
      </c>
      <c r="B308" t="s">
        <v>4343</v>
      </c>
      <c r="C308" t="s">
        <v>4511</v>
      </c>
      <c r="D308" t="s">
        <v>4342</v>
      </c>
    </row>
    <row r="309" spans="1:4" x14ac:dyDescent="0.3">
      <c r="A309" t="s">
        <v>3741</v>
      </c>
      <c r="B309" t="s">
        <v>4161</v>
      </c>
      <c r="C309" t="s">
        <v>4691</v>
      </c>
      <c r="D309" t="s">
        <v>3741</v>
      </c>
    </row>
    <row r="310" spans="1:4" x14ac:dyDescent="0.3">
      <c r="A310" t="s">
        <v>4233</v>
      </c>
      <c r="B310" t="s">
        <v>4234</v>
      </c>
      <c r="C310" t="s">
        <v>4464</v>
      </c>
      <c r="D310" t="s">
        <v>4233</v>
      </c>
    </row>
  </sheetData>
  <autoFilter ref="A1:D310">
    <sortState ref="A2:D310">
      <sortCondition ref="B1:B310"/>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F8" sqref="F8"/>
    </sheetView>
  </sheetViews>
  <sheetFormatPr defaultRowHeight="14.4" x14ac:dyDescent="0.3"/>
  <cols>
    <col min="1" max="1" width="8.88671875" bestFit="1" customWidth="1"/>
    <col min="2" max="2" width="49" bestFit="1" customWidth="1"/>
    <col min="6" max="6" width="8.88671875" bestFit="1" customWidth="1"/>
  </cols>
  <sheetData>
    <row r="1" spans="1:6" ht="15" x14ac:dyDescent="0.25">
      <c r="A1" t="s">
        <v>3903</v>
      </c>
      <c r="B1" t="s">
        <v>3904</v>
      </c>
      <c r="D1" t="s">
        <v>4375</v>
      </c>
      <c r="F1" t="s">
        <v>3903</v>
      </c>
    </row>
    <row r="2" spans="1:6" ht="15" x14ac:dyDescent="0.25">
      <c r="A2" t="s">
        <v>3905</v>
      </c>
      <c r="B2" t="s">
        <v>3940</v>
      </c>
      <c r="D2" t="s">
        <v>3211</v>
      </c>
      <c r="F2" t="s">
        <v>3905</v>
      </c>
    </row>
    <row r="3" spans="1:6" ht="15" x14ac:dyDescent="0.25">
      <c r="A3" t="s">
        <v>3906</v>
      </c>
      <c r="B3" t="s">
        <v>3941</v>
      </c>
      <c r="D3" t="s">
        <v>3915</v>
      </c>
      <c r="F3" t="s">
        <v>3906</v>
      </c>
    </row>
    <row r="4" spans="1:6" ht="15" x14ac:dyDescent="0.25">
      <c r="A4" t="s">
        <v>3931</v>
      </c>
      <c r="B4" t="s">
        <v>3973</v>
      </c>
      <c r="D4" t="s">
        <v>3925</v>
      </c>
      <c r="F4" t="s">
        <v>3931</v>
      </c>
    </row>
    <row r="5" spans="1:6" ht="15" x14ac:dyDescent="0.25">
      <c r="A5" t="s">
        <v>3907</v>
      </c>
      <c r="B5" t="s">
        <v>3942</v>
      </c>
      <c r="D5" t="s">
        <v>3933</v>
      </c>
      <c r="F5" t="s">
        <v>3907</v>
      </c>
    </row>
    <row r="6" spans="1:6" ht="15" x14ac:dyDescent="0.25">
      <c r="A6" t="s">
        <v>3938</v>
      </c>
      <c r="B6" t="s">
        <v>3984</v>
      </c>
      <c r="D6" t="s">
        <v>3932</v>
      </c>
      <c r="F6" t="s">
        <v>3938</v>
      </c>
    </row>
    <row r="7" spans="1:6" ht="15" x14ac:dyDescent="0.25">
      <c r="A7" t="s">
        <v>3932</v>
      </c>
      <c r="B7" t="s">
        <v>3974</v>
      </c>
      <c r="D7" t="s">
        <v>837</v>
      </c>
      <c r="F7" t="s">
        <v>3932</v>
      </c>
    </row>
    <row r="8" spans="1:6" ht="15" x14ac:dyDescent="0.25">
      <c r="A8" t="s">
        <v>3934</v>
      </c>
      <c r="B8" t="s">
        <v>3976</v>
      </c>
      <c r="D8" t="s">
        <v>3931</v>
      </c>
      <c r="F8" t="s">
        <v>3934</v>
      </c>
    </row>
    <row r="9" spans="1:6" ht="15" x14ac:dyDescent="0.25">
      <c r="A9" t="s">
        <v>3933</v>
      </c>
      <c r="B9" t="s">
        <v>3975</v>
      </c>
      <c r="D9" t="s">
        <v>3918</v>
      </c>
      <c r="F9" t="s">
        <v>3933</v>
      </c>
    </row>
    <row r="10" spans="1:6" ht="15" x14ac:dyDescent="0.25">
      <c r="A10" t="s">
        <v>1374</v>
      </c>
      <c r="B10" t="s">
        <v>3943</v>
      </c>
      <c r="D10" t="s">
        <v>3919</v>
      </c>
      <c r="F10" t="s">
        <v>1374</v>
      </c>
    </row>
    <row r="11" spans="1:6" ht="15" x14ac:dyDescent="0.25">
      <c r="A11" t="s">
        <v>3712</v>
      </c>
      <c r="B11" t="s">
        <v>3977</v>
      </c>
      <c r="D11" t="s">
        <v>3920</v>
      </c>
      <c r="F11" t="s">
        <v>3712</v>
      </c>
    </row>
    <row r="12" spans="1:6" ht="15" x14ac:dyDescent="0.25">
      <c r="A12" t="s">
        <v>3908</v>
      </c>
      <c r="B12" t="s">
        <v>3944</v>
      </c>
      <c r="D12" t="s">
        <v>3916</v>
      </c>
      <c r="F12" t="s">
        <v>3908</v>
      </c>
    </row>
    <row r="13" spans="1:6" ht="15" x14ac:dyDescent="0.25">
      <c r="A13" t="s">
        <v>3916</v>
      </c>
      <c r="B13" t="s">
        <v>3958</v>
      </c>
      <c r="D13" t="s">
        <v>3917</v>
      </c>
      <c r="F13" t="s">
        <v>3916</v>
      </c>
    </row>
    <row r="14" spans="1:6" ht="15" x14ac:dyDescent="0.25">
      <c r="A14" t="s">
        <v>3917</v>
      </c>
      <c r="B14" t="s">
        <v>3959</v>
      </c>
      <c r="D14" t="s">
        <v>3935</v>
      </c>
      <c r="F14" t="s">
        <v>3917</v>
      </c>
    </row>
    <row r="15" spans="1:6" ht="15" x14ac:dyDescent="0.25">
      <c r="A15" t="s">
        <v>2772</v>
      </c>
      <c r="B15" t="s">
        <v>3945</v>
      </c>
      <c r="D15" t="s">
        <v>3928</v>
      </c>
      <c r="F15" t="s">
        <v>2772</v>
      </c>
    </row>
    <row r="16" spans="1:6" ht="15" x14ac:dyDescent="0.25">
      <c r="A16" t="s">
        <v>3428</v>
      </c>
      <c r="B16" t="s">
        <v>3966</v>
      </c>
      <c r="D16" t="s">
        <v>3906</v>
      </c>
      <c r="F16" t="s">
        <v>3428</v>
      </c>
    </row>
    <row r="17" spans="1:6" ht="15" x14ac:dyDescent="0.25">
      <c r="A17" t="s">
        <v>1420</v>
      </c>
      <c r="B17" t="s">
        <v>3946</v>
      </c>
      <c r="D17" t="s">
        <v>3938</v>
      </c>
      <c r="F17" t="s">
        <v>1420</v>
      </c>
    </row>
    <row r="18" spans="1:6" ht="15" x14ac:dyDescent="0.25">
      <c r="A18" t="s">
        <v>3936</v>
      </c>
      <c r="B18" t="s">
        <v>3981</v>
      </c>
      <c r="D18" t="s">
        <v>3905</v>
      </c>
      <c r="F18" t="s">
        <v>3936</v>
      </c>
    </row>
    <row r="19" spans="1:6" ht="15" x14ac:dyDescent="0.25">
      <c r="A19" t="s">
        <v>3682</v>
      </c>
      <c r="B19" t="s">
        <v>3947</v>
      </c>
      <c r="D19" t="s">
        <v>3937</v>
      </c>
      <c r="F19" t="s">
        <v>3682</v>
      </c>
    </row>
    <row r="20" spans="1:6" ht="15" x14ac:dyDescent="0.25">
      <c r="A20" t="s">
        <v>3909</v>
      </c>
      <c r="B20" t="s">
        <v>3948</v>
      </c>
      <c r="D20" t="s">
        <v>3909</v>
      </c>
      <c r="F20" t="s">
        <v>3909</v>
      </c>
    </row>
    <row r="21" spans="1:6" ht="15" x14ac:dyDescent="0.25">
      <c r="A21" t="s">
        <v>3926</v>
      </c>
      <c r="B21" t="s">
        <v>3968</v>
      </c>
      <c r="D21" t="s">
        <v>1649</v>
      </c>
      <c r="F21" t="s">
        <v>3926</v>
      </c>
    </row>
    <row r="22" spans="1:6" ht="15" x14ac:dyDescent="0.25">
      <c r="A22" t="s">
        <v>837</v>
      </c>
      <c r="B22" t="s">
        <v>3978</v>
      </c>
      <c r="D22" t="s">
        <v>1420</v>
      </c>
      <c r="F22" t="s">
        <v>837</v>
      </c>
    </row>
    <row r="23" spans="1:6" ht="15" x14ac:dyDescent="0.25">
      <c r="A23" t="s">
        <v>3927</v>
      </c>
      <c r="B23" t="s">
        <v>3969</v>
      </c>
      <c r="D23" t="s">
        <v>3924</v>
      </c>
      <c r="F23" t="s">
        <v>3927</v>
      </c>
    </row>
    <row r="24" spans="1:6" ht="15" x14ac:dyDescent="0.25">
      <c r="A24" t="s">
        <v>1929</v>
      </c>
      <c r="B24" t="s">
        <v>3979</v>
      </c>
      <c r="D24" t="s">
        <v>3912</v>
      </c>
      <c r="F24" t="s">
        <v>1929</v>
      </c>
    </row>
    <row r="25" spans="1:6" ht="15" x14ac:dyDescent="0.25">
      <c r="A25" t="s">
        <v>3928</v>
      </c>
      <c r="B25" t="s">
        <v>3970</v>
      </c>
      <c r="F25" t="s">
        <v>3928</v>
      </c>
    </row>
    <row r="26" spans="1:6" ht="15" x14ac:dyDescent="0.25">
      <c r="A26" t="s">
        <v>3925</v>
      </c>
      <c r="B26" t="s">
        <v>3967</v>
      </c>
      <c r="F26" t="s">
        <v>3925</v>
      </c>
    </row>
    <row r="27" spans="1:6" ht="15" x14ac:dyDescent="0.25">
      <c r="A27" t="s">
        <v>3211</v>
      </c>
      <c r="B27" t="s">
        <v>3957</v>
      </c>
      <c r="F27" t="s">
        <v>3211</v>
      </c>
    </row>
    <row r="28" spans="1:6" ht="15" x14ac:dyDescent="0.25">
      <c r="A28" t="s">
        <v>3915</v>
      </c>
      <c r="B28" t="s">
        <v>3956</v>
      </c>
      <c r="F28" t="s">
        <v>3915</v>
      </c>
    </row>
    <row r="29" spans="1:6" ht="15" x14ac:dyDescent="0.25">
      <c r="A29" t="s">
        <v>3929</v>
      </c>
      <c r="B29" t="s">
        <v>3971</v>
      </c>
      <c r="F29" t="s">
        <v>3929</v>
      </c>
    </row>
    <row r="30" spans="1:6" ht="15" x14ac:dyDescent="0.25">
      <c r="A30" t="s">
        <v>3930</v>
      </c>
      <c r="B30" t="s">
        <v>3972</v>
      </c>
      <c r="F30" t="s">
        <v>3930</v>
      </c>
    </row>
    <row r="31" spans="1:6" ht="15" x14ac:dyDescent="0.25">
      <c r="A31" t="s">
        <v>3910</v>
      </c>
      <c r="B31" t="s">
        <v>3949</v>
      </c>
      <c r="F31" t="s">
        <v>3910</v>
      </c>
    </row>
    <row r="32" spans="1:6" ht="15" x14ac:dyDescent="0.25">
      <c r="A32" t="s">
        <v>2173</v>
      </c>
      <c r="B32" t="s">
        <v>3950</v>
      </c>
      <c r="F32" t="s">
        <v>2173</v>
      </c>
    </row>
    <row r="33" spans="1:6" ht="15" x14ac:dyDescent="0.25">
      <c r="A33" t="s">
        <v>3935</v>
      </c>
      <c r="B33" t="s">
        <v>3980</v>
      </c>
      <c r="F33" t="s">
        <v>3935</v>
      </c>
    </row>
    <row r="34" spans="1:6" ht="15" x14ac:dyDescent="0.25">
      <c r="A34" t="s">
        <v>3919</v>
      </c>
      <c r="B34" t="s">
        <v>3961</v>
      </c>
      <c r="F34" t="s">
        <v>3919</v>
      </c>
    </row>
    <row r="35" spans="1:6" ht="15" x14ac:dyDescent="0.25">
      <c r="A35" t="s">
        <v>3920</v>
      </c>
      <c r="B35" t="s">
        <v>3962</v>
      </c>
      <c r="F35" t="s">
        <v>3920</v>
      </c>
    </row>
    <row r="36" spans="1:6" ht="15" x14ac:dyDescent="0.25">
      <c r="A36" t="s">
        <v>3918</v>
      </c>
      <c r="B36" t="s">
        <v>3960</v>
      </c>
      <c r="F36" t="s">
        <v>3918</v>
      </c>
    </row>
    <row r="37" spans="1:6" x14ac:dyDescent="0.3">
      <c r="A37" t="s">
        <v>3912</v>
      </c>
      <c r="B37" t="s">
        <v>3952</v>
      </c>
      <c r="F37" t="s">
        <v>3912</v>
      </c>
    </row>
    <row r="38" spans="1:6" x14ac:dyDescent="0.3">
      <c r="A38" t="s">
        <v>869</v>
      </c>
      <c r="B38" t="s">
        <v>3985</v>
      </c>
      <c r="F38" t="s">
        <v>869</v>
      </c>
    </row>
    <row r="39" spans="1:6" x14ac:dyDescent="0.3">
      <c r="A39" t="s">
        <v>3911</v>
      </c>
      <c r="B39" t="s">
        <v>3951</v>
      </c>
      <c r="F39" t="s">
        <v>3911</v>
      </c>
    </row>
    <row r="40" spans="1:6" x14ac:dyDescent="0.3">
      <c r="A40" t="s">
        <v>3939</v>
      </c>
      <c r="B40" t="s">
        <v>3986</v>
      </c>
      <c r="F40" t="s">
        <v>3939</v>
      </c>
    </row>
    <row r="41" spans="1:6" x14ac:dyDescent="0.3">
      <c r="A41" t="s">
        <v>3921</v>
      </c>
      <c r="B41" t="s">
        <v>3963</v>
      </c>
      <c r="F41" t="s">
        <v>3921</v>
      </c>
    </row>
    <row r="42" spans="1:6" x14ac:dyDescent="0.3">
      <c r="A42" t="s">
        <v>3937</v>
      </c>
      <c r="B42" t="s">
        <v>3983</v>
      </c>
      <c r="F42" t="s">
        <v>3937</v>
      </c>
    </row>
    <row r="43" spans="1:6" x14ac:dyDescent="0.3">
      <c r="A43" t="s">
        <v>1649</v>
      </c>
      <c r="B43" t="s">
        <v>3982</v>
      </c>
      <c r="F43" t="s">
        <v>1649</v>
      </c>
    </row>
    <row r="44" spans="1:6" x14ac:dyDescent="0.3">
      <c r="A44" t="s">
        <v>3922</v>
      </c>
      <c r="B44" t="s">
        <v>3964</v>
      </c>
      <c r="F44" t="s">
        <v>3922</v>
      </c>
    </row>
    <row r="45" spans="1:6" x14ac:dyDescent="0.3">
      <c r="A45" t="s">
        <v>3923</v>
      </c>
      <c r="B45" t="s">
        <v>3964</v>
      </c>
      <c r="F45" t="s">
        <v>3923</v>
      </c>
    </row>
    <row r="46" spans="1:6" x14ac:dyDescent="0.3">
      <c r="A46" t="s">
        <v>3913</v>
      </c>
      <c r="B46" t="s">
        <v>3953</v>
      </c>
      <c r="F46" t="s">
        <v>3913</v>
      </c>
    </row>
    <row r="47" spans="1:6" x14ac:dyDescent="0.3">
      <c r="A47" t="s">
        <v>3914</v>
      </c>
      <c r="B47" t="s">
        <v>3954</v>
      </c>
      <c r="F47" t="s">
        <v>3914</v>
      </c>
    </row>
    <row r="48" spans="1:6" x14ac:dyDescent="0.3">
      <c r="A48" t="s">
        <v>851</v>
      </c>
      <c r="B48" t="s">
        <v>3955</v>
      </c>
      <c r="F48" t="s">
        <v>851</v>
      </c>
    </row>
    <row r="49" spans="1:6" x14ac:dyDescent="0.3">
      <c r="A49" t="s">
        <v>3924</v>
      </c>
      <c r="B49" t="s">
        <v>3965</v>
      </c>
      <c r="F49" t="s">
        <v>3924</v>
      </c>
    </row>
  </sheetData>
  <autoFilter ref="A1:B141">
    <sortState ref="A2:B49">
      <sortCondition ref="B1:B14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1-Instructions</vt:lpstr>
      <vt:lpstr>2-Cover Page</vt:lpstr>
      <vt:lpstr>3-Budget_AFR Detail</vt:lpstr>
      <vt:lpstr>4-Budget Summary</vt:lpstr>
      <vt:lpstr>5-AFR Summary</vt:lpstr>
      <vt:lpstr>MASTER SOURCE</vt:lpstr>
      <vt:lpstr>SCHOOL SOURCE</vt:lpstr>
      <vt:lpstr>NON-PROFIT</vt:lpstr>
      <vt:lpstr>GRANT</vt:lpstr>
      <vt:lpstr>Budget Instructions</vt:lpstr>
      <vt:lpstr>Budget Revision Instructions</vt:lpstr>
      <vt:lpstr>AFR Instructions</vt:lpstr>
      <vt:lpstr>Sheet1</vt:lpstr>
      <vt:lpstr>AFRAmt</vt:lpstr>
      <vt:lpstr>Amount</vt:lpstr>
      <vt:lpstr>Expenditures</vt:lpstr>
      <vt:lpstr>Goals</vt:lpstr>
      <vt:lpstr>Object</vt:lpstr>
      <vt:lpstr>'2-Cover Page'!Print_Area</vt:lpstr>
      <vt:lpstr>'3-Budget_AFR Detail'!Print_Area</vt:lpstr>
      <vt:lpstr>'5-AFR Summary'!Print_Area</vt:lpstr>
      <vt:lpstr>Program</vt:lpstr>
      <vt:lpstr>Project</vt:lpstr>
      <vt:lpstr>Year</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Marsala, Michael</dc:creator>
  <cp:lastModifiedBy>Rodriguez, Marti</cp:lastModifiedBy>
  <cp:lastPrinted>2016-11-28T17:49:16Z</cp:lastPrinted>
  <dcterms:created xsi:type="dcterms:W3CDTF">2016-05-26T20:54:50Z</dcterms:created>
  <dcterms:modified xsi:type="dcterms:W3CDTF">2017-01-30T21:54:58Z</dcterms:modified>
</cp:coreProperties>
</file>