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onaldson_m\Desktop\"/>
    </mc:Choice>
  </mc:AlternateContent>
  <xr:revisionPtr revIDLastSave="0" documentId="13_ncr:1_{A44FB4ED-CCDD-4C45-95D9-5FD25B19E1A3}" xr6:coauthVersionLast="45" xr6:coauthVersionMax="45" xr10:uidLastSave="{00000000-0000-0000-0000-000000000000}"/>
  <bookViews>
    <workbookView xWindow="-110" yWindow="-110" windowWidth="18380" windowHeight="11020" firstSheet="1" activeTab="1" xr2:uid="{00000000-000D-0000-FFFF-FFFF00000000}"/>
  </bookViews>
  <sheets>
    <sheet name="Detail - delete before web post" sheetId="2" state="hidden" r:id="rId1"/>
    <sheet name="FY19-20 Distribution" sheetId="1" r:id="rId2"/>
  </sheets>
  <definedNames>
    <definedName name="_xlnm._FilterDatabase" localSheetId="1" hidden="1">'FY19-20 Distribution'!$A$2:$AA$283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61" i="1" l="1"/>
  <c r="Z224" i="1"/>
  <c r="AA283" i="1"/>
  <c r="AA153" i="1"/>
  <c r="AA148" i="1"/>
  <c r="AA139" i="1"/>
  <c r="AA130" i="1"/>
  <c r="AA112" i="1"/>
  <c r="AA48" i="1"/>
  <c r="AA42" i="1"/>
  <c r="AA33" i="1"/>
  <c r="Z27" i="1"/>
  <c r="AA13" i="1"/>
  <c r="AA7" i="1"/>
  <c r="AA162" i="1"/>
  <c r="AA221" i="1"/>
  <c r="AA225" i="1"/>
  <c r="AA235" i="1"/>
  <c r="AA242" i="1"/>
  <c r="Z282" i="1"/>
  <c r="Z281" i="1"/>
  <c r="Z280" i="1"/>
  <c r="Z279" i="1"/>
  <c r="Z220" i="1"/>
  <c r="Z3" i="1" l="1"/>
  <c r="Z278" i="1"/>
  <c r="Z157" i="1"/>
  <c r="Z56" i="1" l="1"/>
  <c r="Z247" i="1"/>
  <c r="AA17" i="1" l="1"/>
  <c r="Z16" i="1"/>
  <c r="N1" i="1" l="1"/>
  <c r="O1" i="1" s="1"/>
  <c r="P1" i="1" s="1"/>
  <c r="Q1" i="1" s="1"/>
  <c r="R1" i="1" s="1"/>
  <c r="S1" i="1" s="1"/>
  <c r="T1" i="1" s="1"/>
  <c r="U1" i="1" s="1"/>
  <c r="V1" i="1" s="1"/>
  <c r="W1" i="1" s="1"/>
  <c r="X1" i="1" s="1"/>
  <c r="H283" i="1" l="1"/>
  <c r="H242" i="1"/>
  <c r="H235" i="1"/>
  <c r="H233" i="1"/>
  <c r="H231" i="1"/>
  <c r="H229" i="1"/>
  <c r="H227" i="1"/>
  <c r="H225" i="1"/>
  <c r="H221" i="1"/>
  <c r="H217" i="1"/>
  <c r="H215" i="1"/>
  <c r="H213" i="1"/>
  <c r="H210" i="1"/>
  <c r="H208" i="1"/>
  <c r="H206" i="1"/>
  <c r="H202" i="1"/>
  <c r="H198" i="1"/>
  <c r="H195" i="1"/>
  <c r="H189" i="1"/>
  <c r="H187" i="1"/>
  <c r="H168" i="1"/>
  <c r="H166" i="1"/>
  <c r="H164" i="1"/>
  <c r="H162" i="1"/>
  <c r="H155" i="1"/>
  <c r="H153" i="1"/>
  <c r="H150" i="1"/>
  <c r="H148" i="1"/>
  <c r="H141" i="1"/>
  <c r="H139" i="1"/>
  <c r="H134" i="1"/>
  <c r="H132" i="1"/>
  <c r="H130" i="1"/>
  <c r="H112" i="1"/>
  <c r="H52" i="1"/>
  <c r="H50" i="1"/>
  <c r="H48" i="1"/>
  <c r="H42" i="1"/>
  <c r="H35" i="1"/>
  <c r="H33" i="1"/>
  <c r="H20" i="1"/>
  <c r="H17" i="1"/>
  <c r="H13" i="1"/>
  <c r="H7" i="1"/>
  <c r="Z277" i="1"/>
  <c r="Z276" i="1"/>
  <c r="Z275" i="1"/>
  <c r="Z274" i="1"/>
  <c r="Z273" i="1"/>
  <c r="Z272" i="1"/>
  <c r="Z271" i="1"/>
  <c r="Z270" i="1"/>
  <c r="Z269" i="1"/>
  <c r="Z268" i="1"/>
  <c r="Z267" i="1"/>
  <c r="Z266" i="1"/>
  <c r="Z265" i="1"/>
  <c r="Z264" i="1"/>
  <c r="Z263" i="1"/>
  <c r="Z262" i="1"/>
  <c r="Z261" i="1"/>
  <c r="Z260" i="1"/>
  <c r="Z259" i="1"/>
  <c r="Z258" i="1"/>
  <c r="Z257" i="1"/>
  <c r="Z256" i="1"/>
  <c r="Z255" i="1"/>
  <c r="Z254" i="1"/>
  <c r="Z253" i="1"/>
  <c r="Z252" i="1"/>
  <c r="Z251" i="1"/>
  <c r="Z250" i="1"/>
  <c r="Z249" i="1"/>
  <c r="Z248" i="1"/>
  <c r="Z246" i="1"/>
  <c r="Z245" i="1"/>
  <c r="Z244" i="1"/>
  <c r="Z243" i="1"/>
  <c r="Z241" i="1"/>
  <c r="Z240" i="1"/>
  <c r="Z239" i="1"/>
  <c r="Z238" i="1"/>
  <c r="Z237" i="1"/>
  <c r="Z236" i="1"/>
  <c r="Z234" i="1"/>
  <c r="Z235" i="1" s="1"/>
  <c r="Z232" i="1"/>
  <c r="Z233" i="1" s="1"/>
  <c r="Z230" i="1"/>
  <c r="Z231" i="1" s="1"/>
  <c r="Z228" i="1"/>
  <c r="Z229" i="1" s="1"/>
  <c r="Z226" i="1"/>
  <c r="Z227" i="1" s="1"/>
  <c r="Z223" i="1"/>
  <c r="Z222" i="1"/>
  <c r="Z219" i="1"/>
  <c r="Z218" i="1"/>
  <c r="Z221" i="1" s="1"/>
  <c r="Z216" i="1"/>
  <c r="Z217" i="1" s="1"/>
  <c r="Z214" i="1"/>
  <c r="Z215" i="1" s="1"/>
  <c r="Z212" i="1"/>
  <c r="Z211" i="1"/>
  <c r="Z209" i="1"/>
  <c r="Z210" i="1" s="1"/>
  <c r="Z207" i="1"/>
  <c r="Z208" i="1" s="1"/>
  <c r="Z205" i="1"/>
  <c r="Z204" i="1"/>
  <c r="Z203" i="1"/>
  <c r="Z201" i="1"/>
  <c r="Z200" i="1"/>
  <c r="Z199" i="1"/>
  <c r="Z197" i="1"/>
  <c r="Z196" i="1"/>
  <c r="Z194" i="1"/>
  <c r="Z193" i="1"/>
  <c r="Z192" i="1"/>
  <c r="Z191" i="1"/>
  <c r="Z190" i="1"/>
  <c r="Z188" i="1"/>
  <c r="Z189" i="1" s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7" i="1"/>
  <c r="Z168" i="1" s="1"/>
  <c r="Z165" i="1"/>
  <c r="Z166" i="1" s="1"/>
  <c r="Z163" i="1"/>
  <c r="Z164" i="1" s="1"/>
  <c r="Z160" i="1"/>
  <c r="Z159" i="1"/>
  <c r="Z158" i="1"/>
  <c r="Z156" i="1"/>
  <c r="Z154" i="1"/>
  <c r="Z155" i="1" s="1"/>
  <c r="Z152" i="1"/>
  <c r="Z151" i="1"/>
  <c r="Z149" i="1"/>
  <c r="Z150" i="1" s="1"/>
  <c r="Z147" i="1"/>
  <c r="Z146" i="1"/>
  <c r="Z145" i="1"/>
  <c r="Z144" i="1"/>
  <c r="Z143" i="1"/>
  <c r="Z142" i="1"/>
  <c r="Z140" i="1"/>
  <c r="Z141" i="1" s="1"/>
  <c r="Z138" i="1"/>
  <c r="Z137" i="1"/>
  <c r="Z136" i="1"/>
  <c r="Z135" i="1"/>
  <c r="Z133" i="1"/>
  <c r="Z134" i="1" s="1"/>
  <c r="Z131" i="1"/>
  <c r="Z132" i="1" s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5" i="1"/>
  <c r="Z54" i="1"/>
  <c r="Z53" i="1"/>
  <c r="Z51" i="1"/>
  <c r="Z52" i="1" s="1"/>
  <c r="Z49" i="1"/>
  <c r="Z50" i="1" s="1"/>
  <c r="Z47" i="1"/>
  <c r="Z46" i="1"/>
  <c r="Z45" i="1"/>
  <c r="Z44" i="1"/>
  <c r="Z43" i="1"/>
  <c r="Z41" i="1"/>
  <c r="Z40" i="1"/>
  <c r="Z39" i="1"/>
  <c r="Z38" i="1"/>
  <c r="Z36" i="1"/>
  <c r="Z34" i="1"/>
  <c r="Z35" i="1" s="1"/>
  <c r="Z32" i="1"/>
  <c r="Z31" i="1"/>
  <c r="Z30" i="1"/>
  <c r="Z29" i="1"/>
  <c r="Z28" i="1"/>
  <c r="Z25" i="1"/>
  <c r="Z24" i="1"/>
  <c r="Z23" i="1"/>
  <c r="Z22" i="1"/>
  <c r="Z21" i="1"/>
  <c r="Z19" i="1"/>
  <c r="Z18" i="1"/>
  <c r="Z15" i="1"/>
  <c r="Z14" i="1"/>
  <c r="Z12" i="1"/>
  <c r="Z11" i="1"/>
  <c r="Z10" i="1"/>
  <c r="Z9" i="1"/>
  <c r="Z8" i="1"/>
  <c r="Z6" i="1"/>
  <c r="Z5" i="1"/>
  <c r="Z4" i="1"/>
  <c r="AA233" i="1"/>
  <c r="AA231" i="1"/>
  <c r="AA229" i="1"/>
  <c r="AA227" i="1"/>
  <c r="AA217" i="1"/>
  <c r="AA215" i="1"/>
  <c r="AA213" i="1"/>
  <c r="AA210" i="1"/>
  <c r="AA208" i="1"/>
  <c r="AA206" i="1"/>
  <c r="AA202" i="1"/>
  <c r="AA198" i="1"/>
  <c r="AA195" i="1"/>
  <c r="AA189" i="1"/>
  <c r="AA187" i="1"/>
  <c r="AA168" i="1"/>
  <c r="AA166" i="1"/>
  <c r="AA164" i="1"/>
  <c r="AA155" i="1"/>
  <c r="AA150" i="1"/>
  <c r="AA141" i="1"/>
  <c r="AA134" i="1"/>
  <c r="AA132" i="1"/>
  <c r="AA52" i="1"/>
  <c r="AA50" i="1"/>
  <c r="AA35" i="1"/>
  <c r="AA20" i="1"/>
  <c r="Z153" i="1" l="1"/>
  <c r="Z48" i="1"/>
  <c r="Z33" i="1"/>
  <c r="Z225" i="1"/>
  <c r="Z148" i="1"/>
  <c r="Z130" i="1"/>
  <c r="Z112" i="1"/>
  <c r="Z283" i="1"/>
  <c r="Z42" i="1"/>
  <c r="Z162" i="1"/>
  <c r="Z139" i="1"/>
  <c r="Z17" i="1"/>
  <c r="Z242" i="1"/>
  <c r="Z20" i="1"/>
  <c r="Z195" i="1"/>
  <c r="Z198" i="1"/>
  <c r="Z7" i="1"/>
  <c r="Z13" i="1"/>
  <c r="Z187" i="1"/>
  <c r="Z202" i="1"/>
  <c r="Z206" i="1"/>
  <c r="Z213" i="1"/>
  <c r="Z285" i="1" l="1"/>
  <c r="Z287" i="1" s="1"/>
  <c r="Y279" i="1" l="1"/>
  <c r="N279" i="1" s="1"/>
  <c r="O279" i="1" s="1"/>
  <c r="P279" i="1" s="1"/>
  <c r="Y271" i="1"/>
  <c r="Y263" i="1"/>
  <c r="Y255" i="1"/>
  <c r="Y247" i="1"/>
  <c r="Y238" i="1"/>
  <c r="Y223" i="1"/>
  <c r="Y211" i="1"/>
  <c r="Y199" i="1"/>
  <c r="Y188" i="1"/>
  <c r="Y179" i="1"/>
  <c r="Y171" i="1"/>
  <c r="Y158" i="1"/>
  <c r="Y146" i="1"/>
  <c r="Y136" i="1"/>
  <c r="Y125" i="1"/>
  <c r="Y117" i="1"/>
  <c r="Y108" i="1"/>
  <c r="Y100" i="1"/>
  <c r="Y92" i="1"/>
  <c r="Y84" i="1"/>
  <c r="Y76" i="1"/>
  <c r="Y68" i="1"/>
  <c r="Y60" i="1"/>
  <c r="Y51" i="1"/>
  <c r="Y40" i="1"/>
  <c r="Y278" i="1"/>
  <c r="Y270" i="1"/>
  <c r="Y262" i="1"/>
  <c r="Y254" i="1"/>
  <c r="Y246" i="1"/>
  <c r="Y237" i="1"/>
  <c r="Y222" i="1"/>
  <c r="Y197" i="1"/>
  <c r="Y186" i="1"/>
  <c r="Y178" i="1"/>
  <c r="Y170" i="1"/>
  <c r="Y157" i="1"/>
  <c r="Y145" i="1"/>
  <c r="Y135" i="1"/>
  <c r="Y83" i="1"/>
  <c r="Y209" i="1"/>
  <c r="Y124" i="1"/>
  <c r="Y277" i="1"/>
  <c r="Y269" i="1"/>
  <c r="Y261" i="1"/>
  <c r="Y253" i="1"/>
  <c r="Y245" i="1"/>
  <c r="Y236" i="1"/>
  <c r="Y220" i="1"/>
  <c r="Y207" i="1"/>
  <c r="Y196" i="1"/>
  <c r="Y185" i="1"/>
  <c r="Y177" i="1"/>
  <c r="Y169" i="1"/>
  <c r="Y156" i="1"/>
  <c r="Y144" i="1"/>
  <c r="Y133" i="1"/>
  <c r="Y123" i="1"/>
  <c r="Y115" i="1"/>
  <c r="Y106" i="1"/>
  <c r="Y98" i="1"/>
  <c r="Y90" i="1"/>
  <c r="Y82" i="1"/>
  <c r="Y74" i="1"/>
  <c r="Y66" i="1"/>
  <c r="Y58" i="1"/>
  <c r="Y47" i="1"/>
  <c r="Y38" i="1"/>
  <c r="Y274" i="1"/>
  <c r="Y266" i="1"/>
  <c r="Y250" i="1"/>
  <c r="Y216" i="1"/>
  <c r="Y163" i="1"/>
  <c r="Y128" i="1"/>
  <c r="Y103" i="1"/>
  <c r="Y79" i="1"/>
  <c r="Y44" i="1"/>
  <c r="Y180" i="1"/>
  <c r="Y126" i="1"/>
  <c r="Y93" i="1"/>
  <c r="Y69" i="1"/>
  <c r="Y116" i="1"/>
  <c r="Y67" i="1"/>
  <c r="Y276" i="1"/>
  <c r="Y268" i="1"/>
  <c r="Y260" i="1"/>
  <c r="Y252" i="1"/>
  <c r="Y244" i="1"/>
  <c r="Y234" i="1"/>
  <c r="Y219" i="1"/>
  <c r="Y205" i="1"/>
  <c r="Y194" i="1"/>
  <c r="Y184" i="1"/>
  <c r="Y176" i="1"/>
  <c r="Y167" i="1"/>
  <c r="Y154" i="1"/>
  <c r="Y143" i="1"/>
  <c r="Y131" i="1"/>
  <c r="Y122" i="1"/>
  <c r="Y114" i="1"/>
  <c r="Y105" i="1"/>
  <c r="Y97" i="1"/>
  <c r="Y89" i="1"/>
  <c r="Y81" i="1"/>
  <c r="Y73" i="1"/>
  <c r="Y65" i="1"/>
  <c r="Y57" i="1"/>
  <c r="Y46" i="1"/>
  <c r="Y282" i="1"/>
  <c r="N282" i="1" s="1"/>
  <c r="Y241" i="1"/>
  <c r="Y203" i="1"/>
  <c r="Y182" i="1"/>
  <c r="Y151" i="1"/>
  <c r="Y120" i="1"/>
  <c r="Y95" i="1"/>
  <c r="Y55" i="1"/>
  <c r="Y147" i="1"/>
  <c r="Y101" i="1"/>
  <c r="Y61" i="1"/>
  <c r="Y99" i="1"/>
  <c r="Y59" i="1"/>
  <c r="Y275" i="1"/>
  <c r="Y267" i="1"/>
  <c r="Y259" i="1"/>
  <c r="Y251" i="1"/>
  <c r="Y243" i="1"/>
  <c r="Y232" i="1"/>
  <c r="Y218" i="1"/>
  <c r="Y204" i="1"/>
  <c r="Y193" i="1"/>
  <c r="Y183" i="1"/>
  <c r="Y175" i="1"/>
  <c r="Y165" i="1"/>
  <c r="Y152" i="1"/>
  <c r="Y142" i="1"/>
  <c r="Y129" i="1"/>
  <c r="Y121" i="1"/>
  <c r="Y113" i="1"/>
  <c r="Y104" i="1"/>
  <c r="Y96" i="1"/>
  <c r="Y88" i="1"/>
  <c r="Y80" i="1"/>
  <c r="Y72" i="1"/>
  <c r="Y64" i="1"/>
  <c r="Y56" i="1"/>
  <c r="Y45" i="1"/>
  <c r="Y258" i="1"/>
  <c r="Y230" i="1"/>
  <c r="Y192" i="1"/>
  <c r="Y174" i="1"/>
  <c r="Y140" i="1"/>
  <c r="Y111" i="1"/>
  <c r="Y87" i="1"/>
  <c r="Y63" i="1"/>
  <c r="Y159" i="1"/>
  <c r="Y118" i="1"/>
  <c r="Y85" i="1"/>
  <c r="Y53" i="1"/>
  <c r="Y107" i="1"/>
  <c r="Y49" i="1"/>
  <c r="Y71" i="1"/>
  <c r="Y75" i="1"/>
  <c r="Y281" i="1"/>
  <c r="N281" i="1" s="1"/>
  <c r="O281" i="1" s="1"/>
  <c r="Y273" i="1"/>
  <c r="Y265" i="1"/>
  <c r="Y257" i="1"/>
  <c r="Y249" i="1"/>
  <c r="Y240" i="1"/>
  <c r="Y228" i="1"/>
  <c r="Y214" i="1"/>
  <c r="Y201" i="1"/>
  <c r="Y191" i="1"/>
  <c r="Y181" i="1"/>
  <c r="Y173" i="1"/>
  <c r="Y160" i="1"/>
  <c r="Y149" i="1"/>
  <c r="Y138" i="1"/>
  <c r="Y127" i="1"/>
  <c r="Y119" i="1"/>
  <c r="Y110" i="1"/>
  <c r="Y102" i="1"/>
  <c r="Y94" i="1"/>
  <c r="Y86" i="1"/>
  <c r="Y78" i="1"/>
  <c r="Y70" i="1"/>
  <c r="Y62" i="1"/>
  <c r="Y54" i="1"/>
  <c r="Y43" i="1"/>
  <c r="Y280" i="1"/>
  <c r="N280" i="1" s="1"/>
  <c r="Y272" i="1"/>
  <c r="Y264" i="1"/>
  <c r="Y256" i="1"/>
  <c r="Y248" i="1"/>
  <c r="Y239" i="1"/>
  <c r="Y226" i="1"/>
  <c r="Y212" i="1"/>
  <c r="Y200" i="1"/>
  <c r="Y190" i="1"/>
  <c r="Y172" i="1"/>
  <c r="Y137" i="1"/>
  <c r="Y109" i="1"/>
  <c r="Y77" i="1"/>
  <c r="Y41" i="1"/>
  <c r="Y91" i="1"/>
  <c r="Y39" i="1"/>
  <c r="Y32" i="1"/>
  <c r="Y30" i="1"/>
  <c r="Y34" i="1"/>
  <c r="Y31" i="1"/>
  <c r="Y29" i="1"/>
  <c r="Y28" i="1"/>
  <c r="Y27" i="1"/>
  <c r="Y36" i="1"/>
  <c r="Y23" i="1"/>
  <c r="Y12" i="1"/>
  <c r="Y10" i="1"/>
  <c r="Y9" i="1"/>
  <c r="Y25" i="1"/>
  <c r="Y24" i="1"/>
  <c r="Y22" i="1"/>
  <c r="Y11" i="1"/>
  <c r="Y21" i="1"/>
  <c r="Y19" i="1"/>
  <c r="Y15" i="1"/>
  <c r="Y14" i="1"/>
  <c r="Y18" i="1"/>
  <c r="Y8" i="1"/>
  <c r="Y16" i="1"/>
  <c r="Y6" i="1"/>
  <c r="Y5" i="1"/>
  <c r="Y4" i="1"/>
  <c r="N220" i="1"/>
  <c r="O282" i="1" l="1"/>
  <c r="P282" i="1" s="1"/>
  <c r="Q282" i="1" s="1"/>
  <c r="P281" i="1"/>
  <c r="O280" i="1"/>
  <c r="Q279" i="1"/>
  <c r="R279" i="1" s="1"/>
  <c r="O220" i="1"/>
  <c r="P220" i="1" s="1"/>
  <c r="S279" i="1" l="1"/>
  <c r="T279" i="1" s="1"/>
  <c r="R282" i="1"/>
  <c r="S282" i="1" s="1"/>
  <c r="T282" i="1" s="1"/>
  <c r="P280" i="1"/>
  <c r="Q280" i="1" s="1"/>
  <c r="R280" i="1" s="1"/>
  <c r="Q281" i="1"/>
  <c r="Q220" i="1"/>
  <c r="R220" i="1" s="1"/>
  <c r="U282" i="1" l="1"/>
  <c r="V282" i="1" s="1"/>
  <c r="W282" i="1" s="1"/>
  <c r="X282" i="1" s="1"/>
  <c r="S280" i="1"/>
  <c r="T280" i="1" s="1"/>
  <c r="U280" i="1" s="1"/>
  <c r="V280" i="1" s="1"/>
  <c r="W280" i="1" s="1"/>
  <c r="X280" i="1" s="1"/>
  <c r="U279" i="1"/>
  <c r="V279" i="1" s="1"/>
  <c r="R281" i="1"/>
  <c r="S281" i="1" s="1"/>
  <c r="S220" i="1"/>
  <c r="T220" i="1" s="1"/>
  <c r="U220" i="1" s="1"/>
  <c r="V220" i="1" s="1"/>
  <c r="W220" i="1" s="1"/>
  <c r="X220" i="1" s="1"/>
  <c r="AC220" i="1" s="1"/>
  <c r="Y3" i="1"/>
  <c r="AC282" i="1" l="1"/>
  <c r="T281" i="1"/>
  <c r="U281" i="1" s="1"/>
  <c r="V281" i="1" s="1"/>
  <c r="W281" i="1" s="1"/>
  <c r="X281" i="1" s="1"/>
  <c r="W279" i="1"/>
  <c r="X279" i="1" s="1"/>
  <c r="AC279" i="1" s="1"/>
  <c r="AC280" i="1"/>
  <c r="N94" i="1"/>
  <c r="N46" i="1"/>
  <c r="N247" i="1"/>
  <c r="N64" i="1"/>
  <c r="N16" i="1"/>
  <c r="N72" i="1"/>
  <c r="O72" i="1" s="1"/>
  <c r="N41" i="1"/>
  <c r="N110" i="1"/>
  <c r="N270" i="1"/>
  <c r="N43" i="1"/>
  <c r="N40" i="1"/>
  <c r="N145" i="1"/>
  <c r="N199" i="1"/>
  <c r="N262" i="1"/>
  <c r="N124" i="1"/>
  <c r="N19" i="1"/>
  <c r="N264" i="1"/>
  <c r="N11" i="1"/>
  <c r="N241" i="1"/>
  <c r="N56" i="1"/>
  <c r="N103" i="1"/>
  <c r="N101" i="1"/>
  <c r="N89" i="1"/>
  <c r="N32" i="1"/>
  <c r="N45" i="1"/>
  <c r="N170" i="1"/>
  <c r="N83" i="1"/>
  <c r="N54" i="1"/>
  <c r="N211" i="1"/>
  <c r="N268" i="1"/>
  <c r="N24" i="1"/>
  <c r="N266" i="1"/>
  <c r="N142" i="1"/>
  <c r="N192" i="1"/>
  <c r="N91" i="1"/>
  <c r="N125" i="1"/>
  <c r="N106" i="1"/>
  <c r="N258" i="1"/>
  <c r="N79" i="1"/>
  <c r="N73" i="1"/>
  <c r="N157" i="1"/>
  <c r="N55" i="1"/>
  <c r="N249" i="1"/>
  <c r="O249" i="1" s="1"/>
  <c r="N39" i="1"/>
  <c r="O39" i="1" s="1"/>
  <c r="N105" i="1"/>
  <c r="N140" i="1"/>
  <c r="N141" i="1" s="1"/>
  <c r="N123" i="1"/>
  <c r="N109" i="1"/>
  <c r="N222" i="1"/>
  <c r="N3" i="1"/>
  <c r="N159" i="1"/>
  <c r="N191" i="1"/>
  <c r="O191" i="1" s="1"/>
  <c r="N275" i="1"/>
  <c r="O275" i="1" s="1"/>
  <c r="N183" i="1"/>
  <c r="N68" i="1"/>
  <c r="N181" i="1"/>
  <c r="N77" i="1"/>
  <c r="N160" i="1"/>
  <c r="N25" i="1"/>
  <c r="N269" i="1"/>
  <c r="N239" i="1"/>
  <c r="N27" i="1"/>
  <c r="N111" i="1"/>
  <c r="N260" i="1"/>
  <c r="N84" i="1"/>
  <c r="N95" i="1"/>
  <c r="N126" i="1"/>
  <c r="N85" i="1"/>
  <c r="N70" i="1"/>
  <c r="N47" i="1"/>
  <c r="N156" i="1"/>
  <c r="N53" i="1"/>
  <c r="N22" i="1"/>
  <c r="N138" i="1"/>
  <c r="N185" i="1"/>
  <c r="N121" i="1"/>
  <c r="N12" i="1"/>
  <c r="N63" i="1"/>
  <c r="N277" i="1"/>
  <c r="N173" i="1"/>
  <c r="N102" i="1"/>
  <c r="N9" i="1"/>
  <c r="O9" i="1" s="1"/>
  <c r="N5" i="1"/>
  <c r="N28" i="1"/>
  <c r="N146" i="1"/>
  <c r="N177" i="1"/>
  <c r="N23" i="1"/>
  <c r="N136" i="1"/>
  <c r="N267" i="1"/>
  <c r="N10" i="1"/>
  <c r="N174" i="1"/>
  <c r="N75" i="1"/>
  <c r="N180" i="1"/>
  <c r="N176" i="1"/>
  <c r="N36" i="1"/>
  <c r="N259" i="1"/>
  <c r="N119" i="1"/>
  <c r="N250" i="1"/>
  <c r="O250" i="1" s="1"/>
  <c r="N154" i="1"/>
  <c r="N155" i="1" s="1"/>
  <c r="N15" i="1"/>
  <c r="N205" i="1"/>
  <c r="N29" i="1"/>
  <c r="N172" i="1"/>
  <c r="N99" i="1"/>
  <c r="N171" i="1"/>
  <c r="N59" i="1"/>
  <c r="N82" i="1"/>
  <c r="N212" i="1"/>
  <c r="N118" i="1"/>
  <c r="N271" i="1"/>
  <c r="N228" i="1"/>
  <c r="AC281" i="1" l="1"/>
  <c r="N165" i="1"/>
  <c r="N166" i="1" s="1"/>
  <c r="O154" i="1"/>
  <c r="O155" i="1" s="1"/>
  <c r="O258" i="1"/>
  <c r="P258" i="1" s="1"/>
  <c r="O126" i="1"/>
  <c r="P126" i="1" s="1"/>
  <c r="N49" i="1"/>
  <c r="N50" i="1" s="1"/>
  <c r="N272" i="1"/>
  <c r="O272" i="1" s="1"/>
  <c r="O180" i="1"/>
  <c r="P180" i="1" s="1"/>
  <c r="N188" i="1"/>
  <c r="O188" i="1" s="1"/>
  <c r="N255" i="1"/>
  <c r="O255" i="1" s="1"/>
  <c r="O268" i="1"/>
  <c r="P268" i="1" s="1"/>
  <c r="Q268" i="1" s="1"/>
  <c r="R268" i="1" s="1"/>
  <c r="S268" i="1" s="1"/>
  <c r="P72" i="1"/>
  <c r="Q72" i="1" s="1"/>
  <c r="O260" i="1"/>
  <c r="P260" i="1" s="1"/>
  <c r="O199" i="1"/>
  <c r="P199" i="1" s="1"/>
  <c r="Q199" i="1" s="1"/>
  <c r="R199" i="1" s="1"/>
  <c r="O171" i="1"/>
  <c r="P171" i="1" s="1"/>
  <c r="Q171" i="1" s="1"/>
  <c r="R171" i="1" s="1"/>
  <c r="O146" i="1"/>
  <c r="P146" i="1" s="1"/>
  <c r="O102" i="1"/>
  <c r="P102" i="1" s="1"/>
  <c r="O109" i="1"/>
  <c r="P109" i="1" s="1"/>
  <c r="O157" i="1"/>
  <c r="O241" i="1"/>
  <c r="P241" i="1" s="1"/>
  <c r="O11" i="1"/>
  <c r="P11" i="1" s="1"/>
  <c r="N60" i="1"/>
  <c r="O60" i="1" s="1"/>
  <c r="P60" i="1" s="1"/>
  <c r="N163" i="1"/>
  <c r="N164" i="1" s="1"/>
  <c r="O82" i="1"/>
  <c r="P82" i="1" s="1"/>
  <c r="N214" i="1"/>
  <c r="N215" i="1" s="1"/>
  <c r="N226" i="1"/>
  <c r="N227" i="1" s="1"/>
  <c r="N167" i="1"/>
  <c r="N168" i="1" s="1"/>
  <c r="N67" i="1"/>
  <c r="N234" i="1"/>
  <c r="N235" i="1" s="1"/>
  <c r="O142" i="1"/>
  <c r="P142" i="1" s="1"/>
  <c r="N131" i="1"/>
  <c r="N132" i="1" s="1"/>
  <c r="N113" i="1"/>
  <c r="O113" i="1" s="1"/>
  <c r="P113" i="1" s="1"/>
  <c r="O136" i="1"/>
  <c r="P136" i="1" s="1"/>
  <c r="Q136" i="1" s="1"/>
  <c r="O12" i="1"/>
  <c r="P12" i="1" s="1"/>
  <c r="N107" i="1"/>
  <c r="O107" i="1" s="1"/>
  <c r="N96" i="1"/>
  <c r="O96" i="1" s="1"/>
  <c r="P96" i="1" s="1"/>
  <c r="N122" i="1"/>
  <c r="O172" i="1"/>
  <c r="P172" i="1" s="1"/>
  <c r="O24" i="1"/>
  <c r="P24" i="1" s="1"/>
  <c r="Q24" i="1" s="1"/>
  <c r="O54" i="1"/>
  <c r="P54" i="1" s="1"/>
  <c r="O205" i="1"/>
  <c r="O259" i="1"/>
  <c r="P259" i="1" s="1"/>
  <c r="O75" i="1"/>
  <c r="P75" i="1" s="1"/>
  <c r="N196" i="1"/>
  <c r="O196" i="1" s="1"/>
  <c r="N18" i="1"/>
  <c r="N88" i="1"/>
  <c r="O88" i="1" s="1"/>
  <c r="P88" i="1" s="1"/>
  <c r="Q88" i="1" s="1"/>
  <c r="N169" i="1"/>
  <c r="O169" i="1" s="1"/>
  <c r="N8" i="1"/>
  <c r="O8" i="1" s="1"/>
  <c r="N149" i="1"/>
  <c r="O138" i="1"/>
  <c r="O85" i="1"/>
  <c r="P85" i="1" s="1"/>
  <c r="P275" i="1"/>
  <c r="Q275" i="1" s="1"/>
  <c r="N219" i="1"/>
  <c r="O212" i="1"/>
  <c r="N256" i="1"/>
  <c r="O256" i="1" s="1"/>
  <c r="N128" i="1"/>
  <c r="N115" i="1"/>
  <c r="O115" i="1" s="1"/>
  <c r="N278" i="1"/>
  <c r="O15" i="1"/>
  <c r="P15" i="1" s="1"/>
  <c r="N14" i="1"/>
  <c r="O14" i="1" s="1"/>
  <c r="N207" i="1"/>
  <c r="O119" i="1"/>
  <c r="P119" i="1" s="1"/>
  <c r="N129" i="1"/>
  <c r="N248" i="1"/>
  <c r="O248" i="1" s="1"/>
  <c r="P248" i="1" s="1"/>
  <c r="Q248" i="1" s="1"/>
  <c r="N178" i="1"/>
  <c r="O160" i="1"/>
  <c r="P160" i="1" s="1"/>
  <c r="N81" i="1"/>
  <c r="O81" i="1" s="1"/>
  <c r="N184" i="1"/>
  <c r="O184" i="1" s="1"/>
  <c r="N265" i="1"/>
  <c r="O118" i="1"/>
  <c r="N254" i="1"/>
  <c r="O254" i="1" s="1"/>
  <c r="N276" i="1"/>
  <c r="O276" i="1" s="1"/>
  <c r="P276" i="1" s="1"/>
  <c r="N144" i="1"/>
  <c r="O174" i="1"/>
  <c r="P174" i="1" s="1"/>
  <c r="N87" i="1"/>
  <c r="P9" i="1"/>
  <c r="O173" i="1"/>
  <c r="P173" i="1" s="1"/>
  <c r="O185" i="1"/>
  <c r="N229" i="1"/>
  <c r="O228" i="1"/>
  <c r="O229" i="1" s="1"/>
  <c r="N120" i="1"/>
  <c r="O120" i="1" s="1"/>
  <c r="P120" i="1" s="1"/>
  <c r="O99" i="1"/>
  <c r="N62" i="1"/>
  <c r="O62" i="1" s="1"/>
  <c r="N251" i="1"/>
  <c r="N253" i="1"/>
  <c r="O267" i="1"/>
  <c r="P267" i="1" s="1"/>
  <c r="N135" i="1"/>
  <c r="O135" i="1" s="1"/>
  <c r="N38" i="1"/>
  <c r="N42" i="1" s="1"/>
  <c r="N92" i="1"/>
  <c r="O63" i="1"/>
  <c r="O269" i="1"/>
  <c r="P269" i="1" s="1"/>
  <c r="N257" i="1"/>
  <c r="O271" i="1"/>
  <c r="P271" i="1" s="1"/>
  <c r="N230" i="1"/>
  <c r="N108" i="1"/>
  <c r="O108" i="1" s="1"/>
  <c r="O59" i="1"/>
  <c r="P59" i="1" s="1"/>
  <c r="N80" i="1"/>
  <c r="O80" i="1" s="1"/>
  <c r="N194" i="1"/>
  <c r="O194" i="1" s="1"/>
  <c r="N200" i="1"/>
  <c r="O10" i="1"/>
  <c r="N201" i="1"/>
  <c r="O201" i="1" s="1"/>
  <c r="N117" i="1"/>
  <c r="N179" i="1"/>
  <c r="O179" i="1" s="1"/>
  <c r="O53" i="1"/>
  <c r="P53" i="1" s="1"/>
  <c r="N133" i="1"/>
  <c r="N134" i="1" s="1"/>
  <c r="O29" i="1"/>
  <c r="P29" i="1" s="1"/>
  <c r="N237" i="1"/>
  <c r="N232" i="1"/>
  <c r="P250" i="1"/>
  <c r="O36" i="1"/>
  <c r="O176" i="1"/>
  <c r="O177" i="1"/>
  <c r="N197" i="1"/>
  <c r="O197" i="1" s="1"/>
  <c r="O23" i="1"/>
  <c r="P23" i="1" s="1"/>
  <c r="O28" i="1"/>
  <c r="N98" i="1"/>
  <c r="O98" i="1" s="1"/>
  <c r="O121" i="1"/>
  <c r="P121" i="1" s="1"/>
  <c r="N4" i="1"/>
  <c r="O4" i="1" s="1"/>
  <c r="O111" i="1"/>
  <c r="O181" i="1"/>
  <c r="P181" i="1" s="1"/>
  <c r="Q181" i="1" s="1"/>
  <c r="N274" i="1"/>
  <c r="O183" i="1"/>
  <c r="P183" i="1" s="1"/>
  <c r="O123" i="1"/>
  <c r="P123" i="1" s="1"/>
  <c r="N90" i="1"/>
  <c r="N116" i="1"/>
  <c r="O116" i="1" s="1"/>
  <c r="O266" i="1"/>
  <c r="P266" i="1" s="1"/>
  <c r="Q266" i="1" s="1"/>
  <c r="O140" i="1"/>
  <c r="N213" i="1"/>
  <c r="O211" i="1"/>
  <c r="O124" i="1"/>
  <c r="N93" i="1"/>
  <c r="N252" i="1"/>
  <c r="N114" i="1"/>
  <c r="O22" i="1"/>
  <c r="P22" i="1" s="1"/>
  <c r="O70" i="1"/>
  <c r="O84" i="1"/>
  <c r="P84" i="1" s="1"/>
  <c r="O25" i="1"/>
  <c r="O77" i="1"/>
  <c r="N204" i="1"/>
  <c r="O204" i="1" s="1"/>
  <c r="P204" i="1" s="1"/>
  <c r="O222" i="1"/>
  <c r="O91" i="1"/>
  <c r="P91" i="1" s="1"/>
  <c r="O64" i="1"/>
  <c r="P64" i="1" s="1"/>
  <c r="Q64" i="1" s="1"/>
  <c r="N158" i="1"/>
  <c r="N65" i="1"/>
  <c r="O65" i="1" s="1"/>
  <c r="N51" i="1"/>
  <c r="O156" i="1"/>
  <c r="O47" i="1"/>
  <c r="N127" i="1"/>
  <c r="N246" i="1"/>
  <c r="O27" i="1"/>
  <c r="P27" i="1" s="1"/>
  <c r="O68" i="1"/>
  <c r="N263" i="1"/>
  <c r="P191" i="1"/>
  <c r="P249" i="1"/>
  <c r="Q249" i="1" s="1"/>
  <c r="O5" i="1"/>
  <c r="N44" i="1"/>
  <c r="O159" i="1"/>
  <c r="N71" i="1"/>
  <c r="N193" i="1"/>
  <c r="O94" i="1"/>
  <c r="P94" i="1" s="1"/>
  <c r="N190" i="1"/>
  <c r="N58" i="1"/>
  <c r="O277" i="1"/>
  <c r="O239" i="1"/>
  <c r="O3" i="1"/>
  <c r="O105" i="1"/>
  <c r="P105" i="1" s="1"/>
  <c r="Q105" i="1" s="1"/>
  <c r="N97" i="1"/>
  <c r="O97" i="1" s="1"/>
  <c r="N186" i="1"/>
  <c r="N244" i="1"/>
  <c r="O95" i="1"/>
  <c r="P39" i="1"/>
  <c r="O55" i="1"/>
  <c r="P55" i="1" s="1"/>
  <c r="Q55" i="1" s="1"/>
  <c r="O19" i="1"/>
  <c r="P19" i="1" s="1"/>
  <c r="N223" i="1"/>
  <c r="O79" i="1"/>
  <c r="O192" i="1"/>
  <c r="O32" i="1"/>
  <c r="O101" i="1"/>
  <c r="P101" i="1" s="1"/>
  <c r="N86" i="1"/>
  <c r="O264" i="1"/>
  <c r="P264" i="1" s="1"/>
  <c r="N151" i="1"/>
  <c r="O40" i="1"/>
  <c r="P40" i="1" s="1"/>
  <c r="O41" i="1"/>
  <c r="N236" i="1"/>
  <c r="O236" i="1" s="1"/>
  <c r="P236" i="1" s="1"/>
  <c r="N74" i="1"/>
  <c r="O74" i="1" s="1"/>
  <c r="P74" i="1" s="1"/>
  <c r="N209" i="1"/>
  <c r="O209" i="1" s="1"/>
  <c r="O106" i="1"/>
  <c r="P106" i="1" s="1"/>
  <c r="N175" i="1"/>
  <c r="O175" i="1" s="1"/>
  <c r="N61" i="1"/>
  <c r="N78" i="1"/>
  <c r="N30" i="1"/>
  <c r="N21" i="1"/>
  <c r="O83" i="1"/>
  <c r="O45" i="1"/>
  <c r="N31" i="1"/>
  <c r="N104" i="1"/>
  <c r="O262" i="1"/>
  <c r="N6" i="1"/>
  <c r="N182" i="1"/>
  <c r="O270" i="1"/>
  <c r="N137" i="1"/>
  <c r="O137" i="1" s="1"/>
  <c r="O247" i="1"/>
  <c r="P247" i="1" s="1"/>
  <c r="O125" i="1"/>
  <c r="N66" i="1"/>
  <c r="O66" i="1" s="1"/>
  <c r="N243" i="1"/>
  <c r="O16" i="1"/>
  <c r="N240" i="1"/>
  <c r="O73" i="1"/>
  <c r="N273" i="1"/>
  <c r="N216" i="1"/>
  <c r="O170" i="1"/>
  <c r="O103" i="1"/>
  <c r="P103" i="1" s="1"/>
  <c r="O56" i="1"/>
  <c r="N245" i="1"/>
  <c r="N203" i="1"/>
  <c r="O145" i="1"/>
  <c r="N100" i="1"/>
  <c r="N76" i="1"/>
  <c r="O76" i="1" s="1"/>
  <c r="N57" i="1"/>
  <c r="N143" i="1"/>
  <c r="N261" i="1"/>
  <c r="N34" i="1"/>
  <c r="O34" i="1" s="1"/>
  <c r="O35" i="1" s="1"/>
  <c r="O89" i="1"/>
  <c r="N152" i="1"/>
  <c r="O110" i="1"/>
  <c r="N147" i="1"/>
  <c r="O46" i="1"/>
  <c r="N69" i="1"/>
  <c r="N218" i="1"/>
  <c r="N221" i="1" s="1"/>
  <c r="O43" i="1"/>
  <c r="P43" i="1" s="1"/>
  <c r="N238" i="1"/>
  <c r="N7" i="1" l="1"/>
  <c r="N283" i="1"/>
  <c r="P154" i="1"/>
  <c r="Q154" i="1" s="1"/>
  <c r="Q155" i="1" s="1"/>
  <c r="O165" i="1"/>
  <c r="O166" i="1" s="1"/>
  <c r="O49" i="1"/>
  <c r="O50" i="1" s="1"/>
  <c r="Q22" i="1"/>
  <c r="R22" i="1" s="1"/>
  <c r="Q102" i="1"/>
  <c r="R102" i="1" s="1"/>
  <c r="O234" i="1"/>
  <c r="O235" i="1" s="1"/>
  <c r="O13" i="1"/>
  <c r="O163" i="1"/>
  <c r="O164" i="1" s="1"/>
  <c r="O167" i="1"/>
  <c r="O168" i="1" s="1"/>
  <c r="P272" i="1"/>
  <c r="Q272" i="1" s="1"/>
  <c r="O149" i="1"/>
  <c r="O150" i="1" s="1"/>
  <c r="N130" i="1"/>
  <c r="Q260" i="1"/>
  <c r="R260" i="1" s="1"/>
  <c r="O226" i="1"/>
  <c r="O227" i="1" s="1"/>
  <c r="P111" i="1"/>
  <c r="Q111" i="1" s="1"/>
  <c r="R111" i="1" s="1"/>
  <c r="P157" i="1"/>
  <c r="Q157" i="1" s="1"/>
  <c r="R157" i="1" s="1"/>
  <c r="S157" i="1" s="1"/>
  <c r="Q172" i="1"/>
  <c r="R172" i="1" s="1"/>
  <c r="S172" i="1" s="1"/>
  <c r="T172" i="1" s="1"/>
  <c r="Q241" i="1"/>
  <c r="R241" i="1" s="1"/>
  <c r="R249" i="1"/>
  <c r="S249" i="1" s="1"/>
  <c r="N189" i="1"/>
  <c r="P270" i="1"/>
  <c r="Q270" i="1" s="1"/>
  <c r="R270" i="1" s="1"/>
  <c r="R275" i="1"/>
  <c r="S275" i="1" s="1"/>
  <c r="T275" i="1" s="1"/>
  <c r="P255" i="1"/>
  <c r="Q255" i="1" s="1"/>
  <c r="O131" i="1"/>
  <c r="P131" i="1" s="1"/>
  <c r="P132" i="1" s="1"/>
  <c r="O214" i="1"/>
  <c r="Q11" i="1"/>
  <c r="R11" i="1" s="1"/>
  <c r="P185" i="1"/>
  <c r="Q185" i="1" s="1"/>
  <c r="R185" i="1" s="1"/>
  <c r="O67" i="1"/>
  <c r="P67" i="1" s="1"/>
  <c r="Q173" i="1"/>
  <c r="R173" i="1" s="1"/>
  <c r="S171" i="1"/>
  <c r="T171" i="1" s="1"/>
  <c r="U171" i="1" s="1"/>
  <c r="V171" i="1" s="1"/>
  <c r="P197" i="1"/>
  <c r="P107" i="1"/>
  <c r="Q107" i="1" s="1"/>
  <c r="Q74" i="1"/>
  <c r="R74" i="1" s="1"/>
  <c r="S74" i="1" s="1"/>
  <c r="Q113" i="1"/>
  <c r="R113" i="1" s="1"/>
  <c r="O114" i="1"/>
  <c r="P114" i="1" s="1"/>
  <c r="P8" i="1"/>
  <c r="Q8" i="1" s="1"/>
  <c r="Q85" i="1"/>
  <c r="R85" i="1" s="1"/>
  <c r="Q12" i="1"/>
  <c r="R12" i="1" s="1"/>
  <c r="Q91" i="1"/>
  <c r="R91" i="1" s="1"/>
  <c r="R88" i="1"/>
  <c r="S88" i="1" s="1"/>
  <c r="O117" i="1"/>
  <c r="P117" i="1" s="1"/>
  <c r="Q117" i="1" s="1"/>
  <c r="O122" i="1"/>
  <c r="Q160" i="1"/>
  <c r="R160" i="1" s="1"/>
  <c r="O245" i="1"/>
  <c r="O31" i="1"/>
  <c r="P31" i="1" s="1"/>
  <c r="R24" i="1"/>
  <c r="S24" i="1" s="1"/>
  <c r="P76" i="1"/>
  <c r="Q76" i="1" s="1"/>
  <c r="Q19" i="1"/>
  <c r="R19" i="1" s="1"/>
  <c r="P89" i="1"/>
  <c r="O71" i="1"/>
  <c r="P71" i="1" s="1"/>
  <c r="Q264" i="1"/>
  <c r="O44" i="1"/>
  <c r="P44" i="1" s="1"/>
  <c r="P137" i="1"/>
  <c r="Q137" i="1" s="1"/>
  <c r="R64" i="1"/>
  <c r="S64" i="1" s="1"/>
  <c r="P16" i="1"/>
  <c r="Q103" i="1"/>
  <c r="P95" i="1"/>
  <c r="Q95" i="1" s="1"/>
  <c r="O189" i="1"/>
  <c r="P188" i="1"/>
  <c r="Q188" i="1" s="1"/>
  <c r="Q189" i="1" s="1"/>
  <c r="P175" i="1"/>
  <c r="Q175" i="1" s="1"/>
  <c r="R175" i="1" s="1"/>
  <c r="N48" i="1"/>
  <c r="P156" i="1"/>
  <c r="O261" i="1"/>
  <c r="O30" i="1"/>
  <c r="Q40" i="1"/>
  <c r="R40" i="1" s="1"/>
  <c r="O86" i="1"/>
  <c r="P86" i="1" s="1"/>
  <c r="P46" i="1"/>
  <c r="P262" i="1"/>
  <c r="Q262" i="1" s="1"/>
  <c r="O243" i="1"/>
  <c r="O210" i="1"/>
  <c r="P209" i="1"/>
  <c r="O143" i="1"/>
  <c r="N148" i="1"/>
  <c r="O223" i="1"/>
  <c r="N225" i="1"/>
  <c r="O218" i="1"/>
  <c r="Q258" i="1"/>
  <c r="O273" i="1"/>
  <c r="N153" i="1"/>
  <c r="O151" i="1"/>
  <c r="N208" i="1"/>
  <c r="O57" i="1"/>
  <c r="P57" i="1" s="1"/>
  <c r="N112" i="1"/>
  <c r="O238" i="1"/>
  <c r="P238" i="1" s="1"/>
  <c r="O78" i="1"/>
  <c r="R72" i="1"/>
  <c r="Q54" i="1"/>
  <c r="R54" i="1" s="1"/>
  <c r="P192" i="1"/>
  <c r="O244" i="1"/>
  <c r="O186" i="1"/>
  <c r="P97" i="1"/>
  <c r="N162" i="1"/>
  <c r="Q94" i="1"/>
  <c r="R94" i="1" s="1"/>
  <c r="O213" i="1"/>
  <c r="P211" i="1"/>
  <c r="O251" i="1"/>
  <c r="P251" i="1" s="1"/>
  <c r="P170" i="1"/>
  <c r="Q170" i="1" s="1"/>
  <c r="O147" i="1"/>
  <c r="O6" i="1"/>
  <c r="P6" i="1" s="1"/>
  <c r="P66" i="1"/>
  <c r="Q66" i="1" s="1"/>
  <c r="P32" i="1"/>
  <c r="Q32" i="1" s="1"/>
  <c r="Q39" i="1"/>
  <c r="T268" i="1"/>
  <c r="U268" i="1" s="1"/>
  <c r="V268" i="1" s="1"/>
  <c r="P116" i="1"/>
  <c r="O237" i="1"/>
  <c r="P237" i="1" s="1"/>
  <c r="Q237" i="1" s="1"/>
  <c r="R237" i="1" s="1"/>
  <c r="P108" i="1"/>
  <c r="Q108" i="1" s="1"/>
  <c r="O92" i="1"/>
  <c r="P92" i="1" s="1"/>
  <c r="Q82" i="1"/>
  <c r="R82" i="1" s="1"/>
  <c r="O129" i="1"/>
  <c r="P205" i="1"/>
  <c r="Q75" i="1"/>
  <c r="O257" i="1"/>
  <c r="P257" i="1" s="1"/>
  <c r="N35" i="1"/>
  <c r="P34" i="1"/>
  <c r="P35" i="1" s="1"/>
  <c r="O152" i="1"/>
  <c r="O69" i="1"/>
  <c r="P69" i="1" s="1"/>
  <c r="Q96" i="1"/>
  <c r="R96" i="1" s="1"/>
  <c r="P56" i="1"/>
  <c r="O182" i="1"/>
  <c r="P41" i="1"/>
  <c r="Q41" i="1" s="1"/>
  <c r="Q142" i="1"/>
  <c r="R142" i="1" s="1"/>
  <c r="N210" i="1"/>
  <c r="O104" i="1"/>
  <c r="P104" i="1" s="1"/>
  <c r="Q104" i="1" s="1"/>
  <c r="P45" i="1"/>
  <c r="P125" i="1"/>
  <c r="O58" i="1"/>
  <c r="Q27" i="1"/>
  <c r="R27" i="1" s="1"/>
  <c r="Q126" i="1"/>
  <c r="R126" i="1" s="1"/>
  <c r="N52" i="1"/>
  <c r="O51" i="1"/>
  <c r="P51" i="1" s="1"/>
  <c r="O93" i="1"/>
  <c r="N231" i="1"/>
  <c r="O230" i="1"/>
  <c r="O231" i="1" s="1"/>
  <c r="O139" i="1"/>
  <c r="Q269" i="1"/>
  <c r="R269" i="1" s="1"/>
  <c r="P196" i="1"/>
  <c r="Q196" i="1" s="1"/>
  <c r="P145" i="1"/>
  <c r="Q145" i="1" s="1"/>
  <c r="N206" i="1"/>
  <c r="P73" i="1"/>
  <c r="N33" i="1"/>
  <c r="R55" i="1"/>
  <c r="O61" i="1"/>
  <c r="P61" i="1" s="1"/>
  <c r="Q61" i="1" s="1"/>
  <c r="R61" i="1" s="1"/>
  <c r="Q106" i="1"/>
  <c r="Q60" i="1"/>
  <c r="Q123" i="1"/>
  <c r="R105" i="1"/>
  <c r="N195" i="1"/>
  <c r="O190" i="1"/>
  <c r="P190" i="1" s="1"/>
  <c r="Q109" i="1"/>
  <c r="R109" i="1" s="1"/>
  <c r="S109" i="1" s="1"/>
  <c r="P68" i="1"/>
  <c r="Q68" i="1" s="1"/>
  <c r="P222" i="1"/>
  <c r="Q222" i="1" s="1"/>
  <c r="P77" i="1"/>
  <c r="P4" i="1"/>
  <c r="R136" i="1"/>
  <c r="S136" i="1" s="1"/>
  <c r="P124" i="1"/>
  <c r="O274" i="1"/>
  <c r="O200" i="1"/>
  <c r="O202" i="1" s="1"/>
  <c r="Q247" i="1"/>
  <c r="O100" i="1"/>
  <c r="P100" i="1" s="1"/>
  <c r="N217" i="1"/>
  <c r="O216" i="1"/>
  <c r="Q236" i="1"/>
  <c r="R236" i="1" s="1"/>
  <c r="O203" i="1"/>
  <c r="Q101" i="1"/>
  <c r="P3" i="1"/>
  <c r="O193" i="1"/>
  <c r="P193" i="1" s="1"/>
  <c r="Q84" i="1"/>
  <c r="P25" i="1"/>
  <c r="R181" i="1"/>
  <c r="P184" i="1"/>
  <c r="N20" i="1"/>
  <c r="O18" i="1"/>
  <c r="O198" i="1"/>
  <c r="O141" i="1"/>
  <c r="P140" i="1"/>
  <c r="P176" i="1"/>
  <c r="Q176" i="1" s="1"/>
  <c r="P110" i="1"/>
  <c r="N202" i="1"/>
  <c r="O240" i="1"/>
  <c r="S199" i="1"/>
  <c r="P83" i="1"/>
  <c r="N242" i="1"/>
  <c r="O21" i="1"/>
  <c r="P21" i="1" s="1"/>
  <c r="P79" i="1"/>
  <c r="Q43" i="1"/>
  <c r="P277" i="1"/>
  <c r="Q277" i="1" s="1"/>
  <c r="P47" i="1"/>
  <c r="P98" i="1"/>
  <c r="Q146" i="1"/>
  <c r="R146" i="1" s="1"/>
  <c r="Q191" i="1"/>
  <c r="Q204" i="1"/>
  <c r="R204" i="1" s="1"/>
  <c r="P36" i="1"/>
  <c r="O207" i="1"/>
  <c r="Q267" i="1"/>
  <c r="R267" i="1" s="1"/>
  <c r="P81" i="1"/>
  <c r="Q81" i="1" s="1"/>
  <c r="Q121" i="1"/>
  <c r="O252" i="1"/>
  <c r="P65" i="1"/>
  <c r="Q65" i="1" s="1"/>
  <c r="P28" i="1"/>
  <c r="Q28" i="1" s="1"/>
  <c r="P63" i="1"/>
  <c r="O38" i="1"/>
  <c r="O42" i="1" s="1"/>
  <c r="Q9" i="1"/>
  <c r="P194" i="1"/>
  <c r="O178" i="1"/>
  <c r="P178" i="1" s="1"/>
  <c r="N13" i="1"/>
  <c r="Q15" i="1"/>
  <c r="P256" i="1"/>
  <c r="Q256" i="1" s="1"/>
  <c r="N198" i="1"/>
  <c r="P239" i="1"/>
  <c r="Q183" i="1"/>
  <c r="R183" i="1" s="1"/>
  <c r="P179" i="1"/>
  <c r="Q271" i="1"/>
  <c r="R271" i="1" s="1"/>
  <c r="S271" i="1" s="1"/>
  <c r="O87" i="1"/>
  <c r="P138" i="1"/>
  <c r="Q138" i="1" s="1"/>
  <c r="P14" i="1"/>
  <c r="P212" i="1"/>
  <c r="Q59" i="1"/>
  <c r="O263" i="1"/>
  <c r="P263" i="1" s="1"/>
  <c r="O90" i="1"/>
  <c r="O158" i="1"/>
  <c r="O162" i="1" s="1"/>
  <c r="N233" i="1"/>
  <c r="O127" i="1"/>
  <c r="P127" i="1" s="1"/>
  <c r="Q23" i="1"/>
  <c r="P135" i="1"/>
  <c r="O253" i="1"/>
  <c r="Q259" i="1"/>
  <c r="Q120" i="1"/>
  <c r="R120" i="1" s="1"/>
  <c r="P228" i="1"/>
  <c r="P62" i="1"/>
  <c r="P118" i="1"/>
  <c r="Q118" i="1" s="1"/>
  <c r="R266" i="1"/>
  <c r="O219" i="1"/>
  <c r="O144" i="1"/>
  <c r="N187" i="1"/>
  <c r="P169" i="1"/>
  <c r="Q169" i="1" s="1"/>
  <c r="O128" i="1"/>
  <c r="P99" i="1"/>
  <c r="Q174" i="1"/>
  <c r="P5" i="1"/>
  <c r="Q5" i="1" s="1"/>
  <c r="P159" i="1"/>
  <c r="O246" i="1"/>
  <c r="P246" i="1" s="1"/>
  <c r="Q246" i="1" s="1"/>
  <c r="P80" i="1"/>
  <c r="Q80" i="1" s="1"/>
  <c r="Q29" i="1"/>
  <c r="P254" i="1"/>
  <c r="Q119" i="1"/>
  <c r="N150" i="1"/>
  <c r="P177" i="1"/>
  <c r="Q177" i="1" s="1"/>
  <c r="P201" i="1"/>
  <c r="Q250" i="1"/>
  <c r="Q276" i="1"/>
  <c r="O17" i="1"/>
  <c r="O232" i="1"/>
  <c r="P70" i="1"/>
  <c r="Q180" i="1"/>
  <c r="O133" i="1"/>
  <c r="Q53" i="1"/>
  <c r="P10" i="1"/>
  <c r="Q10" i="1" s="1"/>
  <c r="N139" i="1"/>
  <c r="O265" i="1"/>
  <c r="P265" i="1" s="1"/>
  <c r="R248" i="1"/>
  <c r="S248" i="1" s="1"/>
  <c r="T248" i="1" s="1"/>
  <c r="N17" i="1"/>
  <c r="O278" i="1"/>
  <c r="P115" i="1"/>
  <c r="P218" i="1" l="1"/>
  <c r="O221" i="1"/>
  <c r="P7" i="1"/>
  <c r="O283" i="1"/>
  <c r="O7" i="1"/>
  <c r="R154" i="1"/>
  <c r="S154" i="1" s="1"/>
  <c r="S155" i="1" s="1"/>
  <c r="P234" i="1"/>
  <c r="Q234" i="1" s="1"/>
  <c r="R234" i="1" s="1"/>
  <c r="P155" i="1"/>
  <c r="P49" i="1"/>
  <c r="P50" i="1" s="1"/>
  <c r="P163" i="1"/>
  <c r="P164" i="1" s="1"/>
  <c r="P165" i="1"/>
  <c r="Q165" i="1" s="1"/>
  <c r="P167" i="1"/>
  <c r="Q167" i="1" s="1"/>
  <c r="S11" i="1"/>
  <c r="T11" i="1" s="1"/>
  <c r="U11" i="1" s="1"/>
  <c r="R255" i="1"/>
  <c r="S255" i="1" s="1"/>
  <c r="T255" i="1" s="1"/>
  <c r="O132" i="1"/>
  <c r="S91" i="1"/>
  <c r="T91" i="1" s="1"/>
  <c r="U91" i="1" s="1"/>
  <c r="P226" i="1"/>
  <c r="P227" i="1" s="1"/>
  <c r="O225" i="1"/>
  <c r="S241" i="1"/>
  <c r="T241" i="1" s="1"/>
  <c r="U241" i="1" s="1"/>
  <c r="Q67" i="1"/>
  <c r="Q34" i="1"/>
  <c r="Q35" i="1" s="1"/>
  <c r="P200" i="1"/>
  <c r="P202" i="1" s="1"/>
  <c r="R107" i="1"/>
  <c r="S107" i="1" s="1"/>
  <c r="T107" i="1" s="1"/>
  <c r="U107" i="1" s="1"/>
  <c r="P149" i="1"/>
  <c r="P38" i="1"/>
  <c r="P42" i="1" s="1"/>
  <c r="O215" i="1"/>
  <c r="P214" i="1"/>
  <c r="P215" i="1" s="1"/>
  <c r="Q263" i="1"/>
  <c r="R263" i="1" s="1"/>
  <c r="S260" i="1"/>
  <c r="T260" i="1" s="1"/>
  <c r="U260" i="1" s="1"/>
  <c r="V260" i="1" s="1"/>
  <c r="R272" i="1"/>
  <c r="S272" i="1" s="1"/>
  <c r="T272" i="1" s="1"/>
  <c r="S160" i="1"/>
  <c r="T160" i="1" s="1"/>
  <c r="U160" i="1" s="1"/>
  <c r="V160" i="1" s="1"/>
  <c r="W160" i="1" s="1"/>
  <c r="X160" i="1" s="1"/>
  <c r="S173" i="1"/>
  <c r="O48" i="1"/>
  <c r="P48" i="1"/>
  <c r="Q116" i="1"/>
  <c r="R116" i="1" s="1"/>
  <c r="Q44" i="1"/>
  <c r="R44" i="1" s="1"/>
  <c r="S44" i="1" s="1"/>
  <c r="T44" i="1" s="1"/>
  <c r="U44" i="1" s="1"/>
  <c r="V44" i="1" s="1"/>
  <c r="T88" i="1"/>
  <c r="U88" i="1" s="1"/>
  <c r="R170" i="1"/>
  <c r="P198" i="1"/>
  <c r="Q114" i="1"/>
  <c r="R114" i="1" s="1"/>
  <c r="S114" i="1" s="1"/>
  <c r="Q197" i="1"/>
  <c r="R197" i="1" s="1"/>
  <c r="Q265" i="1"/>
  <c r="R265" i="1" s="1"/>
  <c r="Q92" i="1"/>
  <c r="R92" i="1" s="1"/>
  <c r="S85" i="1"/>
  <c r="T85" i="1" s="1"/>
  <c r="S12" i="1"/>
  <c r="T12" i="1" s="1"/>
  <c r="Q193" i="1"/>
  <c r="R193" i="1" s="1"/>
  <c r="S126" i="1"/>
  <c r="T126" i="1" s="1"/>
  <c r="S19" i="1"/>
  <c r="T19" i="1" s="1"/>
  <c r="U19" i="1" s="1"/>
  <c r="P122" i="1"/>
  <c r="R177" i="1"/>
  <c r="S177" i="1" s="1"/>
  <c r="P52" i="1"/>
  <c r="Q51" i="1"/>
  <c r="Q52" i="1" s="1"/>
  <c r="R250" i="1"/>
  <c r="S250" i="1" s="1"/>
  <c r="Q99" i="1"/>
  <c r="R99" i="1" s="1"/>
  <c r="P219" i="1"/>
  <c r="P229" i="1"/>
  <c r="R8" i="1"/>
  <c r="S22" i="1"/>
  <c r="Q228" i="1"/>
  <c r="R121" i="1"/>
  <c r="R176" i="1"/>
  <c r="S176" i="1" s="1"/>
  <c r="T176" i="1" s="1"/>
  <c r="Q239" i="1"/>
  <c r="S40" i="1"/>
  <c r="O233" i="1"/>
  <c r="Q115" i="1"/>
  <c r="T136" i="1"/>
  <c r="U136" i="1" s="1"/>
  <c r="V136" i="1" s="1"/>
  <c r="W136" i="1" s="1"/>
  <c r="R259" i="1"/>
  <c r="R23" i="1"/>
  <c r="S185" i="1"/>
  <c r="T185" i="1" s="1"/>
  <c r="U185" i="1" s="1"/>
  <c r="R256" i="1"/>
  <c r="S256" i="1" s="1"/>
  <c r="R247" i="1"/>
  <c r="S247" i="1" s="1"/>
  <c r="T247" i="1" s="1"/>
  <c r="P195" i="1"/>
  <c r="Q190" i="1"/>
  <c r="R190" i="1" s="1"/>
  <c r="R60" i="1"/>
  <c r="S60" i="1" s="1"/>
  <c r="W268" i="1"/>
  <c r="X268" i="1" s="1"/>
  <c r="R137" i="1"/>
  <c r="P252" i="1"/>
  <c r="Q125" i="1"/>
  <c r="R119" i="1"/>
  <c r="P128" i="1"/>
  <c r="R169" i="1"/>
  <c r="P253" i="1"/>
  <c r="Q253" i="1" s="1"/>
  <c r="R117" i="1"/>
  <c r="S117" i="1" s="1"/>
  <c r="T117" i="1" s="1"/>
  <c r="S266" i="1"/>
  <c r="R28" i="1"/>
  <c r="R101" i="1"/>
  <c r="S101" i="1" s="1"/>
  <c r="T101" i="1" s="1"/>
  <c r="Q77" i="1"/>
  <c r="Q46" i="1"/>
  <c r="R46" i="1" s="1"/>
  <c r="P147" i="1"/>
  <c r="P13" i="1"/>
  <c r="T271" i="1"/>
  <c r="R5" i="1"/>
  <c r="R276" i="1"/>
  <c r="S276" i="1" s="1"/>
  <c r="O112" i="1"/>
  <c r="Q70" i="1"/>
  <c r="R70" i="1" s="1"/>
  <c r="U172" i="1"/>
  <c r="V172" i="1" s="1"/>
  <c r="Q179" i="1"/>
  <c r="S183" i="1"/>
  <c r="T183" i="1" s="1"/>
  <c r="P232" i="1"/>
  <c r="P129" i="1"/>
  <c r="R138" i="1"/>
  <c r="P278" i="1"/>
  <c r="R29" i="1"/>
  <c r="S29" i="1" s="1"/>
  <c r="R80" i="1"/>
  <c r="S80" i="1" s="1"/>
  <c r="Q159" i="1"/>
  <c r="R118" i="1"/>
  <c r="O130" i="1"/>
  <c r="P17" i="1"/>
  <c r="Q14" i="1"/>
  <c r="R65" i="1"/>
  <c r="R174" i="1"/>
  <c r="R39" i="1"/>
  <c r="S39" i="1" s="1"/>
  <c r="R103" i="1"/>
  <c r="Q254" i="1"/>
  <c r="Q13" i="1"/>
  <c r="R246" i="1"/>
  <c r="Q201" i="1"/>
  <c r="S120" i="1"/>
  <c r="T120" i="1" s="1"/>
  <c r="P139" i="1"/>
  <c r="Q212" i="1"/>
  <c r="R212" i="1" s="1"/>
  <c r="S212" i="1" s="1"/>
  <c r="Q178" i="1"/>
  <c r="R178" i="1" s="1"/>
  <c r="O187" i="1"/>
  <c r="Q63" i="1"/>
  <c r="R10" i="1"/>
  <c r="S10" i="1" s="1"/>
  <c r="T10" i="1" s="1"/>
  <c r="T249" i="1"/>
  <c r="R81" i="1"/>
  <c r="R191" i="1"/>
  <c r="S191" i="1" s="1"/>
  <c r="Q135" i="1"/>
  <c r="Q69" i="1"/>
  <c r="R69" i="1" s="1"/>
  <c r="S69" i="1" s="1"/>
  <c r="T69" i="1" s="1"/>
  <c r="S82" i="1"/>
  <c r="T82" i="1" s="1"/>
  <c r="S270" i="1"/>
  <c r="R180" i="1"/>
  <c r="P87" i="1"/>
  <c r="Q194" i="1"/>
  <c r="Q156" i="1"/>
  <c r="R53" i="1"/>
  <c r="U248" i="1"/>
  <c r="O134" i="1"/>
  <c r="P144" i="1"/>
  <c r="Q62" i="1"/>
  <c r="R62" i="1" s="1"/>
  <c r="P133" i="1"/>
  <c r="P134" i="1" s="1"/>
  <c r="P158" i="1"/>
  <c r="Q127" i="1"/>
  <c r="P90" i="1"/>
  <c r="Q90" i="1" s="1"/>
  <c r="R15" i="1"/>
  <c r="R258" i="1"/>
  <c r="R262" i="1"/>
  <c r="S262" i="1" s="1"/>
  <c r="Q3" i="1"/>
  <c r="P274" i="1"/>
  <c r="Q274" i="1" s="1"/>
  <c r="R106" i="1"/>
  <c r="P93" i="1"/>
  <c r="Q93" i="1" s="1"/>
  <c r="T109" i="1"/>
  <c r="U109" i="1" s="1"/>
  <c r="V109" i="1" s="1"/>
  <c r="P210" i="1"/>
  <c r="T74" i="1"/>
  <c r="S146" i="1"/>
  <c r="T146" i="1" s="1"/>
  <c r="Q98" i="1"/>
  <c r="R98" i="1" s="1"/>
  <c r="P18" i="1"/>
  <c r="Q18" i="1" s="1"/>
  <c r="Q20" i="1" s="1"/>
  <c r="Q100" i="1"/>
  <c r="S175" i="1"/>
  <c r="T175" i="1" s="1"/>
  <c r="U175" i="1" s="1"/>
  <c r="V175" i="1" s="1"/>
  <c r="S237" i="1"/>
  <c r="Q251" i="1"/>
  <c r="P186" i="1"/>
  <c r="Q57" i="1"/>
  <c r="R43" i="1"/>
  <c r="S43" i="1" s="1"/>
  <c r="Q71" i="1"/>
  <c r="Q47" i="1"/>
  <c r="R196" i="1"/>
  <c r="S196" i="1" s="1"/>
  <c r="T199" i="1"/>
  <c r="U199" i="1" s="1"/>
  <c r="R84" i="1"/>
  <c r="R145" i="1"/>
  <c r="S145" i="1" s="1"/>
  <c r="T145" i="1" s="1"/>
  <c r="Q140" i="1"/>
  <c r="Q45" i="1"/>
  <c r="R104" i="1"/>
  <c r="S104" i="1" s="1"/>
  <c r="Q257" i="1"/>
  <c r="R257" i="1" s="1"/>
  <c r="R123" i="1"/>
  <c r="P244" i="1"/>
  <c r="P216" i="1"/>
  <c r="P217" i="1" s="1"/>
  <c r="R76" i="1"/>
  <c r="S76" i="1" s="1"/>
  <c r="Q4" i="1"/>
  <c r="Q16" i="1"/>
  <c r="Q184" i="1"/>
  <c r="P273" i="1"/>
  <c r="S102" i="1"/>
  <c r="R9" i="1"/>
  <c r="O208" i="1"/>
  <c r="Q36" i="1"/>
  <c r="N285" i="1"/>
  <c r="S236" i="1"/>
  <c r="S111" i="1"/>
  <c r="S105" i="1"/>
  <c r="S61" i="1"/>
  <c r="T61" i="1" s="1"/>
  <c r="S142" i="1"/>
  <c r="T142" i="1" s="1"/>
  <c r="P58" i="1"/>
  <c r="P152" i="1"/>
  <c r="Q152" i="1" s="1"/>
  <c r="Q205" i="1"/>
  <c r="S267" i="1"/>
  <c r="T267" i="1" s="1"/>
  <c r="S27" i="1"/>
  <c r="S94" i="1"/>
  <c r="P240" i="1"/>
  <c r="S72" i="1"/>
  <c r="T72" i="1" s="1"/>
  <c r="P78" i="1"/>
  <c r="Q124" i="1"/>
  <c r="P223" i="1"/>
  <c r="Q86" i="1"/>
  <c r="R86" i="1" s="1"/>
  <c r="R188" i="1"/>
  <c r="S188" i="1" s="1"/>
  <c r="S189" i="1" s="1"/>
  <c r="R95" i="1"/>
  <c r="R264" i="1"/>
  <c r="Q89" i="1"/>
  <c r="T24" i="1"/>
  <c r="P245" i="1"/>
  <c r="Q79" i="1"/>
  <c r="Q83" i="1"/>
  <c r="Q110" i="1"/>
  <c r="O20" i="1"/>
  <c r="O217" i="1"/>
  <c r="W171" i="1"/>
  <c r="X171" i="1" s="1"/>
  <c r="R66" i="1"/>
  <c r="Q192" i="1"/>
  <c r="R192" i="1" s="1"/>
  <c r="T157" i="1"/>
  <c r="U157" i="1" s="1"/>
  <c r="U275" i="1"/>
  <c r="R277" i="1"/>
  <c r="O33" i="1"/>
  <c r="Q21" i="1"/>
  <c r="S113" i="1"/>
  <c r="T113" i="1" s="1"/>
  <c r="U113" i="1" s="1"/>
  <c r="P182" i="1"/>
  <c r="R75" i="1"/>
  <c r="R108" i="1"/>
  <c r="S108" i="1" s="1"/>
  <c r="T108" i="1" s="1"/>
  <c r="Q6" i="1"/>
  <c r="Q97" i="1"/>
  <c r="Q238" i="1"/>
  <c r="O153" i="1"/>
  <c r="P30" i="1"/>
  <c r="Q131" i="1"/>
  <c r="S55" i="1"/>
  <c r="Q31" i="1"/>
  <c r="R31" i="1" s="1"/>
  <c r="S31" i="1" s="1"/>
  <c r="R59" i="1"/>
  <c r="S204" i="1"/>
  <c r="T204" i="1" s="1"/>
  <c r="U204" i="1" s="1"/>
  <c r="V204" i="1" s="1"/>
  <c r="P141" i="1"/>
  <c r="S181" i="1"/>
  <c r="T181" i="1" s="1"/>
  <c r="Q25" i="1"/>
  <c r="O206" i="1"/>
  <c r="P203" i="1"/>
  <c r="O242" i="1"/>
  <c r="R222" i="1"/>
  <c r="S222" i="1" s="1"/>
  <c r="R68" i="1"/>
  <c r="S68" i="1" s="1"/>
  <c r="O195" i="1"/>
  <c r="Q73" i="1"/>
  <c r="Q56" i="1"/>
  <c r="S269" i="1"/>
  <c r="P230" i="1"/>
  <c r="O52" i="1"/>
  <c r="R41" i="1"/>
  <c r="S96" i="1"/>
  <c r="R32" i="1"/>
  <c r="P213" i="1"/>
  <c r="Q211" i="1"/>
  <c r="P207" i="1"/>
  <c r="P151" i="1"/>
  <c r="O148" i="1"/>
  <c r="P143" i="1"/>
  <c r="P243" i="1"/>
  <c r="P261" i="1"/>
  <c r="S54" i="1"/>
  <c r="P189" i="1"/>
  <c r="T64" i="1"/>
  <c r="Q209" i="1"/>
  <c r="P221" i="1" l="1"/>
  <c r="Q218" i="1"/>
  <c r="P235" i="1"/>
  <c r="P283" i="1"/>
  <c r="R155" i="1"/>
  <c r="R3" i="1"/>
  <c r="S3" i="1" s="1"/>
  <c r="Q7" i="1"/>
  <c r="Q38" i="1"/>
  <c r="Q42" i="1" s="1"/>
  <c r="P168" i="1"/>
  <c r="Q49" i="1"/>
  <c r="Q50" i="1" s="1"/>
  <c r="Q163" i="1"/>
  <c r="Q164" i="1" s="1"/>
  <c r="R34" i="1"/>
  <c r="S34" i="1" s="1"/>
  <c r="S35" i="1" s="1"/>
  <c r="P166" i="1"/>
  <c r="V241" i="1"/>
  <c r="W241" i="1" s="1"/>
  <c r="V91" i="1"/>
  <c r="W91" i="1" s="1"/>
  <c r="X91" i="1" s="1"/>
  <c r="AC91" i="1" s="1"/>
  <c r="R51" i="1"/>
  <c r="R52" i="1" s="1"/>
  <c r="U85" i="1"/>
  <c r="V85" i="1" s="1"/>
  <c r="W85" i="1" s="1"/>
  <c r="X85" i="1" s="1"/>
  <c r="AC85" i="1" s="1"/>
  <c r="Q48" i="1"/>
  <c r="Q226" i="1"/>
  <c r="Q227" i="1" s="1"/>
  <c r="Q214" i="1"/>
  <c r="R214" i="1" s="1"/>
  <c r="R215" i="1" s="1"/>
  <c r="Q166" i="1"/>
  <c r="R165" i="1"/>
  <c r="R67" i="1"/>
  <c r="S67" i="1" s="1"/>
  <c r="S62" i="1"/>
  <c r="T62" i="1" s="1"/>
  <c r="U62" i="1" s="1"/>
  <c r="V62" i="1" s="1"/>
  <c r="P187" i="1"/>
  <c r="R45" i="1"/>
  <c r="S45" i="1" s="1"/>
  <c r="T45" i="1" s="1"/>
  <c r="Q200" i="1"/>
  <c r="Q202" i="1" s="1"/>
  <c r="U117" i="1"/>
  <c r="V117" i="1" s="1"/>
  <c r="W117" i="1" s="1"/>
  <c r="X117" i="1" s="1"/>
  <c r="AC117" i="1" s="1"/>
  <c r="P150" i="1"/>
  <c r="Q149" i="1"/>
  <c r="Q150" i="1" s="1"/>
  <c r="V107" i="1"/>
  <c r="W107" i="1" s="1"/>
  <c r="U272" i="1"/>
  <c r="V272" i="1" s="1"/>
  <c r="W272" i="1" s="1"/>
  <c r="X272" i="1" s="1"/>
  <c r="AC272" i="1" s="1"/>
  <c r="S170" i="1"/>
  <c r="T170" i="1" s="1"/>
  <c r="T173" i="1"/>
  <c r="U173" i="1" s="1"/>
  <c r="V173" i="1" s="1"/>
  <c r="W173" i="1" s="1"/>
  <c r="X173" i="1" s="1"/>
  <c r="AC173" i="1" s="1"/>
  <c r="R235" i="1"/>
  <c r="S234" i="1"/>
  <c r="S235" i="1" s="1"/>
  <c r="T114" i="1"/>
  <c r="U114" i="1" s="1"/>
  <c r="S65" i="1"/>
  <c r="T65" i="1" s="1"/>
  <c r="S192" i="1"/>
  <c r="T262" i="1"/>
  <c r="U262" i="1" s="1"/>
  <c r="Q122" i="1"/>
  <c r="R122" i="1" s="1"/>
  <c r="S122" i="1" s="1"/>
  <c r="S197" i="1"/>
  <c r="S198" i="1" s="1"/>
  <c r="U145" i="1"/>
  <c r="V145" i="1" s="1"/>
  <c r="W145" i="1" s="1"/>
  <c r="U61" i="1"/>
  <c r="V61" i="1" s="1"/>
  <c r="W61" i="1" s="1"/>
  <c r="R18" i="1"/>
  <c r="R20" i="1" s="1"/>
  <c r="S178" i="1"/>
  <c r="T178" i="1" s="1"/>
  <c r="U178" i="1" s="1"/>
  <c r="V178" i="1" s="1"/>
  <c r="AC171" i="1"/>
  <c r="U82" i="1"/>
  <c r="V82" i="1" s="1"/>
  <c r="W82" i="1" s="1"/>
  <c r="X82" i="1" s="1"/>
  <c r="Q198" i="1"/>
  <c r="S116" i="1"/>
  <c r="T116" i="1" s="1"/>
  <c r="T54" i="1"/>
  <c r="U54" i="1" s="1"/>
  <c r="T236" i="1"/>
  <c r="V248" i="1"/>
  <c r="S169" i="1"/>
  <c r="T169" i="1" s="1"/>
  <c r="P33" i="1"/>
  <c r="T270" i="1"/>
  <c r="U270" i="1" s="1"/>
  <c r="R63" i="1"/>
  <c r="T266" i="1"/>
  <c r="U266" i="1" s="1"/>
  <c r="R218" i="1"/>
  <c r="Q245" i="1"/>
  <c r="R245" i="1" s="1"/>
  <c r="S106" i="1"/>
  <c r="V88" i="1"/>
  <c r="W88" i="1" s="1"/>
  <c r="X88" i="1" s="1"/>
  <c r="AC88" i="1" s="1"/>
  <c r="U142" i="1"/>
  <c r="S190" i="1"/>
  <c r="T104" i="1"/>
  <c r="U104" i="1" s="1"/>
  <c r="V104" i="1" s="1"/>
  <c r="W104" i="1" s="1"/>
  <c r="T222" i="1"/>
  <c r="Q210" i="1"/>
  <c r="R209" i="1"/>
  <c r="R210" i="1" s="1"/>
  <c r="S41" i="1"/>
  <c r="T41" i="1" s="1"/>
  <c r="S193" i="1"/>
  <c r="T193" i="1" s="1"/>
  <c r="U193" i="1" s="1"/>
  <c r="V193" i="1" s="1"/>
  <c r="W193" i="1" s="1"/>
  <c r="X193" i="1" s="1"/>
  <c r="T237" i="1"/>
  <c r="U237" i="1" s="1"/>
  <c r="V237" i="1" s="1"/>
  <c r="W237" i="1" s="1"/>
  <c r="X237" i="1" s="1"/>
  <c r="AC237" i="1" s="1"/>
  <c r="S98" i="1"/>
  <c r="T98" i="1" s="1"/>
  <c r="U98" i="1" s="1"/>
  <c r="AC26" i="1"/>
  <c r="P233" i="1"/>
  <c r="Q232" i="1"/>
  <c r="AC160" i="1"/>
  <c r="U64" i="1"/>
  <c r="V64" i="1" s="1"/>
  <c r="V275" i="1"/>
  <c r="W275" i="1" s="1"/>
  <c r="R156" i="1"/>
  <c r="U183" i="1"/>
  <c r="V183" i="1" s="1"/>
  <c r="W183" i="1" s="1"/>
  <c r="S259" i="1"/>
  <c r="R56" i="1"/>
  <c r="U176" i="1"/>
  <c r="Q30" i="1"/>
  <c r="T212" i="1"/>
  <c r="U212" i="1" s="1"/>
  <c r="Q213" i="1"/>
  <c r="R211" i="1"/>
  <c r="R73" i="1"/>
  <c r="S73" i="1" s="1"/>
  <c r="S59" i="1"/>
  <c r="T59" i="1" s="1"/>
  <c r="S66" i="1"/>
  <c r="T66" i="1" s="1"/>
  <c r="R36" i="1"/>
  <c r="R25" i="1"/>
  <c r="R100" i="1"/>
  <c r="S100" i="1" s="1"/>
  <c r="Q168" i="1"/>
  <c r="R167" i="1"/>
  <c r="R168" i="1" s="1"/>
  <c r="U126" i="1"/>
  <c r="V126" i="1" s="1"/>
  <c r="W126" i="1" s="1"/>
  <c r="X126" i="1" s="1"/>
  <c r="AC268" i="1"/>
  <c r="S121" i="1"/>
  <c r="T121" i="1" s="1"/>
  <c r="P148" i="1"/>
  <c r="Q143" i="1"/>
  <c r="V113" i="1"/>
  <c r="Q17" i="1"/>
  <c r="R14" i="1"/>
  <c r="R125" i="1"/>
  <c r="Q243" i="1"/>
  <c r="P208" i="1"/>
  <c r="Q207" i="1"/>
  <c r="Q208" i="1" s="1"/>
  <c r="U267" i="1"/>
  <c r="V267" i="1" s="1"/>
  <c r="W267" i="1" s="1"/>
  <c r="X267" i="1" s="1"/>
  <c r="AC267" i="1" s="1"/>
  <c r="S70" i="1"/>
  <c r="T70" i="1" s="1"/>
  <c r="U70" i="1" s="1"/>
  <c r="V70" i="1" s="1"/>
  <c r="W70" i="1" s="1"/>
  <c r="X70" i="1" s="1"/>
  <c r="S103" i="1"/>
  <c r="T103" i="1" s="1"/>
  <c r="U103" i="1" s="1"/>
  <c r="T256" i="1"/>
  <c r="R115" i="1"/>
  <c r="S115" i="1" s="1"/>
  <c r="S75" i="1"/>
  <c r="R83" i="1"/>
  <c r="R21" i="1"/>
  <c r="S21" i="1" s="1"/>
  <c r="S86" i="1"/>
  <c r="T86" i="1" s="1"/>
  <c r="U86" i="1" s="1"/>
  <c r="R205" i="1"/>
  <c r="S205" i="1" s="1"/>
  <c r="T205" i="1" s="1"/>
  <c r="Q141" i="1"/>
  <c r="R140" i="1"/>
  <c r="R131" i="1"/>
  <c r="S131" i="1" s="1"/>
  <c r="Q273" i="1"/>
  <c r="R238" i="1"/>
  <c r="Q216" i="1"/>
  <c r="R110" i="1"/>
  <c r="U255" i="1"/>
  <c r="V255" i="1" s="1"/>
  <c r="W255" i="1" s="1"/>
  <c r="S92" i="1"/>
  <c r="T92" i="1" s="1"/>
  <c r="U92" i="1" s="1"/>
  <c r="V92" i="1" s="1"/>
  <c r="W92" i="1" s="1"/>
  <c r="X92" i="1" s="1"/>
  <c r="AC92" i="1" s="1"/>
  <c r="S277" i="1"/>
  <c r="T277" i="1" s="1"/>
  <c r="U277" i="1" s="1"/>
  <c r="P162" i="1"/>
  <c r="S81" i="1"/>
  <c r="T81" i="1" s="1"/>
  <c r="R179" i="1"/>
  <c r="S179" i="1" s="1"/>
  <c r="T179" i="1" s="1"/>
  <c r="U179" i="1" s="1"/>
  <c r="W172" i="1"/>
  <c r="X172" i="1" s="1"/>
  <c r="AC172" i="1" s="1"/>
  <c r="U101" i="1"/>
  <c r="V101" i="1" s="1"/>
  <c r="S265" i="1"/>
  <c r="S137" i="1"/>
  <c r="U247" i="1"/>
  <c r="V247" i="1" s="1"/>
  <c r="W247" i="1" s="1"/>
  <c r="X247" i="1" s="1"/>
  <c r="AC247" i="1" s="1"/>
  <c r="X136" i="1"/>
  <c r="AC136" i="1" s="1"/>
  <c r="Q144" i="1"/>
  <c r="S138" i="1"/>
  <c r="Q235" i="1"/>
  <c r="U24" i="1"/>
  <c r="V24" i="1" s="1"/>
  <c r="W24" i="1" s="1"/>
  <c r="R124" i="1"/>
  <c r="S124" i="1" s="1"/>
  <c r="T111" i="1"/>
  <c r="W175" i="1"/>
  <c r="X175" i="1" s="1"/>
  <c r="V11" i="1"/>
  <c r="W11" i="1" s="1"/>
  <c r="X11" i="1" s="1"/>
  <c r="AC11" i="1" s="1"/>
  <c r="P242" i="1"/>
  <c r="Q223" i="1"/>
  <c r="W260" i="1"/>
  <c r="X260" i="1" s="1"/>
  <c r="AC260" i="1" s="1"/>
  <c r="R93" i="1"/>
  <c r="S93" i="1" s="1"/>
  <c r="T27" i="1"/>
  <c r="U27" i="1" s="1"/>
  <c r="U69" i="1"/>
  <c r="V69" i="1" s="1"/>
  <c r="T55" i="1"/>
  <c r="U55" i="1" s="1"/>
  <c r="V55" i="1" s="1"/>
  <c r="W55" i="1" s="1"/>
  <c r="X55" i="1" s="1"/>
  <c r="R254" i="1"/>
  <c r="T94" i="1"/>
  <c r="U94" i="1" s="1"/>
  <c r="T80" i="1"/>
  <c r="U80" i="1" s="1"/>
  <c r="V80" i="1" s="1"/>
  <c r="W80" i="1" s="1"/>
  <c r="X80" i="1" s="1"/>
  <c r="AC80" i="1" s="1"/>
  <c r="S5" i="1"/>
  <c r="T5" i="1" s="1"/>
  <c r="U5" i="1" s="1"/>
  <c r="V5" i="1" s="1"/>
  <c r="U120" i="1"/>
  <c r="Q128" i="1"/>
  <c r="P130" i="1"/>
  <c r="Q252" i="1"/>
  <c r="R201" i="1"/>
  <c r="R239" i="1"/>
  <c r="S239" i="1" s="1"/>
  <c r="T276" i="1"/>
  <c r="U276" i="1" s="1"/>
  <c r="R6" i="1"/>
  <c r="R89" i="1"/>
  <c r="Q58" i="1"/>
  <c r="R58" i="1" s="1"/>
  <c r="S58" i="1" s="1"/>
  <c r="T58" i="1" s="1"/>
  <c r="P112" i="1"/>
  <c r="T68" i="1"/>
  <c r="U68" i="1" s="1"/>
  <c r="V68" i="1" s="1"/>
  <c r="W68" i="1" s="1"/>
  <c r="X68" i="1" s="1"/>
  <c r="V199" i="1"/>
  <c r="W199" i="1" s="1"/>
  <c r="R251" i="1"/>
  <c r="S251" i="1" s="1"/>
  <c r="T96" i="1"/>
  <c r="T43" i="1"/>
  <c r="U43" i="1" s="1"/>
  <c r="S258" i="1"/>
  <c r="T258" i="1" s="1"/>
  <c r="U258" i="1" s="1"/>
  <c r="V258" i="1" s="1"/>
  <c r="W258" i="1" s="1"/>
  <c r="X258" i="1" s="1"/>
  <c r="AC258" i="1" s="1"/>
  <c r="U108" i="1"/>
  <c r="V108" i="1" s="1"/>
  <c r="O285" i="1"/>
  <c r="Q158" i="1"/>
  <c r="Q162" i="1" s="1"/>
  <c r="R13" i="1"/>
  <c r="S8" i="1"/>
  <c r="S246" i="1"/>
  <c r="T246" i="1" s="1"/>
  <c r="U246" i="1" s="1"/>
  <c r="V246" i="1" s="1"/>
  <c r="W246" i="1" s="1"/>
  <c r="X246" i="1" s="1"/>
  <c r="P231" i="1"/>
  <c r="Q230" i="1"/>
  <c r="U181" i="1"/>
  <c r="T31" i="1"/>
  <c r="U31" i="1" s="1"/>
  <c r="V31" i="1" s="1"/>
  <c r="W31" i="1" s="1"/>
  <c r="X31" i="1" s="1"/>
  <c r="AC31" i="1" s="1"/>
  <c r="Q182" i="1"/>
  <c r="R79" i="1"/>
  <c r="S95" i="1"/>
  <c r="Q244" i="1"/>
  <c r="R244" i="1" s="1"/>
  <c r="T102" i="1"/>
  <c r="R71" i="1"/>
  <c r="R16" i="1"/>
  <c r="T76" i="1"/>
  <c r="U76" i="1" s="1"/>
  <c r="V76" i="1" s="1"/>
  <c r="S123" i="1"/>
  <c r="S257" i="1"/>
  <c r="T257" i="1" s="1"/>
  <c r="U74" i="1"/>
  <c r="V74" i="1" s="1"/>
  <c r="W109" i="1"/>
  <c r="X109" i="1" s="1"/>
  <c r="R194" i="1"/>
  <c r="T191" i="1"/>
  <c r="T154" i="1"/>
  <c r="U154" i="1" s="1"/>
  <c r="U155" i="1" s="1"/>
  <c r="T39" i="1"/>
  <c r="T105" i="1"/>
  <c r="U105" i="1" s="1"/>
  <c r="V105" i="1" s="1"/>
  <c r="Q147" i="1"/>
  <c r="S28" i="1"/>
  <c r="T28" i="1" s="1"/>
  <c r="U28" i="1" s="1"/>
  <c r="R253" i="1"/>
  <c r="S253" i="1" s="1"/>
  <c r="V19" i="1"/>
  <c r="W19" i="1" s="1"/>
  <c r="T40" i="1"/>
  <c r="T177" i="1"/>
  <c r="S180" i="1"/>
  <c r="T180" i="1" s="1"/>
  <c r="Q261" i="1"/>
  <c r="P153" i="1"/>
  <c r="Q151" i="1"/>
  <c r="Q153" i="1" s="1"/>
  <c r="P206" i="1"/>
  <c r="W204" i="1"/>
  <c r="X204" i="1" s="1"/>
  <c r="AC204" i="1" s="1"/>
  <c r="T269" i="1"/>
  <c r="U269" i="1" s="1"/>
  <c r="V269" i="1" s="1"/>
  <c r="R189" i="1"/>
  <c r="T188" i="1"/>
  <c r="U72" i="1"/>
  <c r="V72" i="1" s="1"/>
  <c r="W72" i="1" s="1"/>
  <c r="R152" i="1"/>
  <c r="R57" i="1"/>
  <c r="Q186" i="1"/>
  <c r="R184" i="1"/>
  <c r="P225" i="1"/>
  <c r="Q87" i="1"/>
  <c r="R87" i="1" s="1"/>
  <c r="S87" i="1" s="1"/>
  <c r="T87" i="1" s="1"/>
  <c r="Q133" i="1"/>
  <c r="Q134" i="1" s="1"/>
  <c r="R127" i="1"/>
  <c r="R159" i="1"/>
  <c r="Q129" i="1"/>
  <c r="S46" i="1"/>
  <c r="T46" i="1" s="1"/>
  <c r="R77" i="1"/>
  <c r="T60" i="1"/>
  <c r="S23" i="1"/>
  <c r="T23" i="1" s="1"/>
  <c r="U249" i="1"/>
  <c r="V249" i="1" s="1"/>
  <c r="W249" i="1" s="1"/>
  <c r="X249" i="1" s="1"/>
  <c r="AC249" i="1" s="1"/>
  <c r="Q219" i="1"/>
  <c r="T250" i="1"/>
  <c r="U250" i="1" s="1"/>
  <c r="S174" i="1"/>
  <c r="T174" i="1" s="1"/>
  <c r="U12" i="1"/>
  <c r="V12" i="1" s="1"/>
  <c r="W12" i="1" s="1"/>
  <c r="X12" i="1" s="1"/>
  <c r="S263" i="1"/>
  <c r="W44" i="1"/>
  <c r="X44" i="1" s="1"/>
  <c r="AC44" i="1" s="1"/>
  <c r="V157" i="1"/>
  <c r="W157" i="1" s="1"/>
  <c r="X157" i="1" s="1"/>
  <c r="AC157" i="1" s="1"/>
  <c r="R47" i="1"/>
  <c r="Q78" i="1"/>
  <c r="P20" i="1"/>
  <c r="U146" i="1"/>
  <c r="V146" i="1" s="1"/>
  <c r="R274" i="1"/>
  <c r="S274" i="1" s="1"/>
  <c r="Q240" i="1"/>
  <c r="Q139" i="1"/>
  <c r="U10" i="1"/>
  <c r="V10" i="1" s="1"/>
  <c r="R135" i="1"/>
  <c r="S135" i="1" s="1"/>
  <c r="S32" i="1"/>
  <c r="U271" i="1"/>
  <c r="V271" i="1" s="1"/>
  <c r="W271" i="1" s="1"/>
  <c r="X271" i="1" s="1"/>
  <c r="Q278" i="1"/>
  <c r="Q195" i="1"/>
  <c r="Q229" i="1"/>
  <c r="R228" i="1"/>
  <c r="T22" i="1"/>
  <c r="U22" i="1" s="1"/>
  <c r="V22" i="1" s="1"/>
  <c r="W22" i="1" s="1"/>
  <c r="S99" i="1"/>
  <c r="Q132" i="1"/>
  <c r="R97" i="1"/>
  <c r="S97" i="1" s="1"/>
  <c r="S264" i="1"/>
  <c r="T264" i="1" s="1"/>
  <c r="S9" i="1"/>
  <c r="R4" i="1"/>
  <c r="S84" i="1"/>
  <c r="R198" i="1"/>
  <c r="T196" i="1"/>
  <c r="Q203" i="1"/>
  <c r="S15" i="1"/>
  <c r="T15" i="1" s="1"/>
  <c r="U15" i="1" s="1"/>
  <c r="S53" i="1"/>
  <c r="S118" i="1"/>
  <c r="T118" i="1" s="1"/>
  <c r="T29" i="1"/>
  <c r="U29" i="1" s="1"/>
  <c r="V29" i="1" s="1"/>
  <c r="W29" i="1" s="1"/>
  <c r="X29" i="1" s="1"/>
  <c r="AC29" i="1" s="1"/>
  <c r="R90" i="1"/>
  <c r="S90" i="1" s="1"/>
  <c r="T90" i="1" s="1"/>
  <c r="S119" i="1"/>
  <c r="V185" i="1"/>
  <c r="W185" i="1" s="1"/>
  <c r="X185" i="1" s="1"/>
  <c r="AC185" i="1" s="1"/>
  <c r="S218" i="1" l="1"/>
  <c r="Q221" i="1"/>
  <c r="R38" i="1"/>
  <c r="S38" i="1" s="1"/>
  <c r="T3" i="1"/>
  <c r="U3" i="1" s="1"/>
  <c r="R7" i="1"/>
  <c r="Q283" i="1"/>
  <c r="X241" i="1"/>
  <c r="AC241" i="1" s="1"/>
  <c r="S18" i="1"/>
  <c r="S20" i="1" s="1"/>
  <c r="R35" i="1"/>
  <c r="S209" i="1"/>
  <c r="S210" i="1" s="1"/>
  <c r="S51" i="1"/>
  <c r="T51" i="1" s="1"/>
  <c r="T52" i="1" s="1"/>
  <c r="R163" i="1"/>
  <c r="S163" i="1" s="1"/>
  <c r="S164" i="1" s="1"/>
  <c r="R49" i="1"/>
  <c r="W146" i="1"/>
  <c r="X146" i="1" s="1"/>
  <c r="AC146" i="1" s="1"/>
  <c r="U23" i="1"/>
  <c r="V23" i="1" s="1"/>
  <c r="W23" i="1" s="1"/>
  <c r="X23" i="1" s="1"/>
  <c r="AC23" i="1" s="1"/>
  <c r="R200" i="1"/>
  <c r="R202" i="1" s="1"/>
  <c r="X107" i="1"/>
  <c r="AC107" i="1" s="1"/>
  <c r="S214" i="1"/>
  <c r="S215" i="1" s="1"/>
  <c r="Q215" i="1"/>
  <c r="R226" i="1"/>
  <c r="S226" i="1" s="1"/>
  <c r="S227" i="1" s="1"/>
  <c r="S139" i="1"/>
  <c r="V54" i="1"/>
  <c r="W54" i="1" s="1"/>
  <c r="V103" i="1"/>
  <c r="W103" i="1" s="1"/>
  <c r="X103" i="1" s="1"/>
  <c r="AC103" i="1" s="1"/>
  <c r="Q187" i="1"/>
  <c r="R48" i="1"/>
  <c r="U256" i="1"/>
  <c r="V256" i="1" s="1"/>
  <c r="W69" i="1"/>
  <c r="X69" i="1" s="1"/>
  <c r="AC69" i="1" s="1"/>
  <c r="T197" i="1"/>
  <c r="U197" i="1" s="1"/>
  <c r="V197" i="1" s="1"/>
  <c r="W197" i="1" s="1"/>
  <c r="X197" i="1" s="1"/>
  <c r="AC197" i="1" s="1"/>
  <c r="U116" i="1"/>
  <c r="V116" i="1" s="1"/>
  <c r="W116" i="1" s="1"/>
  <c r="X116" i="1" s="1"/>
  <c r="AC116" i="1" s="1"/>
  <c r="R166" i="1"/>
  <c r="S165" i="1"/>
  <c r="V262" i="1"/>
  <c r="W262" i="1" s="1"/>
  <c r="X262" i="1" s="1"/>
  <c r="AC262" i="1" s="1"/>
  <c r="U170" i="1"/>
  <c r="V170" i="1" s="1"/>
  <c r="W170" i="1" s="1"/>
  <c r="X170" i="1" s="1"/>
  <c r="AC170" i="1" s="1"/>
  <c r="T67" i="1"/>
  <c r="U67" i="1" s="1"/>
  <c r="V67" i="1" s="1"/>
  <c r="W67" i="1" s="1"/>
  <c r="U66" i="1"/>
  <c r="V66" i="1" s="1"/>
  <c r="W66" i="1" s="1"/>
  <c r="X66" i="1" s="1"/>
  <c r="AC66" i="1" s="1"/>
  <c r="AC175" i="1"/>
  <c r="T234" i="1"/>
  <c r="T235" i="1" s="1"/>
  <c r="AC82" i="1"/>
  <c r="S36" i="1"/>
  <c r="T36" i="1" s="1"/>
  <c r="U36" i="1" s="1"/>
  <c r="T34" i="1"/>
  <c r="T35" i="1" s="1"/>
  <c r="U45" i="1"/>
  <c r="V45" i="1" s="1"/>
  <c r="W45" i="1" s="1"/>
  <c r="X145" i="1"/>
  <c r="AC145" i="1" s="1"/>
  <c r="S4" i="1"/>
  <c r="T97" i="1"/>
  <c r="U97" i="1" s="1"/>
  <c r="V97" i="1" s="1"/>
  <c r="Q112" i="1"/>
  <c r="T122" i="1"/>
  <c r="U122" i="1" s="1"/>
  <c r="V122" i="1" s="1"/>
  <c r="W122" i="1" s="1"/>
  <c r="X122" i="1" s="1"/>
  <c r="AC122" i="1" s="1"/>
  <c r="X19" i="1"/>
  <c r="AC19" i="1" s="1"/>
  <c r="R149" i="1"/>
  <c r="X61" i="1"/>
  <c r="AC61" i="1" s="1"/>
  <c r="P285" i="1"/>
  <c r="V181" i="1"/>
  <c r="W181" i="1" s="1"/>
  <c r="X181" i="1" s="1"/>
  <c r="AC181" i="1" s="1"/>
  <c r="X24" i="1"/>
  <c r="AC24" i="1" s="1"/>
  <c r="U46" i="1"/>
  <c r="V46" i="1" s="1"/>
  <c r="W46" i="1" s="1"/>
  <c r="X46" i="1" s="1"/>
  <c r="T192" i="1"/>
  <c r="U192" i="1" s="1"/>
  <c r="V266" i="1"/>
  <c r="W266" i="1" s="1"/>
  <c r="X266" i="1" s="1"/>
  <c r="AC266" i="1" s="1"/>
  <c r="W108" i="1"/>
  <c r="X108" i="1" s="1"/>
  <c r="AC108" i="1" s="1"/>
  <c r="X199" i="1"/>
  <c r="AC199" i="1" s="1"/>
  <c r="AC109" i="1"/>
  <c r="T106" i="1"/>
  <c r="U106" i="1" s="1"/>
  <c r="V270" i="1"/>
  <c r="W270" i="1" s="1"/>
  <c r="X270" i="1" s="1"/>
  <c r="AC270" i="1" s="1"/>
  <c r="W248" i="1"/>
  <c r="X248" i="1" s="1"/>
  <c r="AC224" i="1"/>
  <c r="U65" i="1"/>
  <c r="V65" i="1" s="1"/>
  <c r="W269" i="1"/>
  <c r="X269" i="1" s="1"/>
  <c r="AC269" i="1" s="1"/>
  <c r="S6" i="1"/>
  <c r="T6" i="1" s="1"/>
  <c r="Q148" i="1"/>
  <c r="S245" i="1"/>
  <c r="T245" i="1" s="1"/>
  <c r="AC271" i="1"/>
  <c r="W64" i="1"/>
  <c r="X64" i="1" s="1"/>
  <c r="AC64" i="1" s="1"/>
  <c r="T190" i="1"/>
  <c r="U190" i="1" s="1"/>
  <c r="V190" i="1" s="1"/>
  <c r="V98" i="1"/>
  <c r="W98" i="1" s="1"/>
  <c r="X98" i="1" s="1"/>
  <c r="AC98" i="1" s="1"/>
  <c r="U264" i="1"/>
  <c r="V264" i="1" s="1"/>
  <c r="W264" i="1" s="1"/>
  <c r="X264" i="1" s="1"/>
  <c r="AC264" i="1" s="1"/>
  <c r="W178" i="1"/>
  <c r="X178" i="1" s="1"/>
  <c r="AC178" i="1" s="1"/>
  <c r="V276" i="1"/>
  <c r="W276" i="1" s="1"/>
  <c r="X276" i="1" s="1"/>
  <c r="AC276" i="1" s="1"/>
  <c r="X275" i="1"/>
  <c r="AC275" i="1" s="1"/>
  <c r="W10" i="1"/>
  <c r="X10" i="1" s="1"/>
  <c r="AC10" i="1" s="1"/>
  <c r="AC70" i="1"/>
  <c r="V179" i="1"/>
  <c r="W179" i="1" s="1"/>
  <c r="X179" i="1" s="1"/>
  <c r="AC179" i="1" s="1"/>
  <c r="T274" i="1"/>
  <c r="U274" i="1" s="1"/>
  <c r="U58" i="1"/>
  <c r="V58" i="1" s="1"/>
  <c r="W58" i="1" s="1"/>
  <c r="X58" i="1" s="1"/>
  <c r="AC58" i="1" s="1"/>
  <c r="T115" i="1"/>
  <c r="S159" i="1"/>
  <c r="U39" i="1"/>
  <c r="V39" i="1" s="1"/>
  <c r="W39" i="1" s="1"/>
  <c r="X39" i="1" s="1"/>
  <c r="AC39" i="1" s="1"/>
  <c r="T123" i="1"/>
  <c r="U123" i="1" s="1"/>
  <c r="V123" i="1" s="1"/>
  <c r="V27" i="1"/>
  <c r="W27" i="1" s="1"/>
  <c r="T253" i="1"/>
  <c r="U253" i="1" s="1"/>
  <c r="V253" i="1" s="1"/>
  <c r="W253" i="1" s="1"/>
  <c r="X253" i="1" s="1"/>
  <c r="AC253" i="1" s="1"/>
  <c r="R240" i="1"/>
  <c r="S240" i="1" s="1"/>
  <c r="U118" i="1"/>
  <c r="V118" i="1" s="1"/>
  <c r="W118" i="1" s="1"/>
  <c r="X118" i="1" s="1"/>
  <c r="AC118" i="1" s="1"/>
  <c r="U196" i="1"/>
  <c r="S47" i="1"/>
  <c r="S48" i="1" s="1"/>
  <c r="R219" i="1"/>
  <c r="R221" i="1" s="1"/>
  <c r="R186" i="1"/>
  <c r="V120" i="1"/>
  <c r="W120" i="1" s="1"/>
  <c r="X120" i="1" s="1"/>
  <c r="AC120" i="1" s="1"/>
  <c r="V86" i="1"/>
  <c r="W86" i="1" s="1"/>
  <c r="X86" i="1" s="1"/>
  <c r="AC86" i="1" s="1"/>
  <c r="W74" i="1"/>
  <c r="X74" i="1" s="1"/>
  <c r="AC74" i="1" s="1"/>
  <c r="S16" i="1"/>
  <c r="T16" i="1" s="1"/>
  <c r="U16" i="1" s="1"/>
  <c r="V16" i="1" s="1"/>
  <c r="W16" i="1" s="1"/>
  <c r="X16" i="1" s="1"/>
  <c r="AC16" i="1" s="1"/>
  <c r="W5" i="1"/>
  <c r="X5" i="1" s="1"/>
  <c r="AC5" i="1" s="1"/>
  <c r="U40" i="1"/>
  <c r="V40" i="1" s="1"/>
  <c r="W40" i="1" s="1"/>
  <c r="X40" i="1" s="1"/>
  <c r="AC40" i="1" s="1"/>
  <c r="V94" i="1"/>
  <c r="W94" i="1" s="1"/>
  <c r="X72" i="1"/>
  <c r="AC72" i="1" s="1"/>
  <c r="U60" i="1"/>
  <c r="V60" i="1" s="1"/>
  <c r="W60" i="1" s="1"/>
  <c r="X60" i="1" s="1"/>
  <c r="AC60" i="1" s="1"/>
  <c r="X255" i="1"/>
  <c r="AC255" i="1" s="1"/>
  <c r="R132" i="1"/>
  <c r="S152" i="1"/>
  <c r="T152" i="1" s="1"/>
  <c r="T75" i="1"/>
  <c r="R207" i="1"/>
  <c r="R208" i="1" s="1"/>
  <c r="S125" i="1"/>
  <c r="T125" i="1" s="1"/>
  <c r="U125" i="1" s="1"/>
  <c r="V125" i="1" s="1"/>
  <c r="W125" i="1" s="1"/>
  <c r="X125" i="1" s="1"/>
  <c r="U121" i="1"/>
  <c r="V121" i="1" s="1"/>
  <c r="AC126" i="1"/>
  <c r="U111" i="1"/>
  <c r="V111" i="1" s="1"/>
  <c r="T73" i="1"/>
  <c r="Q242" i="1"/>
  <c r="R128" i="1"/>
  <c r="R261" i="1"/>
  <c r="S261" i="1" s="1"/>
  <c r="T261" i="1" s="1"/>
  <c r="U261" i="1" s="1"/>
  <c r="V261" i="1" s="1"/>
  <c r="W261" i="1" s="1"/>
  <c r="X261" i="1" s="1"/>
  <c r="AC261" i="1" s="1"/>
  <c r="S56" i="1"/>
  <c r="T56" i="1" s="1"/>
  <c r="U56" i="1" s="1"/>
  <c r="V56" i="1" s="1"/>
  <c r="W56" i="1" s="1"/>
  <c r="S194" i="1"/>
  <c r="T194" i="1" s="1"/>
  <c r="U194" i="1" s="1"/>
  <c r="V194" i="1" s="1"/>
  <c r="W194" i="1" s="1"/>
  <c r="S201" i="1"/>
  <c r="T201" i="1" s="1"/>
  <c r="U201" i="1" s="1"/>
  <c r="V201" i="1" s="1"/>
  <c r="W201" i="1" s="1"/>
  <c r="X201" i="1" s="1"/>
  <c r="AC201" i="1" s="1"/>
  <c r="S254" i="1"/>
  <c r="T254" i="1" s="1"/>
  <c r="U254" i="1" s="1"/>
  <c r="V254" i="1" s="1"/>
  <c r="W254" i="1" s="1"/>
  <c r="X254" i="1" s="1"/>
  <c r="AC254" i="1" s="1"/>
  <c r="V28" i="1"/>
  <c r="W28" i="1" s="1"/>
  <c r="X28" i="1" s="1"/>
  <c r="X104" i="1"/>
  <c r="AC104" i="1" s="1"/>
  <c r="R139" i="1"/>
  <c r="T135" i="1"/>
  <c r="T32" i="1"/>
  <c r="U32" i="1" s="1"/>
  <c r="V32" i="1" s="1"/>
  <c r="W32" i="1" s="1"/>
  <c r="X32" i="1" s="1"/>
  <c r="AC32" i="1" s="1"/>
  <c r="T155" i="1"/>
  <c r="V154" i="1"/>
  <c r="U257" i="1"/>
  <c r="V257" i="1" s="1"/>
  <c r="W257" i="1" s="1"/>
  <c r="R182" i="1"/>
  <c r="S182" i="1" s="1"/>
  <c r="T182" i="1" s="1"/>
  <c r="U182" i="1" s="1"/>
  <c r="S13" i="1"/>
  <c r="T251" i="1"/>
  <c r="U251" i="1" s="1"/>
  <c r="V251" i="1" s="1"/>
  <c r="W251" i="1" s="1"/>
  <c r="X251" i="1" s="1"/>
  <c r="AC251" i="1" s="1"/>
  <c r="AC68" i="1"/>
  <c r="U81" i="1"/>
  <c r="V81" i="1" s="1"/>
  <c r="W81" i="1" s="1"/>
  <c r="X81" i="1" s="1"/>
  <c r="AC81" i="1" s="1"/>
  <c r="R141" i="1"/>
  <c r="S140" i="1"/>
  <c r="W105" i="1"/>
  <c r="X105" i="1" s="1"/>
  <c r="AC105" i="1" s="1"/>
  <c r="R78" i="1"/>
  <c r="T21" i="1"/>
  <c r="S211" i="1"/>
  <c r="T211" i="1" s="1"/>
  <c r="U96" i="1"/>
  <c r="V96" i="1" s="1"/>
  <c r="W96" i="1" s="1"/>
  <c r="X96" i="1" s="1"/>
  <c r="AC96" i="1" s="1"/>
  <c r="T259" i="1"/>
  <c r="U259" i="1" s="1"/>
  <c r="V259" i="1" s="1"/>
  <c r="W259" i="1" s="1"/>
  <c r="X259" i="1" s="1"/>
  <c r="AC259" i="1" s="1"/>
  <c r="U169" i="1"/>
  <c r="U236" i="1"/>
  <c r="Q231" i="1"/>
  <c r="R158" i="1"/>
  <c r="X22" i="1"/>
  <c r="AC22" i="1" s="1"/>
  <c r="T84" i="1"/>
  <c r="U84" i="1" s="1"/>
  <c r="S132" i="1"/>
  <c r="T131" i="1"/>
  <c r="R229" i="1"/>
  <c r="S228" i="1"/>
  <c r="U174" i="1"/>
  <c r="V174" i="1" s="1"/>
  <c r="W174" i="1" s="1"/>
  <c r="X174" i="1" s="1"/>
  <c r="AC174" i="1" s="1"/>
  <c r="U87" i="1"/>
  <c r="V87" i="1" s="1"/>
  <c r="W87" i="1" s="1"/>
  <c r="X87" i="1" s="1"/>
  <c r="AC87" i="1" s="1"/>
  <c r="U180" i="1"/>
  <c r="V180" i="1" s="1"/>
  <c r="AC12" i="1"/>
  <c r="W76" i="1"/>
  <c r="X76" i="1" s="1"/>
  <c r="AC76" i="1" s="1"/>
  <c r="U102" i="1"/>
  <c r="V102" i="1" s="1"/>
  <c r="W102" i="1" s="1"/>
  <c r="X102" i="1" s="1"/>
  <c r="T8" i="1"/>
  <c r="S127" i="1"/>
  <c r="T127" i="1" s="1"/>
  <c r="U127" i="1" s="1"/>
  <c r="V127" i="1" s="1"/>
  <c r="W127" i="1" s="1"/>
  <c r="X127" i="1" s="1"/>
  <c r="AC127" i="1" s="1"/>
  <c r="T124" i="1"/>
  <c r="U124" i="1" s="1"/>
  <c r="V124" i="1" s="1"/>
  <c r="W124" i="1" s="1"/>
  <c r="X124" i="1" s="1"/>
  <c r="AC124" i="1" s="1"/>
  <c r="T265" i="1"/>
  <c r="V277" i="1"/>
  <c r="W277" i="1" s="1"/>
  <c r="X277" i="1" s="1"/>
  <c r="AC277" i="1" s="1"/>
  <c r="S110" i="1"/>
  <c r="T110" i="1" s="1"/>
  <c r="U205" i="1"/>
  <c r="V205" i="1" s="1"/>
  <c r="Q130" i="1"/>
  <c r="W113" i="1"/>
  <c r="S167" i="1"/>
  <c r="U59" i="1"/>
  <c r="V59" i="1" s="1"/>
  <c r="W59" i="1" s="1"/>
  <c r="X59" i="1" s="1"/>
  <c r="AC59" i="1" s="1"/>
  <c r="U41" i="1"/>
  <c r="V41" i="1" s="1"/>
  <c r="W41" i="1" s="1"/>
  <c r="X41" i="1" s="1"/>
  <c r="AC41" i="1" s="1"/>
  <c r="R195" i="1"/>
  <c r="T263" i="1"/>
  <c r="U263" i="1" s="1"/>
  <c r="T137" i="1"/>
  <c r="U137" i="1" s="1"/>
  <c r="V137" i="1" s="1"/>
  <c r="W137" i="1" s="1"/>
  <c r="X137" i="1" s="1"/>
  <c r="AC137" i="1" s="1"/>
  <c r="Q206" i="1"/>
  <c r="S77" i="1"/>
  <c r="T77" i="1" s="1"/>
  <c r="U77" i="1" s="1"/>
  <c r="V77" i="1" s="1"/>
  <c r="W77" i="1" s="1"/>
  <c r="X77" i="1" s="1"/>
  <c r="AC77" i="1" s="1"/>
  <c r="R133" i="1"/>
  <c r="S57" i="1"/>
  <c r="T57" i="1" s="1"/>
  <c r="U57" i="1" s="1"/>
  <c r="R203" i="1"/>
  <c r="R206" i="1" s="1"/>
  <c r="T95" i="1"/>
  <c r="U95" i="1" s="1"/>
  <c r="R252" i="1"/>
  <c r="AC55" i="1"/>
  <c r="R223" i="1"/>
  <c r="R225" i="1" s="1"/>
  <c r="Q225" i="1"/>
  <c r="T138" i="1"/>
  <c r="U138" i="1" s="1"/>
  <c r="V138" i="1" s="1"/>
  <c r="W138" i="1" s="1"/>
  <c r="X138" i="1" s="1"/>
  <c r="AC138" i="1" s="1"/>
  <c r="Q217" i="1"/>
  <c r="R216" i="1"/>
  <c r="R17" i="1"/>
  <c r="T100" i="1"/>
  <c r="R213" i="1"/>
  <c r="R30" i="1"/>
  <c r="R33" i="1" s="1"/>
  <c r="V114" i="1"/>
  <c r="W114" i="1" s="1"/>
  <c r="X114" i="1" s="1"/>
  <c r="AC114" i="1" s="1"/>
  <c r="X183" i="1"/>
  <c r="AC183" i="1" s="1"/>
  <c r="Q233" i="1"/>
  <c r="AC193" i="1"/>
  <c r="T93" i="1"/>
  <c r="U93" i="1" s="1"/>
  <c r="S25" i="1"/>
  <c r="T119" i="1"/>
  <c r="U119" i="1" s="1"/>
  <c r="AC37" i="1"/>
  <c r="T99" i="1"/>
  <c r="U99" i="1" s="1"/>
  <c r="V99" i="1" s="1"/>
  <c r="W99" i="1" s="1"/>
  <c r="X99" i="1" s="1"/>
  <c r="AC99" i="1" s="1"/>
  <c r="S71" i="1"/>
  <c r="T71" i="1" s="1"/>
  <c r="U71" i="1" s="1"/>
  <c r="V71" i="1" s="1"/>
  <c r="W71" i="1" s="1"/>
  <c r="U90" i="1"/>
  <c r="V90" i="1" s="1"/>
  <c r="W90" i="1" s="1"/>
  <c r="X90" i="1" s="1"/>
  <c r="AC90" i="1" s="1"/>
  <c r="Q33" i="1"/>
  <c r="V15" i="1"/>
  <c r="W15" i="1" s="1"/>
  <c r="X15" i="1" s="1"/>
  <c r="AC15" i="1" s="1"/>
  <c r="V250" i="1"/>
  <c r="W250" i="1" s="1"/>
  <c r="X250" i="1" s="1"/>
  <c r="AC250" i="1" s="1"/>
  <c r="S184" i="1"/>
  <c r="T184" i="1" s="1"/>
  <c r="T9" i="1"/>
  <c r="U9" i="1" s="1"/>
  <c r="V9" i="1" s="1"/>
  <c r="W9" i="1" s="1"/>
  <c r="X9" i="1" s="1"/>
  <c r="AC9" i="1" s="1"/>
  <c r="T189" i="1"/>
  <c r="U188" i="1"/>
  <c r="V188" i="1" s="1"/>
  <c r="V189" i="1" s="1"/>
  <c r="U177" i="1"/>
  <c r="V177" i="1" s="1"/>
  <c r="W177" i="1" s="1"/>
  <c r="X177" i="1" s="1"/>
  <c r="AC177" i="1" s="1"/>
  <c r="R147" i="1"/>
  <c r="S238" i="1"/>
  <c r="R243" i="1"/>
  <c r="S14" i="1"/>
  <c r="R143" i="1"/>
  <c r="V212" i="1"/>
  <c r="V176" i="1"/>
  <c r="W176" i="1" s="1"/>
  <c r="S83" i="1"/>
  <c r="S156" i="1"/>
  <c r="R232" i="1"/>
  <c r="S89" i="1"/>
  <c r="T89" i="1" s="1"/>
  <c r="U89" i="1" s="1"/>
  <c r="V89" i="1" s="1"/>
  <c r="W89" i="1" s="1"/>
  <c r="X89" i="1" s="1"/>
  <c r="AC89" i="1" s="1"/>
  <c r="W62" i="1"/>
  <c r="X62" i="1" s="1"/>
  <c r="AC62" i="1" s="1"/>
  <c r="S79" i="1"/>
  <c r="T79" i="1" s="1"/>
  <c r="U79" i="1" s="1"/>
  <c r="V79" i="1" s="1"/>
  <c r="W79" i="1" s="1"/>
  <c r="X79" i="1" s="1"/>
  <c r="AC79" i="1" s="1"/>
  <c r="T53" i="1"/>
  <c r="R151" i="1"/>
  <c r="AC246" i="1"/>
  <c r="R278" i="1"/>
  <c r="U191" i="1"/>
  <c r="V191" i="1" s="1"/>
  <c r="W191" i="1" s="1"/>
  <c r="X191" i="1" s="1"/>
  <c r="AC191" i="1" s="1"/>
  <c r="S244" i="1"/>
  <c r="T244" i="1" s="1"/>
  <c r="R230" i="1"/>
  <c r="R231" i="1" s="1"/>
  <c r="V43" i="1"/>
  <c r="T239" i="1"/>
  <c r="U239" i="1" s="1"/>
  <c r="U222" i="1"/>
  <c r="R144" i="1"/>
  <c r="S144" i="1" s="1"/>
  <c r="T144" i="1" s="1"/>
  <c r="U144" i="1" s="1"/>
  <c r="W101" i="1"/>
  <c r="X101" i="1" s="1"/>
  <c r="AC101" i="1" s="1"/>
  <c r="R129" i="1"/>
  <c r="S129" i="1" s="1"/>
  <c r="R273" i="1"/>
  <c r="S273" i="1" s="1"/>
  <c r="T273" i="1" s="1"/>
  <c r="V142" i="1"/>
  <c r="S63" i="1"/>
  <c r="T63" i="1" s="1"/>
  <c r="U63" i="1" s="1"/>
  <c r="V63" i="1" s="1"/>
  <c r="W63" i="1" s="1"/>
  <c r="X63" i="1" s="1"/>
  <c r="T218" i="1" l="1"/>
  <c r="U218" i="1" s="1"/>
  <c r="T18" i="1"/>
  <c r="T20" i="1" s="1"/>
  <c r="T38" i="1"/>
  <c r="U38" i="1" s="1"/>
  <c r="V38" i="1" s="1"/>
  <c r="S42" i="1"/>
  <c r="R42" i="1"/>
  <c r="S7" i="1"/>
  <c r="R283" i="1"/>
  <c r="T209" i="1"/>
  <c r="T210" i="1" s="1"/>
  <c r="S52" i="1"/>
  <c r="X45" i="1"/>
  <c r="AC45" i="1" s="1"/>
  <c r="S200" i="1"/>
  <c r="S202" i="1" s="1"/>
  <c r="U245" i="1"/>
  <c r="V245" i="1" s="1"/>
  <c r="W245" i="1" s="1"/>
  <c r="X245" i="1" s="1"/>
  <c r="AC245" i="1" s="1"/>
  <c r="R164" i="1"/>
  <c r="T163" i="1"/>
  <c r="T164" i="1" s="1"/>
  <c r="R50" i="1"/>
  <c r="S49" i="1"/>
  <c r="T198" i="1"/>
  <c r="R227" i="1"/>
  <c r="X54" i="1"/>
  <c r="AC54" i="1" s="1"/>
  <c r="T214" i="1"/>
  <c r="W256" i="1"/>
  <c r="X256" i="1" s="1"/>
  <c r="AC256" i="1" s="1"/>
  <c r="T165" i="1"/>
  <c r="S166" i="1"/>
  <c r="W121" i="1"/>
  <c r="X121" i="1" s="1"/>
  <c r="AC121" i="1" s="1"/>
  <c r="S223" i="1"/>
  <c r="S225" i="1" s="1"/>
  <c r="U273" i="1"/>
  <c r="V273" i="1" s="1"/>
  <c r="W273" i="1" s="1"/>
  <c r="X273" i="1" s="1"/>
  <c r="AC273" i="1" s="1"/>
  <c r="U34" i="1"/>
  <c r="U35" i="1" s="1"/>
  <c r="X27" i="1"/>
  <c r="AC27" i="1" s="1"/>
  <c r="U184" i="1"/>
  <c r="V184" i="1" s="1"/>
  <c r="W184" i="1" s="1"/>
  <c r="X184" i="1" s="1"/>
  <c r="AC184" i="1" s="1"/>
  <c r="Q285" i="1"/>
  <c r="T226" i="1"/>
  <c r="U234" i="1"/>
  <c r="U235" i="1" s="1"/>
  <c r="S149" i="1"/>
  <c r="T149" i="1" s="1"/>
  <c r="T150" i="1" s="1"/>
  <c r="R150" i="1"/>
  <c r="T4" i="1"/>
  <c r="T7" i="1" s="1"/>
  <c r="V274" i="1"/>
  <c r="W274" i="1" s="1"/>
  <c r="X274" i="1" s="1"/>
  <c r="AC274" i="1" s="1"/>
  <c r="S207" i="1"/>
  <c r="S208" i="1" s="1"/>
  <c r="V84" i="1"/>
  <c r="W84" i="1" s="1"/>
  <c r="X84" i="1" s="1"/>
  <c r="AC84" i="1" s="1"/>
  <c r="V3" i="1"/>
  <c r="V263" i="1"/>
  <c r="W263" i="1" s="1"/>
  <c r="R242" i="1"/>
  <c r="X67" i="1"/>
  <c r="AC67" i="1" s="1"/>
  <c r="U6" i="1"/>
  <c r="V6" i="1" s="1"/>
  <c r="W6" i="1" s="1"/>
  <c r="X6" i="1" s="1"/>
  <c r="AC6" i="1" s="1"/>
  <c r="T213" i="1"/>
  <c r="U211" i="1"/>
  <c r="U213" i="1" s="1"/>
  <c r="AC248" i="1"/>
  <c r="S158" i="1"/>
  <c r="T158" i="1" s="1"/>
  <c r="U158" i="1" s="1"/>
  <c r="X176" i="1"/>
  <c r="AC176" i="1" s="1"/>
  <c r="V106" i="1"/>
  <c r="W106" i="1" s="1"/>
  <c r="U51" i="1"/>
  <c r="V51" i="1" s="1"/>
  <c r="W212" i="1"/>
  <c r="X212" i="1" s="1"/>
  <c r="AC212" i="1" s="1"/>
  <c r="U152" i="1"/>
  <c r="V152" i="1" s="1"/>
  <c r="W152" i="1" s="1"/>
  <c r="X152" i="1" s="1"/>
  <c r="AC152" i="1" s="1"/>
  <c r="W65" i="1"/>
  <c r="X65" i="1" s="1"/>
  <c r="U195" i="1"/>
  <c r="AC28" i="1"/>
  <c r="V192" i="1"/>
  <c r="V195" i="1" s="1"/>
  <c r="R148" i="1"/>
  <c r="S147" i="1"/>
  <c r="T147" i="1" s="1"/>
  <c r="U110" i="1"/>
  <c r="V110" i="1" s="1"/>
  <c r="W110" i="1" s="1"/>
  <c r="X110" i="1" s="1"/>
  <c r="AC110" i="1" s="1"/>
  <c r="X94" i="1"/>
  <c r="AC94" i="1" s="1"/>
  <c r="V93" i="1"/>
  <c r="W205" i="1"/>
  <c r="X205" i="1" s="1"/>
  <c r="AC205" i="1" s="1"/>
  <c r="S195" i="1"/>
  <c r="V95" i="1"/>
  <c r="W95" i="1" s="1"/>
  <c r="X95" i="1" s="1"/>
  <c r="AC95" i="1" s="1"/>
  <c r="S203" i="1"/>
  <c r="S206" i="1" s="1"/>
  <c r="W97" i="1"/>
  <c r="X97" i="1" s="1"/>
  <c r="AC97" i="1" s="1"/>
  <c r="AC125" i="1"/>
  <c r="W111" i="1"/>
  <c r="X111" i="1" s="1"/>
  <c r="AC111" i="1" s="1"/>
  <c r="V57" i="1"/>
  <c r="W57" i="1" s="1"/>
  <c r="X57" i="1" s="1"/>
  <c r="AC57" i="1" s="1"/>
  <c r="U244" i="1"/>
  <c r="V244" i="1" s="1"/>
  <c r="W123" i="1"/>
  <c r="X123" i="1" s="1"/>
  <c r="AC123" i="1" s="1"/>
  <c r="V155" i="1"/>
  <c r="W154" i="1"/>
  <c r="W155" i="1" s="1"/>
  <c r="V222" i="1"/>
  <c r="V239" i="1"/>
  <c r="W239" i="1" s="1"/>
  <c r="X239" i="1" s="1"/>
  <c r="AC239" i="1" s="1"/>
  <c r="AC46" i="1"/>
  <c r="R233" i="1"/>
  <c r="S232" i="1"/>
  <c r="R217" i="1"/>
  <c r="S216" i="1"/>
  <c r="S278" i="1"/>
  <c r="T278" i="1" s="1"/>
  <c r="U278" i="1" s="1"/>
  <c r="V278" i="1" s="1"/>
  <c r="W278" i="1" s="1"/>
  <c r="X278" i="1" s="1"/>
  <c r="T129" i="1"/>
  <c r="U129" i="1" s="1"/>
  <c r="V129" i="1" s="1"/>
  <c r="W129" i="1" s="1"/>
  <c r="X129" i="1" s="1"/>
  <c r="AC129" i="1" s="1"/>
  <c r="T195" i="1"/>
  <c r="W180" i="1"/>
  <c r="X180" i="1" s="1"/>
  <c r="AC180" i="1" s="1"/>
  <c r="R162" i="1"/>
  <c r="X194" i="1"/>
  <c r="AC194" i="1" s="1"/>
  <c r="U100" i="1"/>
  <c r="V100" i="1" s="1"/>
  <c r="W100" i="1" s="1"/>
  <c r="X100" i="1" s="1"/>
  <c r="AC100" i="1" s="1"/>
  <c r="U75" i="1"/>
  <c r="S230" i="1"/>
  <c r="W142" i="1"/>
  <c r="U115" i="1"/>
  <c r="T238" i="1"/>
  <c r="U238" i="1" s="1"/>
  <c r="S242" i="1"/>
  <c r="R153" i="1"/>
  <c r="S151" i="1"/>
  <c r="T83" i="1"/>
  <c r="U83" i="1" s="1"/>
  <c r="V83" i="1" s="1"/>
  <c r="W83" i="1" s="1"/>
  <c r="X83" i="1" s="1"/>
  <c r="AC83" i="1" s="1"/>
  <c r="S17" i="1"/>
  <c r="X113" i="1"/>
  <c r="AC113" i="1" s="1"/>
  <c r="U265" i="1"/>
  <c r="V265" i="1" s="1"/>
  <c r="S229" i="1"/>
  <c r="T228" i="1"/>
  <c r="V182" i="1"/>
  <c r="R187" i="1"/>
  <c r="X56" i="1"/>
  <c r="AC56" i="1" s="1"/>
  <c r="S186" i="1"/>
  <c r="U198" i="1"/>
  <c r="V196" i="1"/>
  <c r="V198" i="1" s="1"/>
  <c r="T13" i="1"/>
  <c r="U8" i="1"/>
  <c r="S78" i="1"/>
  <c r="T78" i="1" s="1"/>
  <c r="V144" i="1"/>
  <c r="W144" i="1" s="1"/>
  <c r="X144" i="1" s="1"/>
  <c r="AC144" i="1" s="1"/>
  <c r="W43" i="1"/>
  <c r="S243" i="1"/>
  <c r="U189" i="1"/>
  <c r="V169" i="1"/>
  <c r="T156" i="1"/>
  <c r="AC102" i="1"/>
  <c r="T132" i="1"/>
  <c r="U131" i="1"/>
  <c r="S213" i="1"/>
  <c r="R130" i="1"/>
  <c r="S141" i="1"/>
  <c r="T140" i="1"/>
  <c r="T141" i="1" s="1"/>
  <c r="X257" i="1"/>
  <c r="AC257" i="1" s="1"/>
  <c r="S219" i="1"/>
  <c r="S221" i="1" s="1"/>
  <c r="T47" i="1"/>
  <c r="T48" i="1" s="1"/>
  <c r="T25" i="1"/>
  <c r="U25" i="1" s="1"/>
  <c r="V25" i="1" s="1"/>
  <c r="W25" i="1" s="1"/>
  <c r="X25" i="1" s="1"/>
  <c r="AC25" i="1" s="1"/>
  <c r="W188" i="1"/>
  <c r="W189" i="1" s="1"/>
  <c r="S143" i="1"/>
  <c r="U53" i="1"/>
  <c r="S128" i="1"/>
  <c r="T128" i="1" s="1"/>
  <c r="T240" i="1"/>
  <c r="U240" i="1" s="1"/>
  <c r="V240" i="1" s="1"/>
  <c r="W240" i="1" s="1"/>
  <c r="X240" i="1" s="1"/>
  <c r="AC240" i="1" s="1"/>
  <c r="T159" i="1"/>
  <c r="U159" i="1" s="1"/>
  <c r="V159" i="1" s="1"/>
  <c r="W159" i="1" s="1"/>
  <c r="X159" i="1" s="1"/>
  <c r="AC159" i="1" s="1"/>
  <c r="T14" i="1"/>
  <c r="S252" i="1"/>
  <c r="T252" i="1" s="1"/>
  <c r="U252" i="1" s="1"/>
  <c r="V252" i="1" s="1"/>
  <c r="W252" i="1" s="1"/>
  <c r="X252" i="1" s="1"/>
  <c r="AC252" i="1" s="1"/>
  <c r="S168" i="1"/>
  <c r="T167" i="1"/>
  <c r="AC63" i="1"/>
  <c r="X71" i="1"/>
  <c r="AC71" i="1" s="1"/>
  <c r="V119" i="1"/>
  <c r="W119" i="1" s="1"/>
  <c r="X119" i="1" s="1"/>
  <c r="AC119" i="1" s="1"/>
  <c r="S30" i="1"/>
  <c r="T30" i="1" s="1"/>
  <c r="R134" i="1"/>
  <c r="S133" i="1"/>
  <c r="V236" i="1"/>
  <c r="U21" i="1"/>
  <c r="V21" i="1" s="1"/>
  <c r="T139" i="1"/>
  <c r="U135" i="1"/>
  <c r="V36" i="1"/>
  <c r="R112" i="1"/>
  <c r="W190" i="1"/>
  <c r="U73" i="1"/>
  <c r="V73" i="1" s="1"/>
  <c r="W73" i="1" s="1"/>
  <c r="X73" i="1" s="1"/>
  <c r="AC73" i="1" s="1"/>
  <c r="U209" i="1" l="1"/>
  <c r="U210" i="1" s="1"/>
  <c r="T42" i="1"/>
  <c r="U18" i="1"/>
  <c r="V18" i="1" s="1"/>
  <c r="W3" i="1"/>
  <c r="X3" i="1" s="1"/>
  <c r="T243" i="1"/>
  <c r="U243" i="1" s="1"/>
  <c r="U283" i="1" s="1"/>
  <c r="S283" i="1"/>
  <c r="U163" i="1"/>
  <c r="V163" i="1" s="1"/>
  <c r="T200" i="1"/>
  <c r="T202" i="1" s="1"/>
  <c r="V34" i="1"/>
  <c r="V35" i="1" s="1"/>
  <c r="T49" i="1"/>
  <c r="T50" i="1" s="1"/>
  <c r="S50" i="1"/>
  <c r="U4" i="1"/>
  <c r="T203" i="1"/>
  <c r="U203" i="1" s="1"/>
  <c r="U42" i="1"/>
  <c r="V234" i="1"/>
  <c r="V235" i="1" s="1"/>
  <c r="T215" i="1"/>
  <c r="U214" i="1"/>
  <c r="U215" i="1" s="1"/>
  <c r="S162" i="1"/>
  <c r="T112" i="1"/>
  <c r="X263" i="1"/>
  <c r="AC263" i="1" s="1"/>
  <c r="T166" i="1"/>
  <c r="U165" i="1"/>
  <c r="V42" i="1"/>
  <c r="T227" i="1"/>
  <c r="U226" i="1"/>
  <c r="W38" i="1"/>
  <c r="X38" i="1" s="1"/>
  <c r="AC38" i="1" s="1"/>
  <c r="S112" i="1"/>
  <c r="T223" i="1"/>
  <c r="U223" i="1" s="1"/>
  <c r="U225" i="1" s="1"/>
  <c r="X154" i="1"/>
  <c r="AC154" i="1" s="1"/>
  <c r="U147" i="1"/>
  <c r="V147" i="1" s="1"/>
  <c r="T207" i="1"/>
  <c r="T208" i="1" s="1"/>
  <c r="W265" i="1"/>
  <c r="X265" i="1" s="1"/>
  <c r="AC265" i="1" s="1"/>
  <c r="S150" i="1"/>
  <c r="U149" i="1"/>
  <c r="U150" i="1" s="1"/>
  <c r="V158" i="1"/>
  <c r="W158" i="1" s="1"/>
  <c r="X158" i="1" s="1"/>
  <c r="W93" i="1"/>
  <c r="X93" i="1" s="1"/>
  <c r="S33" i="1"/>
  <c r="W192" i="1"/>
  <c r="W195" i="1" s="1"/>
  <c r="S130" i="1"/>
  <c r="V211" i="1"/>
  <c r="V213" i="1" s="1"/>
  <c r="U52" i="1"/>
  <c r="X106" i="1"/>
  <c r="AC106" i="1" s="1"/>
  <c r="U140" i="1"/>
  <c r="V140" i="1" s="1"/>
  <c r="AC65" i="1"/>
  <c r="R285" i="1"/>
  <c r="W244" i="1"/>
  <c r="X244" i="1" s="1"/>
  <c r="AC244" i="1" s="1"/>
  <c r="U30" i="1"/>
  <c r="V30" i="1" s="1"/>
  <c r="V33" i="1" s="1"/>
  <c r="T33" i="1"/>
  <c r="U128" i="1"/>
  <c r="V128" i="1" s="1"/>
  <c r="W128" i="1" s="1"/>
  <c r="X128" i="1" s="1"/>
  <c r="AC128" i="1" s="1"/>
  <c r="T130" i="1"/>
  <c r="V238" i="1"/>
  <c r="W238" i="1" s="1"/>
  <c r="X238" i="1" s="1"/>
  <c r="AC238" i="1" s="1"/>
  <c r="U242" i="1"/>
  <c r="S217" i="1"/>
  <c r="X190" i="1"/>
  <c r="S134" i="1"/>
  <c r="T133" i="1"/>
  <c r="U47" i="1"/>
  <c r="V75" i="1"/>
  <c r="W75" i="1" s="1"/>
  <c r="X75" i="1" s="1"/>
  <c r="AC75" i="1" s="1"/>
  <c r="T216" i="1"/>
  <c r="V53" i="1"/>
  <c r="X142" i="1"/>
  <c r="V115" i="1"/>
  <c r="U139" i="1"/>
  <c r="V135" i="1"/>
  <c r="W236" i="1"/>
  <c r="T143" i="1"/>
  <c r="S148" i="1"/>
  <c r="U20" i="1"/>
  <c r="T162" i="1"/>
  <c r="U156" i="1"/>
  <c r="T168" i="1"/>
  <c r="U167" i="1"/>
  <c r="U168" i="1" s="1"/>
  <c r="T17" i="1"/>
  <c r="U14" i="1"/>
  <c r="U17" i="1" s="1"/>
  <c r="T219" i="1"/>
  <c r="T221" i="1" s="1"/>
  <c r="W169" i="1"/>
  <c r="V52" i="1"/>
  <c r="W51" i="1"/>
  <c r="S233" i="1"/>
  <c r="T232" i="1"/>
  <c r="U78" i="1"/>
  <c r="V78" i="1" s="1"/>
  <c r="W78" i="1" s="1"/>
  <c r="X78" i="1" s="1"/>
  <c r="AC78" i="1" s="1"/>
  <c r="W196" i="1"/>
  <c r="S231" i="1"/>
  <c r="T230" i="1"/>
  <c r="T186" i="1"/>
  <c r="W222" i="1"/>
  <c r="U132" i="1"/>
  <c r="V131" i="1"/>
  <c r="X188" i="1"/>
  <c r="W182" i="1"/>
  <c r="X182" i="1" s="1"/>
  <c r="AC182" i="1" s="1"/>
  <c r="AC278" i="1"/>
  <c r="V218" i="1"/>
  <c r="W36" i="1"/>
  <c r="W21" i="1"/>
  <c r="S187" i="1"/>
  <c r="X43" i="1"/>
  <c r="U13" i="1"/>
  <c r="V8" i="1"/>
  <c r="T229" i="1"/>
  <c r="U228" i="1"/>
  <c r="S153" i="1"/>
  <c r="T151" i="1"/>
  <c r="T242" i="1"/>
  <c r="T283" i="1" l="1"/>
  <c r="V209" i="1"/>
  <c r="W209" i="1" s="1"/>
  <c r="W210" i="1" s="1"/>
  <c r="U164" i="1"/>
  <c r="AC3" i="1"/>
  <c r="V4" i="1"/>
  <c r="V7" i="1" s="1"/>
  <c r="U7" i="1"/>
  <c r="W34" i="1"/>
  <c r="X34" i="1" s="1"/>
  <c r="U200" i="1"/>
  <c r="U202" i="1" s="1"/>
  <c r="U49" i="1"/>
  <c r="U50" i="1" s="1"/>
  <c r="T206" i="1"/>
  <c r="V214" i="1"/>
  <c r="U141" i="1"/>
  <c r="W234" i="1"/>
  <c r="X234" i="1" s="1"/>
  <c r="X155" i="1"/>
  <c r="Y155" i="1" s="1"/>
  <c r="AC155" i="1" s="1"/>
  <c r="V223" i="1"/>
  <c r="V225" i="1" s="1"/>
  <c r="V165" i="1"/>
  <c r="U166" i="1"/>
  <c r="W147" i="1"/>
  <c r="X147" i="1" s="1"/>
  <c r="AC147" i="1" s="1"/>
  <c r="U33" i="1"/>
  <c r="W30" i="1"/>
  <c r="X30" i="1" s="1"/>
  <c r="AC30" i="1" s="1"/>
  <c r="T225" i="1"/>
  <c r="V226" i="1"/>
  <c r="U227" i="1"/>
  <c r="AC158" i="1"/>
  <c r="AC161" i="1"/>
  <c r="U207" i="1"/>
  <c r="V207" i="1" s="1"/>
  <c r="V149" i="1"/>
  <c r="V150" i="1" s="1"/>
  <c r="V242" i="1"/>
  <c r="U112" i="1"/>
  <c r="W211" i="1"/>
  <c r="X211" i="1" s="1"/>
  <c r="X192" i="1"/>
  <c r="AC192" i="1" s="1"/>
  <c r="S285" i="1"/>
  <c r="AC93" i="1"/>
  <c r="V13" i="1"/>
  <c r="W8" i="1"/>
  <c r="X21" i="1"/>
  <c r="V141" i="1"/>
  <c r="W140" i="1"/>
  <c r="T187" i="1"/>
  <c r="U186" i="1"/>
  <c r="W52" i="1"/>
  <c r="X51" i="1"/>
  <c r="AC190" i="1"/>
  <c r="U206" i="1"/>
  <c r="V203" i="1"/>
  <c r="AC43" i="1"/>
  <c r="T153" i="1"/>
  <c r="U151" i="1"/>
  <c r="V20" i="1"/>
  <c r="W18" i="1"/>
  <c r="T217" i="1"/>
  <c r="U216" i="1"/>
  <c r="V47" i="1"/>
  <c r="U48" i="1"/>
  <c r="V167" i="1"/>
  <c r="W42" i="1"/>
  <c r="X36" i="1"/>
  <c r="X42" i="1" s="1"/>
  <c r="W242" i="1"/>
  <c r="X236" i="1"/>
  <c r="W218" i="1"/>
  <c r="T231" i="1"/>
  <c r="U230" i="1"/>
  <c r="V139" i="1"/>
  <c r="W135" i="1"/>
  <c r="X189" i="1"/>
  <c r="Y189" i="1" s="1"/>
  <c r="AC189" i="1" s="1"/>
  <c r="AC188" i="1"/>
  <c r="T233" i="1"/>
  <c r="U232" i="1"/>
  <c r="V164" i="1"/>
  <c r="W163" i="1"/>
  <c r="T134" i="1"/>
  <c r="U133" i="1"/>
  <c r="X169" i="1"/>
  <c r="AC142" i="1"/>
  <c r="X222" i="1"/>
  <c r="U229" i="1"/>
  <c r="V228" i="1"/>
  <c r="V132" i="1"/>
  <c r="W131" i="1"/>
  <c r="W198" i="1"/>
  <c r="X196" i="1"/>
  <c r="U219" i="1"/>
  <c r="U221" i="1" s="1"/>
  <c r="U162" i="1"/>
  <c r="V156" i="1"/>
  <c r="T148" i="1"/>
  <c r="U143" i="1"/>
  <c r="U130" i="1"/>
  <c r="V112" i="1"/>
  <c r="W53" i="1"/>
  <c r="V14" i="1"/>
  <c r="W115" i="1"/>
  <c r="V130" i="1"/>
  <c r="V243" i="1"/>
  <c r="V283" i="1" s="1"/>
  <c r="V210" i="1" l="1"/>
  <c r="X209" i="1"/>
  <c r="X210" i="1" s="1"/>
  <c r="Y42" i="1"/>
  <c r="AC42" i="1" s="1"/>
  <c r="W4" i="1"/>
  <c r="W7" i="1" s="1"/>
  <c r="V200" i="1"/>
  <c r="V202" i="1" s="1"/>
  <c r="W35" i="1"/>
  <c r="W235" i="1"/>
  <c r="V49" i="1"/>
  <c r="V50" i="1" s="1"/>
  <c r="W223" i="1"/>
  <c r="X223" i="1" s="1"/>
  <c r="X225" i="1" s="1"/>
  <c r="W214" i="1"/>
  <c r="V215" i="1"/>
  <c r="U208" i="1"/>
  <c r="W213" i="1"/>
  <c r="V166" i="1"/>
  <c r="W165" i="1"/>
  <c r="W33" i="1"/>
  <c r="V227" i="1"/>
  <c r="W226" i="1"/>
  <c r="X226" i="1" s="1"/>
  <c r="X227" i="1" s="1"/>
  <c r="W149" i="1"/>
  <c r="W150" i="1" s="1"/>
  <c r="X195" i="1"/>
  <c r="Y195" i="1" s="1"/>
  <c r="AC195" i="1" s="1"/>
  <c r="T285" i="1"/>
  <c r="AC169" i="1"/>
  <c r="U217" i="1"/>
  <c r="V216" i="1"/>
  <c r="W139" i="1"/>
  <c r="X135" i="1"/>
  <c r="X52" i="1"/>
  <c r="Y52" i="1" s="1"/>
  <c r="AC52" i="1" s="1"/>
  <c r="AC51" i="1"/>
  <c r="X33" i="1"/>
  <c r="AC21" i="1"/>
  <c r="W20" i="1"/>
  <c r="X18" i="1"/>
  <c r="W132" i="1"/>
  <c r="X131" i="1"/>
  <c r="W243" i="1"/>
  <c r="W283" i="1" s="1"/>
  <c r="V229" i="1"/>
  <c r="W228" i="1"/>
  <c r="U134" i="1"/>
  <c r="V133" i="1"/>
  <c r="U231" i="1"/>
  <c r="V230" i="1"/>
  <c r="AC36" i="1"/>
  <c r="X235" i="1"/>
  <c r="AC234" i="1"/>
  <c r="W13" i="1"/>
  <c r="X8" i="1"/>
  <c r="X242" i="1"/>
  <c r="Y242" i="1" s="1"/>
  <c r="AC242" i="1" s="1"/>
  <c r="AC236" i="1"/>
  <c r="V162" i="1"/>
  <c r="W156" i="1"/>
  <c r="U233" i="1"/>
  <c r="V232" i="1"/>
  <c r="V17" i="1"/>
  <c r="W14" i="1"/>
  <c r="V206" i="1"/>
  <c r="W203" i="1"/>
  <c r="AC222" i="1"/>
  <c r="W164" i="1"/>
  <c r="X163" i="1"/>
  <c r="X218" i="1"/>
  <c r="V168" i="1"/>
  <c r="W167" i="1"/>
  <c r="U153" i="1"/>
  <c r="V151" i="1"/>
  <c r="U187" i="1"/>
  <c r="V186" i="1"/>
  <c r="X35" i="1"/>
  <c r="AC34" i="1"/>
  <c r="U148" i="1"/>
  <c r="V143" i="1"/>
  <c r="X115" i="1"/>
  <c r="W130" i="1"/>
  <c r="W112" i="1"/>
  <c r="X53" i="1"/>
  <c r="X112" i="1" s="1"/>
  <c r="V219" i="1"/>
  <c r="V221" i="1" s="1"/>
  <c r="X198" i="1"/>
  <c r="Y198" i="1" s="1"/>
  <c r="AC198" i="1" s="1"/>
  <c r="AC196" i="1"/>
  <c r="V208" i="1"/>
  <c r="W207" i="1"/>
  <c r="V48" i="1"/>
  <c r="W47" i="1"/>
  <c r="X213" i="1"/>
  <c r="AC211" i="1"/>
  <c r="W141" i="1"/>
  <c r="X140" i="1"/>
  <c r="Y210" i="1" l="1"/>
  <c r="AC210" i="1" s="1"/>
  <c r="AC209" i="1"/>
  <c r="X4" i="1"/>
  <c r="X7" i="1" s="1"/>
  <c r="W200" i="1"/>
  <c r="W202" i="1" s="1"/>
  <c r="Y112" i="1"/>
  <c r="AC112" i="1" s="1"/>
  <c r="Y35" i="1"/>
  <c r="AC35" i="1" s="1"/>
  <c r="Y235" i="1"/>
  <c r="AC235" i="1" s="1"/>
  <c r="W49" i="1"/>
  <c r="X49" i="1" s="1"/>
  <c r="X50" i="1" s="1"/>
  <c r="AC223" i="1"/>
  <c r="W225" i="1"/>
  <c r="Y225" i="1" s="1"/>
  <c r="AC225" i="1" s="1"/>
  <c r="X214" i="1"/>
  <c r="W215" i="1"/>
  <c r="Y33" i="1"/>
  <c r="AC33" i="1" s="1"/>
  <c r="Y213" i="1"/>
  <c r="AC213" i="1" s="1"/>
  <c r="X165" i="1"/>
  <c r="W166" i="1"/>
  <c r="W227" i="1"/>
  <c r="Y227" i="1" s="1"/>
  <c r="AC227" i="1" s="1"/>
  <c r="AC226" i="1"/>
  <c r="X149" i="1"/>
  <c r="U285" i="1"/>
  <c r="X47" i="1"/>
  <c r="W48" i="1"/>
  <c r="AC53" i="1"/>
  <c r="AC218" i="1"/>
  <c r="W17" i="1"/>
  <c r="X14" i="1"/>
  <c r="X132" i="1"/>
  <c r="Y132" i="1" s="1"/>
  <c r="AC132" i="1" s="1"/>
  <c r="AC131" i="1"/>
  <c r="X139" i="1"/>
  <c r="Y139" i="1" s="1"/>
  <c r="AC139" i="1" s="1"/>
  <c r="AC135" i="1"/>
  <c r="W186" i="1"/>
  <c r="V187" i="1"/>
  <c r="X164" i="1"/>
  <c r="Y164" i="1" s="1"/>
  <c r="AC164" i="1" s="1"/>
  <c r="AC163" i="1"/>
  <c r="AC115" i="1"/>
  <c r="X130" i="1"/>
  <c r="Y130" i="1" s="1"/>
  <c r="AC130" i="1" s="1"/>
  <c r="V233" i="1"/>
  <c r="W232" i="1"/>
  <c r="V134" i="1"/>
  <c r="W133" i="1"/>
  <c r="X20" i="1"/>
  <c r="Y20" i="1" s="1"/>
  <c r="AC20" i="1" s="1"/>
  <c r="AC18" i="1"/>
  <c r="V217" i="1"/>
  <c r="W216" i="1"/>
  <c r="V231" i="1"/>
  <c r="W230" i="1"/>
  <c r="V153" i="1"/>
  <c r="W151" i="1"/>
  <c r="W162" i="1"/>
  <c r="X156" i="1"/>
  <c r="W229" i="1"/>
  <c r="X228" i="1"/>
  <c r="X13" i="1"/>
  <c r="Y13" i="1" s="1"/>
  <c r="AC13" i="1" s="1"/>
  <c r="AC8" i="1"/>
  <c r="V148" i="1"/>
  <c r="W143" i="1"/>
  <c r="W168" i="1"/>
  <c r="X167" i="1"/>
  <c r="W206" i="1"/>
  <c r="X203" i="1"/>
  <c r="X141" i="1"/>
  <c r="Y141" i="1" s="1"/>
  <c r="AC141" i="1" s="1"/>
  <c r="AC140" i="1"/>
  <c r="W208" i="1"/>
  <c r="X207" i="1"/>
  <c r="W219" i="1"/>
  <c r="W221" i="1" s="1"/>
  <c r="X243" i="1"/>
  <c r="X283" i="1" s="1"/>
  <c r="Y283" i="1" s="1"/>
  <c r="AC4" i="1" l="1"/>
  <c r="X200" i="1"/>
  <c r="X202" i="1" s="1"/>
  <c r="Y202" i="1" s="1"/>
  <c r="AC202" i="1" s="1"/>
  <c r="AC283" i="1"/>
  <c r="W50" i="1"/>
  <c r="Y50" i="1" s="1"/>
  <c r="AC50" i="1" s="1"/>
  <c r="AC49" i="1"/>
  <c r="X215" i="1"/>
  <c r="Y215" i="1" s="1"/>
  <c r="AC215" i="1" s="1"/>
  <c r="AC214" i="1"/>
  <c r="AC165" i="1"/>
  <c r="X166" i="1"/>
  <c r="Y166" i="1" s="1"/>
  <c r="AC166" i="1" s="1"/>
  <c r="X150" i="1"/>
  <c r="Y150" i="1" s="1"/>
  <c r="AC150" i="1" s="1"/>
  <c r="AC149" i="1"/>
  <c r="V285" i="1"/>
  <c r="AC243" i="1"/>
  <c r="X206" i="1"/>
  <c r="Y206" i="1" s="1"/>
  <c r="AC206" i="1" s="1"/>
  <c r="AC203" i="1"/>
  <c r="X229" i="1"/>
  <c r="Y229" i="1" s="1"/>
  <c r="AC229" i="1" s="1"/>
  <c r="AC228" i="1"/>
  <c r="X162" i="1"/>
  <c r="Y162" i="1" s="1"/>
  <c r="AC162" i="1" s="1"/>
  <c r="AC156" i="1"/>
  <c r="X186" i="1"/>
  <c r="W187" i="1"/>
  <c r="Y7" i="1"/>
  <c r="X219" i="1"/>
  <c r="X221" i="1" s="1"/>
  <c r="W231" i="1"/>
  <c r="X230" i="1"/>
  <c r="W233" i="1"/>
  <c r="X232" i="1"/>
  <c r="X168" i="1"/>
  <c r="Y168" i="1" s="1"/>
  <c r="AC168" i="1" s="1"/>
  <c r="AC167" i="1"/>
  <c r="X208" i="1"/>
  <c r="Y208" i="1" s="1"/>
  <c r="AC208" i="1" s="1"/>
  <c r="AC207" i="1"/>
  <c r="W217" i="1"/>
  <c r="X216" i="1"/>
  <c r="W134" i="1"/>
  <c r="X133" i="1"/>
  <c r="X143" i="1"/>
  <c r="W148" i="1"/>
  <c r="AC47" i="1"/>
  <c r="X48" i="1"/>
  <c r="Y48" i="1" s="1"/>
  <c r="AC48" i="1" s="1"/>
  <c r="W153" i="1"/>
  <c r="X151" i="1"/>
  <c r="X17" i="1"/>
  <c r="Y17" i="1" s="1"/>
  <c r="AC17" i="1" s="1"/>
  <c r="AC14" i="1"/>
  <c r="AC200" i="1" l="1"/>
  <c r="W285" i="1"/>
  <c r="X217" i="1"/>
  <c r="Y217" i="1" s="1"/>
  <c r="AC217" i="1" s="1"/>
  <c r="AC216" i="1"/>
  <c r="X231" i="1"/>
  <c r="Y231" i="1" s="1"/>
  <c r="AC231" i="1" s="1"/>
  <c r="AC230" i="1"/>
  <c r="AC219" i="1"/>
  <c r="Y221" i="1"/>
  <c r="AC7" i="1"/>
  <c r="AC143" i="1"/>
  <c r="X148" i="1"/>
  <c r="Y148" i="1" s="1"/>
  <c r="AC148" i="1" s="1"/>
  <c r="X153" i="1"/>
  <c r="Y153" i="1" s="1"/>
  <c r="AC153" i="1" s="1"/>
  <c r="AC151" i="1"/>
  <c r="X134" i="1"/>
  <c r="Y134" i="1" s="1"/>
  <c r="AC134" i="1" s="1"/>
  <c r="AC133" i="1"/>
  <c r="X233" i="1"/>
  <c r="Y233" i="1" s="1"/>
  <c r="AC233" i="1" s="1"/>
  <c r="AC232" i="1"/>
  <c r="AC186" i="1"/>
  <c r="X187" i="1"/>
  <c r="Y187" i="1" s="1"/>
  <c r="AC187" i="1" s="1"/>
  <c r="AC221" i="1" l="1"/>
  <c r="Y285" i="1"/>
  <c r="Y288" i="1" s="1"/>
  <c r="X285" i="1"/>
  <c r="AC285" i="1" l="1"/>
  <c r="AA285" i="1"/>
</calcChain>
</file>

<file path=xl/sharedStrings.xml><?xml version="1.0" encoding="utf-8"?>
<sst xmlns="http://schemas.openxmlformats.org/spreadsheetml/2006/main" count="2083" uniqueCount="719">
  <si>
    <t>COUNTY</t>
  </si>
  <si>
    <t>DISTRICT CODE</t>
  </si>
  <si>
    <t>DISTRICT / CHARTER INSTITUTE</t>
  </si>
  <si>
    <t>SCHOOL CODE</t>
  </si>
  <si>
    <t>CHARTER SCHOOL</t>
  </si>
  <si>
    <t xml:space="preserve">County </t>
  </si>
  <si>
    <t>Dist. Number</t>
  </si>
  <si>
    <t>District Name</t>
  </si>
  <si>
    <t>Vendor/Customer #</t>
  </si>
  <si>
    <t>Address ID</t>
  </si>
  <si>
    <t>Invoice #</t>
  </si>
  <si>
    <t>TOTAL</t>
  </si>
  <si>
    <t>ADAMS</t>
  </si>
  <si>
    <t>0020</t>
  </si>
  <si>
    <t>ADAMS 12 FIVE STAR SCHOOLS</t>
  </si>
  <si>
    <t>NEW AMERICA SCHOOL - THORNTON</t>
  </si>
  <si>
    <t>6802</t>
  </si>
  <si>
    <t>PROSPECT RIDGE ACADEMY</t>
  </si>
  <si>
    <t>1519</t>
  </si>
  <si>
    <t>STARGATE CHARTER SCHOOL</t>
  </si>
  <si>
    <t>9431</t>
  </si>
  <si>
    <t>WESTGATE COMMUNITY SCHOOL</t>
  </si>
  <si>
    <t>DISTRICT</t>
  </si>
  <si>
    <t>DISTRICT TOTAL</t>
  </si>
  <si>
    <t>NORTHGLENN-THORNTON</t>
  </si>
  <si>
    <t>VC00000000014297</t>
  </si>
  <si>
    <t>CN001</t>
  </si>
  <si>
    <t>0040</t>
  </si>
  <si>
    <t>SCHOOL DISTRICT 27J</t>
  </si>
  <si>
    <t>0700</t>
  </si>
  <si>
    <t>BELLE CREEK CHARTER SCHOOL</t>
  </si>
  <si>
    <t>1052</t>
  </si>
  <si>
    <t>BROMLEY EAST CHARTER SCHOOL</t>
  </si>
  <si>
    <t>2399</t>
  </si>
  <si>
    <t>EAGLE RIDGE ACADEMY</t>
  </si>
  <si>
    <t>2945</t>
  </si>
  <si>
    <t xml:space="preserve">FOUNDATIONS ACADEMY </t>
  </si>
  <si>
    <t>4950</t>
  </si>
  <si>
    <t>LANDMARK CHARTER ACADEMY AT REUNION</t>
  </si>
  <si>
    <t>BRIGHTON</t>
  </si>
  <si>
    <t>VC00000000014407</t>
  </si>
  <si>
    <t>CN002</t>
  </si>
  <si>
    <t>ARAPAHOE</t>
  </si>
  <si>
    <t>0130</t>
  </si>
  <si>
    <t>CHERRY CREEK 5</t>
  </si>
  <si>
    <t>1571</t>
  </si>
  <si>
    <t>CHERRY CREEK CHARTER ACADEMY</t>
  </si>
  <si>
    <t>HERITAGE HEIGHTS ACADEMY</t>
  </si>
  <si>
    <t>CHERRY CREEK</t>
  </si>
  <si>
    <t>VC00000000014303</t>
  </si>
  <si>
    <t>AD001</t>
  </si>
  <si>
    <t>0140</t>
  </si>
  <si>
    <t>LITTLETON 6</t>
  </si>
  <si>
    <t>5229</t>
  </si>
  <si>
    <t>LITTLETON ACADEMY</t>
  </si>
  <si>
    <t>5233</t>
  </si>
  <si>
    <t>LITTLETON PREP CHARTER SCHOOL</t>
  </si>
  <si>
    <t>LITTLETON</t>
  </si>
  <si>
    <t>VC00000000014304</t>
  </si>
  <si>
    <t>0180</t>
  </si>
  <si>
    <t>ADAMS-ARAPAHOE 28J</t>
  </si>
  <si>
    <t>0458</t>
  </si>
  <si>
    <t>ACADEMY OF ADVANCED LEARNING</t>
  </si>
  <si>
    <t>AURORA ACADEMY CHARTER SCHOOL</t>
  </si>
  <si>
    <t>0213</t>
  </si>
  <si>
    <t>AXL ACADEMY</t>
  </si>
  <si>
    <t>3471</t>
  </si>
  <si>
    <t>GLOBAL VILLAGE ACADEMY - AURORA</t>
  </si>
  <si>
    <t>5298</t>
  </si>
  <si>
    <t>LOTUS SCHOOL FOR EXCELLENCE</t>
  </si>
  <si>
    <t>ROCKY MOUNTAIN PREP - FLETCHER CAMPUS</t>
  </si>
  <si>
    <t>VANGUARD CLASSICAL SCHOOL EAST</t>
  </si>
  <si>
    <t>VANGUARD CLASSICAL SCHOOL WEST</t>
  </si>
  <si>
    <t>9056</t>
  </si>
  <si>
    <t>VEGA COLLEGIATE ACADEMY CHARTER SCHOOL</t>
  </si>
  <si>
    <t>ADAMS-ARAPAHOE</t>
  </si>
  <si>
    <t>VC00000000018246</t>
  </si>
  <si>
    <t>CB002</t>
  </si>
  <si>
    <t>ARCHULETA</t>
  </si>
  <si>
    <t>ARCHULETA SCHOOL DISTRICT 50 JT</t>
  </si>
  <si>
    <t>PAGOSA PEAK OPEN SCHOOL</t>
  </si>
  <si>
    <t>ARCHULETA COUNTY</t>
  </si>
  <si>
    <t>VC00000000018275</t>
  </si>
  <si>
    <t>BOULDER</t>
  </si>
  <si>
    <t>0470</t>
  </si>
  <si>
    <t>ST VRAIN VALLEY RE 1J</t>
  </si>
  <si>
    <t>0071</t>
  </si>
  <si>
    <t>ASPEN RIDGE PREPARATORY SCHOOL</t>
  </si>
  <si>
    <t>1284</t>
  </si>
  <si>
    <t>CARBON VALLEY CHARTER SCHOOL</t>
  </si>
  <si>
    <t>2964</t>
  </si>
  <si>
    <t>FLAGSTAFF ACADEMY</t>
  </si>
  <si>
    <t>4333</t>
  </si>
  <si>
    <t>IMAGINE CHARTER SCHOOL OF FIRESTONE</t>
  </si>
  <si>
    <t>7565</t>
  </si>
  <si>
    <t>ST. VRAIN COMMUNITY MONTESSORI</t>
  </si>
  <si>
    <t>8927</t>
  </si>
  <si>
    <t>TWIN PEAKS CHARTER ACADEMY</t>
  </si>
  <si>
    <t>ST VRAIN VALLEY</t>
  </si>
  <si>
    <t>VC00000000014442</t>
  </si>
  <si>
    <t>0480</t>
  </si>
  <si>
    <t>BOULDER VALLEY RE 2</t>
  </si>
  <si>
    <t>0934</t>
  </si>
  <si>
    <t>BOULDER PREP CHARTER HIGH SCHOOL</t>
  </si>
  <si>
    <t>6642</t>
  </si>
  <si>
    <t>HORIZONS K-8 ALTERNATIVE CHARTER SCHOOL</t>
  </si>
  <si>
    <t>4496</t>
  </si>
  <si>
    <t>JUSTICE HIGH SCHOOL</t>
  </si>
  <si>
    <t>6816</t>
  </si>
  <si>
    <t>PEAK TO PEAK CHARTER SCHOOL</t>
  </si>
  <si>
    <t>8387</t>
  </si>
  <si>
    <t>SUMMIT MIDDLE CHARTER SCHOOL</t>
  </si>
  <si>
    <t>BOULDER VALLEY</t>
  </si>
  <si>
    <t>VC00000000014448</t>
  </si>
  <si>
    <t>CLEAR CREEK</t>
  </si>
  <si>
    <t>0540</t>
  </si>
  <si>
    <t>CLEAR CREEK RE-1</t>
  </si>
  <si>
    <t>3385</t>
  </si>
  <si>
    <t>GEORGETOWN COMMUNITY SCHOOL</t>
  </si>
  <si>
    <t>VC00000000014415</t>
  </si>
  <si>
    <t>DELTA</t>
  </si>
  <si>
    <t>0870</t>
  </si>
  <si>
    <t>DELTA COUNTY 50J</t>
  </si>
  <si>
    <t>VISION CHARTER ACADEMY</t>
  </si>
  <si>
    <t>DELTA COUNTY</t>
  </si>
  <si>
    <t>VC00000000014357</t>
  </si>
  <si>
    <t>FX345</t>
  </si>
  <si>
    <t>DENVER</t>
  </si>
  <si>
    <t>0880</t>
  </si>
  <si>
    <t>DENVER COUNTY 1</t>
  </si>
  <si>
    <t>5280 HIGH SCHOOL</t>
  </si>
  <si>
    <t>0099</t>
  </si>
  <si>
    <t>ACADEMY 360</t>
  </si>
  <si>
    <t>0067</t>
  </si>
  <si>
    <t>ACADEMY OF URBAN LEARNING</t>
  </si>
  <si>
    <t>1748</t>
  </si>
  <si>
    <t>COLORADO HIGH SCHOOL - OSAGE</t>
  </si>
  <si>
    <t>COLORADO HIGH SCHOOL CHARTER - GES</t>
  </si>
  <si>
    <t>COMPASS ACADEMY</t>
  </si>
  <si>
    <t>4494</t>
  </si>
  <si>
    <t>DENVER JUSTICE HIGH SCHOOL</t>
  </si>
  <si>
    <t>2127</t>
  </si>
  <si>
    <t>DENVER LANGUAGE SCHOOL (GRADES 6-8)</t>
  </si>
  <si>
    <t>DENVER LANGUAGE SCHOOL (GRADES K-5)</t>
  </si>
  <si>
    <t>DOWNTOWN DENVER EXPEDITIONARY SCHOOL</t>
  </si>
  <si>
    <t>DSST: BYERS HS</t>
  </si>
  <si>
    <t>DSST: BYERS MS</t>
  </si>
  <si>
    <t>DSST: COLE HS</t>
  </si>
  <si>
    <t>2223</t>
  </si>
  <si>
    <t>DSST: COLE MS</t>
  </si>
  <si>
    <t>DSST: COLLEGE VIEW HS</t>
  </si>
  <si>
    <t>DSST: COLLEGE VIEW MS</t>
  </si>
  <si>
    <t>DSST: CONSERVATORY GREEN HS</t>
  </si>
  <si>
    <t>DSST: CONSERVATORY GREEN MS</t>
  </si>
  <si>
    <t>2145</t>
  </si>
  <si>
    <t>DSST: GREEN VALLEY RANCH HS</t>
  </si>
  <si>
    <t>DSST: GREEN VALLEY RANCH MS</t>
  </si>
  <si>
    <t>DSST: HENRY MS</t>
  </si>
  <si>
    <t>2185</t>
  </si>
  <si>
    <t>DSST: STAPLETON HS</t>
  </si>
  <si>
    <t>DSST: STAPLETON MS</t>
  </si>
  <si>
    <t>3540</t>
  </si>
  <si>
    <t>GIRLS ATHLETIC LEADERSHIP SCHOOL OF DENVER - HS</t>
  </si>
  <si>
    <t>3639</t>
  </si>
  <si>
    <t>GIRLS ATHLETIC LEADERSHIP SCHOOL OF DENVER - MS</t>
  </si>
  <si>
    <t>4049</t>
  </si>
  <si>
    <t>HIGHLINE ACADEMY NORTHEAST</t>
  </si>
  <si>
    <t>3987</t>
  </si>
  <si>
    <t>HIGHLINE ACADEMY SOUTHEAST</t>
  </si>
  <si>
    <t>4730</t>
  </si>
  <si>
    <t>KIPP - DENVER COLLEGIATE HIGH SCHOOL</t>
  </si>
  <si>
    <t>KIPP NORTHEAST DENVER LEADERSHIP ACADEMY</t>
  </si>
  <si>
    <t>4507</t>
  </si>
  <si>
    <t>KIPP NORTHEAST DENVER MS</t>
  </si>
  <si>
    <t>KIPP NORTHEAST ES</t>
  </si>
  <si>
    <t>4732</t>
  </si>
  <si>
    <t>KIPP SUNSHINE PEAK ACADEMY</t>
  </si>
  <si>
    <t>KIPP SUNSHINE PEAK ES</t>
  </si>
  <si>
    <t>MONARCH MONTESSORI</t>
  </si>
  <si>
    <t>6479</t>
  </si>
  <si>
    <t>ODYSSEY SCHOOL OF DENVER</t>
  </si>
  <si>
    <t>6508</t>
  </si>
  <si>
    <t>OMAR D BLAIR CHARTER SCHOOL</t>
  </si>
  <si>
    <t>REACH CHARTER SCHOOL</t>
  </si>
  <si>
    <t>RIDGE VIEW ACADEMY CHARTER SCHOOL</t>
  </si>
  <si>
    <t>RISEUP COMMUNITY SCHOOL</t>
  </si>
  <si>
    <t>ROCKY MOUNTAIN PREP BERKELEY</t>
  </si>
  <si>
    <t>ROCKY MOUNTAIN PREPARATORY SCHOOL - CREEKSIDE</t>
  </si>
  <si>
    <t>ROCKY MOUNTAIN PREPARATORY SCHOOL - SOUTHWEST</t>
  </si>
  <si>
    <t>8053</t>
  </si>
  <si>
    <t>SOAR - GVR</t>
  </si>
  <si>
    <t>8085</t>
  </si>
  <si>
    <t>STRIVE PREP  - FEDERAL</t>
  </si>
  <si>
    <t>STRIVE PREP - GVR</t>
  </si>
  <si>
    <t>STRIVE PREP - KEPNER</t>
  </si>
  <si>
    <t>9390</t>
  </si>
  <si>
    <t xml:space="preserve">STRIVE PREP - LAKE </t>
  </si>
  <si>
    <t>STRIVE PREP - MONTBELLO</t>
  </si>
  <si>
    <t>STRIVE PREP - RISE HS</t>
  </si>
  <si>
    <t>STRIVE PREP - RUBY HILL ES</t>
  </si>
  <si>
    <t>STRIVE PREP - SMART ACADEMY</t>
  </si>
  <si>
    <t>9336</t>
  </si>
  <si>
    <t>STRIVE PREP - SUNNYSIDE (NORTHWEST HIGLANDS CAMPUS)</t>
  </si>
  <si>
    <t>9389</t>
  </si>
  <si>
    <t>STRIVE PREP - WESTWOOD (HARVEY PARK)</t>
  </si>
  <si>
    <t>8945</t>
  </si>
  <si>
    <t>UNIVERSITY PREP - ARAPAHOE ST.</t>
  </si>
  <si>
    <t>UNIVERSITY PREP - STEELE ST.</t>
  </si>
  <si>
    <t>WYATT-EDISON CHARTER ELEMENTARY SCHOOL</t>
  </si>
  <si>
    <t>DENVER COUNTY</t>
  </si>
  <si>
    <t>VC00000000014308</t>
  </si>
  <si>
    <t>AD003</t>
  </si>
  <si>
    <t>DOUGLAS</t>
  </si>
  <si>
    <t>0900</t>
  </si>
  <si>
    <t>DOUGLAS COUNTY RE 1</t>
  </si>
  <si>
    <t>0011</t>
  </si>
  <si>
    <t>ACADEMY CHARTER SCHOOL</t>
  </si>
  <si>
    <t>0215</t>
  </si>
  <si>
    <t xml:space="preserve">AMERICAN ACADEMY AT CASTLE PINES </t>
  </si>
  <si>
    <t>ASCENT CLASSICAL ACADEMY</t>
  </si>
  <si>
    <t>ASPEN VIEW ACADEMY</t>
  </si>
  <si>
    <t>0135</t>
  </si>
  <si>
    <t>BEN FRANKLIN ACADEMY</t>
  </si>
  <si>
    <t>1512</t>
  </si>
  <si>
    <t>CHALLENGE TO EXCELLENCE CHARTER SCHOOL</t>
  </si>
  <si>
    <t>5997</t>
  </si>
  <si>
    <t>DCS MONTESSORI CHARTER SCHOOL</t>
  </si>
  <si>
    <t>GLOBAL VILLAGE ACADEMY - DOUGLAS</t>
  </si>
  <si>
    <t>LEMAN ACADEMY OF EXCELLENCE</t>
  </si>
  <si>
    <t>1579</t>
  </si>
  <si>
    <t>NORTH STAR ACADEMY</t>
  </si>
  <si>
    <t>1873</t>
  </si>
  <si>
    <t>PARKER CORE KNOWLEDGE CHARTER SCHOOL</t>
  </si>
  <si>
    <t>PARKER PERFORMING ARTS SCHOOL</t>
  </si>
  <si>
    <t>7047</t>
  </si>
  <si>
    <t>PLATTE RIVER CHARTER ACADEMY</t>
  </si>
  <si>
    <t>RENAISSANCE SECONDARY SCHOOL</t>
  </si>
  <si>
    <t>6365</t>
  </si>
  <si>
    <t>SKYVIEW ACADEMY</t>
  </si>
  <si>
    <t>5259</t>
  </si>
  <si>
    <t>STEM SCHOOL AND ACADEMY</t>
  </si>
  <si>
    <t>WORLD COMPASS ACADEMY</t>
  </si>
  <si>
    <t>DOUGLAS COUNTY</t>
  </si>
  <si>
    <t>VC00000000014388</t>
  </si>
  <si>
    <t>EAGLE</t>
  </si>
  <si>
    <t>0910</t>
  </si>
  <si>
    <t>EAGLE COUNTY RE 50</t>
  </si>
  <si>
    <t>2340</t>
  </si>
  <si>
    <t>EAGLE COUNTY CHARTER ACADEMY</t>
  </si>
  <si>
    <t xml:space="preserve">EAGLE COUNTY  </t>
  </si>
  <si>
    <t>VC00000000014405</t>
  </si>
  <si>
    <t>ELBERT</t>
  </si>
  <si>
    <t>0920</t>
  </si>
  <si>
    <t>ELIZABETH C-1</t>
  </si>
  <si>
    <t>2572</t>
  </si>
  <si>
    <t xml:space="preserve">LEGACY ACADEMY </t>
  </si>
  <si>
    <t>ELIZABETH</t>
  </si>
  <si>
    <t>VC00000000014309</t>
  </si>
  <si>
    <t>EL PASO</t>
  </si>
  <si>
    <t>0980</t>
  </si>
  <si>
    <t>HARRISON 2</t>
  </si>
  <si>
    <t>ATLAS PREPARATORY SCHOOL</t>
  </si>
  <si>
    <t>4380</t>
  </si>
  <si>
    <t>JAMES IRWIN CHARTER ELEMENTARY SCHOOL</t>
  </si>
  <si>
    <t>4378</t>
  </si>
  <si>
    <t>JAMES IRWIN CHARTER HIGH SCHOOL</t>
  </si>
  <si>
    <t>4379</t>
  </si>
  <si>
    <t>JAMES IRWIN CHARTER MIDDLE SCHOOL</t>
  </si>
  <si>
    <t>HARRISON</t>
  </si>
  <si>
    <t>VC00000000014310</t>
  </si>
  <si>
    <t>0990</t>
  </si>
  <si>
    <t>WIDEFIELD 3</t>
  </si>
  <si>
    <t>5033</t>
  </si>
  <si>
    <t>JAMES MADISON CHARTER ACADEMY SCHOOL</t>
  </si>
  <si>
    <t>WIDEFIELD</t>
  </si>
  <si>
    <t>VC00000000014311</t>
  </si>
  <si>
    <t>1010</t>
  </si>
  <si>
    <t>COLORADO SPRINGS 11</t>
  </si>
  <si>
    <t>0517</t>
  </si>
  <si>
    <t>ACADEMY FOR ADVANCED AND CREATIVE LEARNING</t>
  </si>
  <si>
    <t>1616</t>
  </si>
  <si>
    <t>CIVA CHARTER SCHOOL</t>
  </si>
  <si>
    <t>1885</t>
  </si>
  <si>
    <t>COMMUNITY PREP CHARTER SCHOOL</t>
  </si>
  <si>
    <t>5146</t>
  </si>
  <si>
    <t>EASTLAKE HIGH SCHOOL OF COLORADO SPRINGS</t>
  </si>
  <si>
    <t>3470</t>
  </si>
  <si>
    <t>GLOBE CHARTER SCHOOL</t>
  </si>
  <si>
    <t>7482</t>
  </si>
  <si>
    <t>ROOSEVELT EDISON CHARTER SCHOOL</t>
  </si>
  <si>
    <t>COLORADO SPRINGS</t>
  </si>
  <si>
    <t>VC00000000014312</t>
  </si>
  <si>
    <t>1020</t>
  </si>
  <si>
    <t>CHEYENNE MOUNTAIN 12</t>
  </si>
  <si>
    <t>1582, 9051, 9057</t>
  </si>
  <si>
    <t>THE VANGUARD SCHOOL (CHEYENNE MOUNTAIN CHARTER ACADEMY)</t>
  </si>
  <si>
    <t>CHEYENNE MOUNTAIN</t>
  </si>
  <si>
    <t>VC00000000014313</t>
  </si>
  <si>
    <t>1040</t>
  </si>
  <si>
    <t>ACADEMY 20</t>
  </si>
  <si>
    <t>NEW SUMMIT CHARTER ACADEMY</t>
  </si>
  <si>
    <t>1627, 1629, 1630, 8779</t>
  </si>
  <si>
    <t>THE CLASSICAL ACADEMY CHARTER</t>
  </si>
  <si>
    <t>ACADEMY</t>
  </si>
  <si>
    <t>VC00000000014315</t>
  </si>
  <si>
    <t>1080</t>
  </si>
  <si>
    <t>LEWIS-PALMER 38</t>
  </si>
  <si>
    <t>5093</t>
  </si>
  <si>
    <t>MONUMENT CHARTER ACADEMY</t>
  </si>
  <si>
    <t>LEWIS-PALMER</t>
  </si>
  <si>
    <t>VC00000000014319</t>
  </si>
  <si>
    <t>1110</t>
  </si>
  <si>
    <t>DISTRICT 49</t>
  </si>
  <si>
    <t>0555</t>
  </si>
  <si>
    <t>BANNING LEWIS RANCH ACADEMY</t>
  </si>
  <si>
    <t>4251</t>
  </si>
  <si>
    <t>JAMES IRWIN TRADE ACADEMY (POWER TECHNICAL EARLY COLLEGE)</t>
  </si>
  <si>
    <t>LIBERTY TREE ACADEMY</t>
  </si>
  <si>
    <t>6935</t>
  </si>
  <si>
    <t>PIKES PEAK SCHOOL EXPEDITIONARY LEARNING</t>
  </si>
  <si>
    <t>7463</t>
  </si>
  <si>
    <t>ROCKY MOUNTAIN CLASSICAL ACADEMY</t>
  </si>
  <si>
    <t>FALCON</t>
  </si>
  <si>
    <t>VC00000000014320</t>
  </si>
  <si>
    <t>FREMONT</t>
  </si>
  <si>
    <t>1140</t>
  </si>
  <si>
    <t>CANON CITY RE-1</t>
  </si>
  <si>
    <t>6752</t>
  </si>
  <si>
    <t>MOUNT VIEW CORE KNOWLEDGE CHARTER SCHOOL</t>
  </si>
  <si>
    <t>CANON CITY</t>
  </si>
  <si>
    <t>VC00000000014435</t>
  </si>
  <si>
    <t>GARFIELD</t>
  </si>
  <si>
    <t>1180</t>
  </si>
  <si>
    <t>ROARING FORK RE-1</t>
  </si>
  <si>
    <t>0429</t>
  </si>
  <si>
    <t>CARBONDALE COMMUNITY CHARTER SCHOOL</t>
  </si>
  <si>
    <t>ROARING FORK</t>
  </si>
  <si>
    <t>VC00000000014400</t>
  </si>
  <si>
    <t>GUNNISON</t>
  </si>
  <si>
    <t>1360</t>
  </si>
  <si>
    <t>GUNNISON WATERSHED RE1J</t>
  </si>
  <si>
    <t>5577</t>
  </si>
  <si>
    <t>MARBLE CHARTER SCHOOL</t>
  </si>
  <si>
    <t>GUNNISON WATERSHED</t>
  </si>
  <si>
    <t>VC00000000014427</t>
  </si>
  <si>
    <t>JEFFERSON</t>
  </si>
  <si>
    <t>1420</t>
  </si>
  <si>
    <t>JEFFERSON COUNTY R-1</t>
  </si>
  <si>
    <t>ADDENBROOKE CLASSICAL ACADEMY</t>
  </si>
  <si>
    <t>7701</t>
  </si>
  <si>
    <t>COLLEGIATE ACADEMY OF COLORADO</t>
  </si>
  <si>
    <t>1880</t>
  </si>
  <si>
    <t>COMPASS MONTESSORI - GOLDEN CHARTER SCHOOL</t>
  </si>
  <si>
    <t>1869</t>
  </si>
  <si>
    <t>COMPASS MONTESSORI - WHEAT RIDGE CHARTER SCHOOL</t>
  </si>
  <si>
    <t>DORAL ACADEMY</t>
  </si>
  <si>
    <t>2799</t>
  </si>
  <si>
    <t>EXCEL ACADEMY CHARTER SCHOOL</t>
  </si>
  <si>
    <t>GREAT WORK MONTESSORI SCHOOL</t>
  </si>
  <si>
    <t>4402</t>
  </si>
  <si>
    <t>JEFFERSON ACADEMY CHARTER SCHOOL (LESS GRADES 5-6)</t>
  </si>
  <si>
    <t>5145</t>
  </si>
  <si>
    <t>LINCOLN CHARTER ACADEMY</t>
  </si>
  <si>
    <t>5994</t>
  </si>
  <si>
    <t>MONTESSORI PEAKS CHARTER ACADEMY</t>
  </si>
  <si>
    <t>6139</t>
  </si>
  <si>
    <t>MOUNTAIN PHOENIX COMMUNITY SCHOOL</t>
  </si>
  <si>
    <t>6237</t>
  </si>
  <si>
    <t>NEW AMERICA SCHOOL</t>
  </si>
  <si>
    <t>7462</t>
  </si>
  <si>
    <t>ROCKY MOUNTAIN ACADEMY OF EVERGREEN</t>
  </si>
  <si>
    <t>5415</t>
  </si>
  <si>
    <t>ROCKY MOUNTAIN DEAF SCHOOL</t>
  </si>
  <si>
    <t>8793</t>
  </si>
  <si>
    <t>TWO ROADS HIGH SCHOOL</t>
  </si>
  <si>
    <t>9427</t>
  </si>
  <si>
    <t>WOODROW WILSON CHARTER ACADEMY</t>
  </si>
  <si>
    <t>JEFFERSON COUNTY</t>
  </si>
  <si>
    <t>VC00000000014356</t>
  </si>
  <si>
    <t>LA PLATA</t>
  </si>
  <si>
    <t>DURANGO 9-R</t>
  </si>
  <si>
    <t>THE JUNIPER SCHOOL</t>
  </si>
  <si>
    <t>VC00000000014412</t>
  </si>
  <si>
    <t>LARIMER</t>
  </si>
  <si>
    <t>1550</t>
  </si>
  <si>
    <t>POUDRE R-1</t>
  </si>
  <si>
    <t>COMPASS COMMUNITY COLLABORATIVE SCHOOL</t>
  </si>
  <si>
    <t>FT. COLLINS MONTESSORI SCHOOL</t>
  </si>
  <si>
    <t>5120</t>
  </si>
  <si>
    <t>LIBERTY COMMON CHARTER SCHOOL</t>
  </si>
  <si>
    <t>MOUNTAIN SAGE COMMUNITY SCHOOL</t>
  </si>
  <si>
    <t>0146</t>
  </si>
  <si>
    <t>RIDGEVIEW CLASSICAL CHARTER SCHOOLS</t>
  </si>
  <si>
    <t>POUDRE</t>
  </si>
  <si>
    <t>VC00000000014430</t>
  </si>
  <si>
    <t>LARMIER</t>
  </si>
  <si>
    <t>1560</t>
  </si>
  <si>
    <t>THOMPSON R2-J</t>
  </si>
  <si>
    <t>5235</t>
  </si>
  <si>
    <t>LOVELAND CLASSICAL SCHOOLS</t>
  </si>
  <si>
    <t>6220</t>
  </si>
  <si>
    <t>NEW VISION CHARTER SCHOOL</t>
  </si>
  <si>
    <t>THOMPSON</t>
  </si>
  <si>
    <t>VC00000000014422</t>
  </si>
  <si>
    <t>MESA</t>
  </si>
  <si>
    <t>2000</t>
  </si>
  <si>
    <t>MESA COUNTY VALLEY 51</t>
  </si>
  <si>
    <t>2128</t>
  </si>
  <si>
    <t>INDEPENDENCE ACADEMY CHARTER SCHOOL (DEEP RIVER SCHOOL)</t>
  </si>
  <si>
    <t>JUNIPER RIDGE COMMUNITY SCHOOL</t>
  </si>
  <si>
    <t>MESA VALLEY COMMUNITY SCHOOL</t>
  </si>
  <si>
    <t>MESA COUNTY VALLEY</t>
  </si>
  <si>
    <t>VC00000000014360</t>
  </si>
  <si>
    <t>MONTEZUMA</t>
  </si>
  <si>
    <t>2035</t>
  </si>
  <si>
    <t>MONTEZUMA-CORTEZ RE-1</t>
  </si>
  <si>
    <t>0609</t>
  </si>
  <si>
    <t>BATTLE ROCK CHARTER SCHOOL</t>
  </si>
  <si>
    <t>8133</t>
  </si>
  <si>
    <t>SOUTHWEST OPEN CHARTER SCHOOL</t>
  </si>
  <si>
    <t>THE CHILDREN'S KIVA MONTESSORI CHARTER SCHOOL</t>
  </si>
  <si>
    <t>MONTEZUMA-CORTEZ</t>
  </si>
  <si>
    <t>VC00000000013021</t>
  </si>
  <si>
    <t>MONTROSE</t>
  </si>
  <si>
    <t>2180</t>
  </si>
  <si>
    <t>MONTROSE COUNTY RE-1J</t>
  </si>
  <si>
    <t>9149</t>
  </si>
  <si>
    <t>VISTA CHARTER SCHOOL</t>
  </si>
  <si>
    <t>MONTROSE COUNTY</t>
  </si>
  <si>
    <t>VC00000000013000</t>
  </si>
  <si>
    <t>2190</t>
  </si>
  <si>
    <t>WEST END RE-2</t>
  </si>
  <si>
    <t>6718</t>
  </si>
  <si>
    <t>PARADOX VALLEY CHARTER SCHOOL</t>
  </si>
  <si>
    <t>WEST END</t>
  </si>
  <si>
    <t>VC00000000014440</t>
  </si>
  <si>
    <t>PARK</t>
  </si>
  <si>
    <t>2610</t>
  </si>
  <si>
    <t>PARK COUNTY RE-2</t>
  </si>
  <si>
    <t>3681</t>
  </si>
  <si>
    <t>GUFFEY CHARTER SCHOOL</t>
  </si>
  <si>
    <t>4908</t>
  </si>
  <si>
    <t>LAKE GEORGE CHARTER SCHOOL</t>
  </si>
  <si>
    <t>PARK COUNTY(FAIRPLAY)</t>
  </si>
  <si>
    <t>VC00000000014333</t>
  </si>
  <si>
    <t>PITKIN</t>
  </si>
  <si>
    <t>2640</t>
  </si>
  <si>
    <t>ASPEN 1</t>
  </si>
  <si>
    <t>0042</t>
  </si>
  <si>
    <t>ASPEN COMMUNITY CHARTER SCHOOL</t>
  </si>
  <si>
    <t>ASPEN</t>
  </si>
  <si>
    <t>VC00000000014363</t>
  </si>
  <si>
    <t>PROWERS</t>
  </si>
  <si>
    <t>2660</t>
  </si>
  <si>
    <t>LAMAR RE-2</t>
  </si>
  <si>
    <t>0200</t>
  </si>
  <si>
    <t>ALTA VISTA CHARTER SCHOOL</t>
  </si>
  <si>
    <t>LAMAR</t>
  </si>
  <si>
    <t>VC00000000014392</t>
  </si>
  <si>
    <t>PUEBLO</t>
  </si>
  <si>
    <t>2690</t>
  </si>
  <si>
    <t>PUEBLO CITY 60</t>
  </si>
  <si>
    <t>1488</t>
  </si>
  <si>
    <t>CHAVEZ-HUERTA K-12 PREPARATORY ACADEMY</t>
  </si>
  <si>
    <t>PUEBLO CHARTER SCHOOL FOR THE ARTS &amp; SCIENCES - FULTON HEIGHTS</t>
  </si>
  <si>
    <t>7209</t>
  </si>
  <si>
    <t>PUEBLO CHARTER SCHOOL FOR THE ARTS &amp; SCIENCES  - JONES</t>
  </si>
  <si>
    <t>PUEBLO CITY</t>
  </si>
  <si>
    <t>VC00000000014335</t>
  </si>
  <si>
    <t>2700</t>
  </si>
  <si>
    <t>PUEBLO COUNTY 70</t>
  </si>
  <si>
    <t>8420, 7879</t>
  </si>
  <si>
    <t xml:space="preserve">SWALLOWS CHARTER ACADEMY </t>
  </si>
  <si>
    <t>8810</t>
  </si>
  <si>
    <t>THE CONNECT CHARTER SCHOOL</t>
  </si>
  <si>
    <t>PUEBLO COUNTY RURAL</t>
  </si>
  <si>
    <t>VC00000000014359</t>
  </si>
  <si>
    <t>ROUTT</t>
  </si>
  <si>
    <t>2770</t>
  </si>
  <si>
    <t>STEAMBOAT SPRINGS RE-2</t>
  </si>
  <si>
    <t>6363</t>
  </si>
  <si>
    <t>NORTH ROUTT CHARTER SCHOOL</t>
  </si>
  <si>
    <t>STEAMBOAT SPRINGS</t>
  </si>
  <si>
    <t>VC00000000014409</t>
  </si>
  <si>
    <t>SAGUACHE</t>
  </si>
  <si>
    <t>2800</t>
  </si>
  <si>
    <t>MOFFAT 2</t>
  </si>
  <si>
    <t>CRESTONE CHARTER SCHOOL</t>
  </si>
  <si>
    <t>MOFFAT</t>
  </si>
  <si>
    <t>VC00000000069583</t>
  </si>
  <si>
    <t>WELD</t>
  </si>
  <si>
    <t>3090</t>
  </si>
  <si>
    <t>WELD COUNTY SCHOOL DISTRICT RE-3J</t>
  </si>
  <si>
    <t>1299</t>
  </si>
  <si>
    <t>CARDINAL COMMUNITY ACADEMY CHARTER SCHOOL</t>
  </si>
  <si>
    <t>KEENESBURG</t>
  </si>
  <si>
    <t>VC00000000014420</t>
  </si>
  <si>
    <t>3100</t>
  </si>
  <si>
    <t>WINDSOR RE-4</t>
  </si>
  <si>
    <t>WINDSOR</t>
  </si>
  <si>
    <t>VC00000000014433</t>
  </si>
  <si>
    <t>F3240</t>
  </si>
  <si>
    <t>3110</t>
  </si>
  <si>
    <t>JOHNSTOWN-MILLIKEN RE-5J</t>
  </si>
  <si>
    <t>4785</t>
  </si>
  <si>
    <t>KNOWLEDGE QUEST ACADEMY</t>
  </si>
  <si>
    <t>JOHNSTOWN-MILLIKEN</t>
  </si>
  <si>
    <t>VC00000000014447</t>
  </si>
  <si>
    <t>3120</t>
  </si>
  <si>
    <t>GREELEY 6</t>
  </si>
  <si>
    <t>1875</t>
  </si>
  <si>
    <t>FRONTIER CHARTER ACADEMY (CORE KNOWLEDGE PROJECT)</t>
  </si>
  <si>
    <t>SALIDA DEL SOL ACADEMY</t>
  </si>
  <si>
    <t>UNION COLONY ELEMENTARY SCHOOL</t>
  </si>
  <si>
    <t>8965</t>
  </si>
  <si>
    <t>UNION COLONY PREPARATORY SCHOOL</t>
  </si>
  <si>
    <t>2850</t>
  </si>
  <si>
    <t>UNIVERSITY SCHOOLS</t>
  </si>
  <si>
    <t>9611</t>
  </si>
  <si>
    <t>WEST RIDGE ACADEMY</t>
  </si>
  <si>
    <t>GREELEY</t>
  </si>
  <si>
    <t>VC00000000014343</t>
  </si>
  <si>
    <t>CSI</t>
  </si>
  <si>
    <t>8001</t>
  </si>
  <si>
    <t>CHARTER SCHOOL INSTITUTE</t>
  </si>
  <si>
    <t>0075</t>
  </si>
  <si>
    <t>ANIMAS HIGH SCHOOL</t>
  </si>
  <si>
    <t>1279</t>
  </si>
  <si>
    <t>CAPROCK ACADEMY</t>
  </si>
  <si>
    <t>COLORADO EARLY COLLEGES - AURORA</t>
  </si>
  <si>
    <t>COLORADO EARLY COLLEGES- FT. COLLINS</t>
  </si>
  <si>
    <t>2196</t>
  </si>
  <si>
    <t>COLORADO EARLY COLLEGES - PARKER</t>
  </si>
  <si>
    <t>COLORADO MILITARY ACADEMY</t>
  </si>
  <si>
    <t>1791</t>
  </si>
  <si>
    <t>COLORADO SPRINGS CHARTER ACADEMY</t>
  </si>
  <si>
    <t>1795</t>
  </si>
  <si>
    <t>COLORADO SPRINGS EARLY COLLEGES</t>
  </si>
  <si>
    <t>1882</t>
  </si>
  <si>
    <t>COMMUNITY LEADERSHIP ACADEMY STATE CHARTER SCHOOL</t>
  </si>
  <si>
    <t>CROWN POINTE CHARTER ACADEMY</t>
  </si>
  <si>
    <t>2837</t>
  </si>
  <si>
    <t>EARLY COLLEGE HIGH SCHOOL AT ARVADA</t>
  </si>
  <si>
    <t>GLOBAL VILLAGE ACADEMY - NORTHGLENN</t>
  </si>
  <si>
    <t>GOLDEN VIEW CLASSICAL ACADEMY</t>
  </si>
  <si>
    <t>0655</t>
  </si>
  <si>
    <t>HIGH POINT ACADEMY</t>
  </si>
  <si>
    <t>JAMES IRWIN CHARTER ACADEMY</t>
  </si>
  <si>
    <t>LAUNCH HIGH SCHOOL</t>
  </si>
  <si>
    <t>5957</t>
  </si>
  <si>
    <t>MONTESSORI DEL MUNDO CHARTER SCHOOL</t>
  </si>
  <si>
    <t>MONUMENT VIEW MONTESSORI</t>
  </si>
  <si>
    <t>5453</t>
  </si>
  <si>
    <t>MOUNTAIN MIDDLE SCHOOL</t>
  </si>
  <si>
    <t>5851</t>
  </si>
  <si>
    <t>MOUNTAIN SONG COMMUNITY SCHOOL</t>
  </si>
  <si>
    <t>5423</t>
  </si>
  <si>
    <t>MOUNTAIN VILLAGE MONTESSORI</t>
  </si>
  <si>
    <t>0657</t>
  </si>
  <si>
    <t>NCAAK ACADEMY OF ARTS AND KNOWLEDGE</t>
  </si>
  <si>
    <t>6219</t>
  </si>
  <si>
    <t>NEW AMERICA SCHOOL - LOWRY</t>
  </si>
  <si>
    <t>0654</t>
  </si>
  <si>
    <t>7278</t>
  </si>
  <si>
    <t>RICARDO FLORES MAGON ACADEMY</t>
  </si>
  <si>
    <t>7512</t>
  </si>
  <si>
    <t>ROSS MONTESSORI SCHOOL</t>
  </si>
  <si>
    <t xml:space="preserve">SALIDA MONTESSORI </t>
  </si>
  <si>
    <t>0653</t>
  </si>
  <si>
    <t>STONE CREEK ELEMENTARY</t>
  </si>
  <si>
    <t>0015</t>
  </si>
  <si>
    <t>THE ACADEMY OF CHARTER SCHOOLS</t>
  </si>
  <si>
    <t>8825</t>
  </si>
  <si>
    <t>THOMAS MACLAREN</t>
  </si>
  <si>
    <t>TWO RIVERS COMMUNITY SCHOOL</t>
  </si>
  <si>
    <t>9037</t>
  </si>
  <si>
    <t>VICTORY PREPARATORY ACADEMY HIGH STATE CHARTER SCHOOL</t>
  </si>
  <si>
    <t>9040</t>
  </si>
  <si>
    <t>VICTORY PREPARATORY ACADEMY MIDDLE STATE CHARTER SCHOOL</t>
  </si>
  <si>
    <t>GRAND TOTAL</t>
  </si>
  <si>
    <t>4699</t>
  </si>
  <si>
    <t>4189</t>
  </si>
  <si>
    <t>7233</t>
  </si>
  <si>
    <t>9189</t>
  </si>
  <si>
    <t>6679</t>
  </si>
  <si>
    <t>2166</t>
  </si>
  <si>
    <t>2994</t>
  </si>
  <si>
    <t>1561</t>
  </si>
  <si>
    <t>1939</t>
  </si>
  <si>
    <t>2207</t>
  </si>
  <si>
    <t>2228</t>
  </si>
  <si>
    <t>2186</t>
  </si>
  <si>
    <t>2175</t>
  </si>
  <si>
    <t>2244</t>
  </si>
  <si>
    <t>4381</t>
  </si>
  <si>
    <t>1529</t>
  </si>
  <si>
    <t>2218</t>
  </si>
  <si>
    <t>2181</t>
  </si>
  <si>
    <t>2116</t>
  </si>
  <si>
    <t>2115</t>
  </si>
  <si>
    <t>4509</t>
  </si>
  <si>
    <t>4500</t>
  </si>
  <si>
    <t>4850</t>
  </si>
  <si>
    <t>5621</t>
  </si>
  <si>
    <t>7243</t>
  </si>
  <si>
    <t>7361</t>
  </si>
  <si>
    <t>1345</t>
  </si>
  <si>
    <t>7241</t>
  </si>
  <si>
    <t>7471</t>
  </si>
  <si>
    <t>9730</t>
  </si>
  <si>
    <t>7926</t>
  </si>
  <si>
    <t>9735</t>
  </si>
  <si>
    <t>7973</t>
  </si>
  <si>
    <t>8401</t>
  </si>
  <si>
    <t>9639</t>
  </si>
  <si>
    <t>6957</t>
  </si>
  <si>
    <t>0079</t>
  </si>
  <si>
    <t>6019</t>
  </si>
  <si>
    <t>3327</t>
  </si>
  <si>
    <t>5225</t>
  </si>
  <si>
    <t>6719</t>
  </si>
  <si>
    <t>9397</t>
  </si>
  <si>
    <t>6653</t>
  </si>
  <si>
    <t>5191</t>
  </si>
  <si>
    <t>2189</t>
  </si>
  <si>
    <t>3691</t>
  </si>
  <si>
    <t>4384</t>
  </si>
  <si>
    <t>1917</t>
  </si>
  <si>
    <t>3242</t>
  </si>
  <si>
    <t>5917</t>
  </si>
  <si>
    <t>4439</t>
  </si>
  <si>
    <t>5828</t>
  </si>
  <si>
    <t>2036</t>
  </si>
  <si>
    <t>2018</t>
  </si>
  <si>
    <t>8467</t>
  </si>
  <si>
    <t>8975</t>
  </si>
  <si>
    <t>1633</t>
  </si>
  <si>
    <t>2067</t>
  </si>
  <si>
    <t>1505</t>
  </si>
  <si>
    <t>3326</t>
  </si>
  <si>
    <t>3439</t>
  </si>
  <si>
    <t>3393</t>
  </si>
  <si>
    <t>4403</t>
  </si>
  <si>
    <t>5147</t>
  </si>
  <si>
    <t>5845</t>
  </si>
  <si>
    <t>8061</t>
  </si>
  <si>
    <t>8821</t>
  </si>
  <si>
    <t>0220</t>
  </si>
  <si>
    <t>1520</t>
  </si>
  <si>
    <t>DSST: NOEL MIDDLE SCHOOL</t>
  </si>
  <si>
    <t>9665, 9393</t>
  </si>
  <si>
    <t>WINDSOR CHARTER ACADEMY K-12</t>
  </si>
  <si>
    <t>6266, 3513</t>
  </si>
  <si>
    <t>NEW LEGACY CHARTER HS (AND EARLY LEARNING CENTER AT NEW LEGACY CHARTER SCHOOL)</t>
  </si>
  <si>
    <t>0126</t>
  </si>
  <si>
    <t>9053</t>
  </si>
  <si>
    <t>9739, 9737</t>
  </si>
  <si>
    <t>7244</t>
  </si>
  <si>
    <t>0469, 0369</t>
  </si>
  <si>
    <t>0491, 1451</t>
  </si>
  <si>
    <t>DSST: AURORA SCIENCE AND TECH</t>
  </si>
  <si>
    <t>AURORA COMMUNITY SCHOOL</t>
  </si>
  <si>
    <t>EMPOWER COMMUNITY HS</t>
  </si>
  <si>
    <t>THE CUBE</t>
  </si>
  <si>
    <t>VILLA BELLA EXPEDITIONARY</t>
  </si>
  <si>
    <t>YES</t>
  </si>
  <si>
    <t>NO</t>
  </si>
  <si>
    <t>FTE USED IN FUNDING</t>
  </si>
  <si>
    <t xml:space="preserve">ARCHULETA </t>
  </si>
  <si>
    <t>CSCCAUG19</t>
  </si>
  <si>
    <t>Balance</t>
  </si>
  <si>
    <t>Remainder</t>
  </si>
  <si>
    <t>Step</t>
  </si>
  <si>
    <t>Description</t>
  </si>
  <si>
    <t>Are there needed changes to the distribution tab?</t>
  </si>
  <si>
    <t>Did a charter close or not open?</t>
  </si>
  <si>
    <t>Is October count final?</t>
  </si>
  <si>
    <t>If so, zero out the remaining distributions for that charter. Replace the 'current month' distribution with a negative amount of distributions paid to date</t>
  </si>
  <si>
    <t>If so, update column AA</t>
  </si>
  <si>
    <t>The distribution tab is set up with formulas in each month's column</t>
  </si>
  <si>
    <t>If no changes, or changes have been made,</t>
  </si>
  <si>
    <t>Copy the prior month Payment CDE 110</t>
  </si>
  <si>
    <t>Rename with the current month. For example '2019-07 CSCC Payment CDE110' becomes '2018-08 CSCC Payment CDE110'</t>
  </si>
  <si>
    <t>Open the new file</t>
  </si>
  <si>
    <t>Update the 'Additional Description' on the CDE-110 tab; rename the tab</t>
  </si>
  <si>
    <t>Update the distribution</t>
  </si>
  <si>
    <t>From this file, keep Filters on the first row</t>
  </si>
  <si>
    <t>Set column "I" to all "non-blank" rows</t>
  </si>
  <si>
    <t>Choose the dropdown in column I, scroll to the bottom of the list and uncheck (Blanks)</t>
  </si>
  <si>
    <t>From this file, copy and paste values the contents of the updated month's distribution</t>
  </si>
  <si>
    <t>Pasted to the PaymentDetail tab of the CDE-110</t>
  </si>
  <si>
    <t>Update this file</t>
  </si>
  <si>
    <t>Change the header description to the month just paid</t>
  </si>
  <si>
    <t>Copy the values in that month and paste values to ensure the numbers aren't recalculated</t>
  </si>
  <si>
    <t>Located in District Facility</t>
  </si>
  <si>
    <t>EST FTE FY2020-21</t>
  </si>
  <si>
    <t>No</t>
  </si>
  <si>
    <t>COLORADO SKIES ACADEMY</t>
  </si>
  <si>
    <t>COLORADO EARLY COLLEGES- FT. COLLINS WEST</t>
  </si>
  <si>
    <t>AMERICAN INDIAN ACADEMY OF DENVER</t>
  </si>
  <si>
    <t>AXIS INTERNATIONAL</t>
  </si>
  <si>
    <t>CO EARLY COLLEGES- WINDSOR</t>
  </si>
  <si>
    <t>COPERNI 2</t>
  </si>
  <si>
    <t>COPERNI 3</t>
  </si>
  <si>
    <t>GLOBAL VILLAGE ACADEMY - CO SPRINGS (aka CO International Language Academy)</t>
  </si>
  <si>
    <t xml:space="preserve">PINNACLE CHARTER  (ES, MS, HS) </t>
  </si>
  <si>
    <t>GRAND PEAK ACADEMY (previously Imagine Classical)</t>
  </si>
  <si>
    <t>0493</t>
  </si>
  <si>
    <t>0188</t>
  </si>
  <si>
    <t>2199</t>
  </si>
  <si>
    <t>0149</t>
  </si>
  <si>
    <t>0122</t>
  </si>
  <si>
    <t>0127</t>
  </si>
  <si>
    <t>2654</t>
  </si>
  <si>
    <t>JEFFERSON CHARTER ACADEMY HIGH SCHOOL</t>
  </si>
  <si>
    <t>JEFFERSON ACADEMY (GRADES 5-6)</t>
  </si>
  <si>
    <t>PER PUPIL DISTRIBUTION $31,820,762 DIVIDED BY PROJECTED FTE</t>
  </si>
  <si>
    <t>CSCCJUL20</t>
  </si>
  <si>
    <t>Jul-2020
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</si>
</sst>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yy;@"/>
    <numFmt numFmtId="165" formatCode="_(&quot;$&quot;* #,##0.0000_);_(&quot;$&quot;* \(#,##0.0000\);_(&quot;$&quot;* &quot;-&quot;??_);_(@_)"/>
    <numFmt numFmtId="166" formatCode="_(* #,##0_);_(* \(#,##0\);_(* &quot;-&quot;??_);_(@_)"/>
  </numFmts>
  <fonts count="7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u val="singleAccounting"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name val="Times New Roman"/>
      <family val="2"/>
    </font>
    <font>
      <sz val="8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43" fontId="0" fillId="0" borderId="0" xfId="1" applyFont="1" applyFill="1"/>
    <xf numFmtId="43" fontId="0" fillId="0" borderId="0" xfId="1" applyFont="1" applyFill="1" applyAlignment="1">
      <alignment horizontal="center"/>
    </xf>
    <xf numFmtId="43" fontId="0" fillId="0" borderId="0" xfId="1" quotePrefix="1" applyFont="1" applyFill="1"/>
    <xf numFmtId="43" fontId="3" fillId="0" borderId="0" xfId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43" fontId="3" fillId="0" borderId="0" xfId="1" applyFont="1" applyFill="1" applyAlignment="1">
      <alignment horizontal="center" wrapText="1"/>
    </xf>
    <xf numFmtId="43" fontId="2" fillId="0" borderId="0" xfId="1" applyFont="1" applyFill="1"/>
    <xf numFmtId="43" fontId="2" fillId="2" borderId="0" xfId="1" applyFont="1" applyFill="1"/>
    <xf numFmtId="43" fontId="0" fillId="0" borderId="0" xfId="1" applyFont="1" applyFill="1" applyAlignment="1"/>
    <xf numFmtId="43" fontId="2" fillId="0" borderId="0" xfId="1" applyFont="1" applyFill="1" applyAlignment="1">
      <alignment horizontal="right"/>
    </xf>
    <xf numFmtId="165" fontId="2" fillId="0" borderId="1" xfId="2" applyNumberFormat="1" applyFont="1" applyFill="1" applyBorder="1"/>
    <xf numFmtId="44" fontId="2" fillId="2" borderId="0" xfId="2" applyFont="1" applyFill="1"/>
    <xf numFmtId="44" fontId="2" fillId="2" borderId="1" xfId="2" applyFont="1" applyFill="1" applyBorder="1"/>
    <xf numFmtId="43" fontId="2" fillId="2" borderId="1" xfId="1" applyFont="1" applyFill="1" applyBorder="1"/>
    <xf numFmtId="166" fontId="3" fillId="0" borderId="0" xfId="1" applyNumberFormat="1" applyFont="1" applyFill="1" applyAlignment="1">
      <alignment horizontal="center"/>
    </xf>
    <xf numFmtId="166" fontId="0" fillId="0" borderId="0" xfId="1" applyNumberFormat="1" applyFont="1" applyFill="1"/>
    <xf numFmtId="166" fontId="2" fillId="2" borderId="0" xfId="1" applyNumberFormat="1" applyFont="1" applyFill="1"/>
    <xf numFmtId="166" fontId="0" fillId="0" borderId="0" xfId="1" applyNumberFormat="1" applyFont="1" applyFill="1" applyAlignment="1"/>
    <xf numFmtId="166" fontId="2" fillId="0" borderId="0" xfId="1" applyNumberFormat="1" applyFont="1" applyFill="1"/>
    <xf numFmtId="43" fontId="4" fillId="0" borderId="0" xfId="1" applyFont="1" applyFill="1"/>
    <xf numFmtId="43" fontId="4" fillId="0" borderId="0" xfId="1" applyFont="1" applyFill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indent="1"/>
    </xf>
    <xf numFmtId="0" fontId="2" fillId="0" borderId="0" xfId="0" applyFont="1" applyAlignment="1">
      <alignment horizontal="center"/>
    </xf>
    <xf numFmtId="0" fontId="2" fillId="0" borderId="0" xfId="0" applyFont="1"/>
    <xf numFmtId="43" fontId="0" fillId="3" borderId="0" xfId="1" applyFont="1" applyFill="1"/>
    <xf numFmtId="43" fontId="0" fillId="0" borderId="0" xfId="1" applyFont="1" applyFill="1" applyAlignment="1">
      <alignment horizontal="center" wrapText="1"/>
    </xf>
    <xf numFmtId="49" fontId="0" fillId="0" borderId="0" xfId="1" applyNumberFormat="1" applyFont="1" applyFill="1"/>
    <xf numFmtId="43" fontId="5" fillId="0" borderId="0" xfId="1" applyFont="1" applyFill="1"/>
    <xf numFmtId="10" fontId="0" fillId="0" borderId="0" xfId="3" applyNumberFormat="1" applyFont="1" applyFill="1"/>
    <xf numFmtId="164" fontId="3" fillId="3" borderId="0" xfId="1" quotePrefix="1" applyNumberFormat="1" applyFont="1" applyFill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C17"/>
  <sheetViews>
    <sheetView workbookViewId="0"/>
  </sheetViews>
  <sheetFormatPr defaultRowHeight="15.5" x14ac:dyDescent="0.35"/>
  <cols>
    <col min="1" max="1" width="4.33203125" style="22" bestFit="1" customWidth="1"/>
    <col min="2" max="2" width="40" bestFit="1" customWidth="1"/>
    <col min="3" max="3" width="120.75" bestFit="1" customWidth="1"/>
  </cols>
  <sheetData>
    <row r="1" spans="1:3" x14ac:dyDescent="0.35">
      <c r="B1" t="s">
        <v>679</v>
      </c>
    </row>
    <row r="3" spans="1:3" x14ac:dyDescent="0.35">
      <c r="A3" s="24" t="s">
        <v>672</v>
      </c>
      <c r="B3" s="25" t="s">
        <v>673</v>
      </c>
    </row>
    <row r="4" spans="1:3" x14ac:dyDescent="0.35">
      <c r="A4" s="22">
        <v>1</v>
      </c>
      <c r="B4" t="s">
        <v>674</v>
      </c>
    </row>
    <row r="5" spans="1:3" x14ac:dyDescent="0.35">
      <c r="B5" s="23" t="s">
        <v>675</v>
      </c>
      <c r="C5" t="s">
        <v>677</v>
      </c>
    </row>
    <row r="6" spans="1:3" x14ac:dyDescent="0.35">
      <c r="B6" s="23" t="s">
        <v>676</v>
      </c>
      <c r="C6" t="s">
        <v>678</v>
      </c>
    </row>
    <row r="7" spans="1:3" x14ac:dyDescent="0.35">
      <c r="A7" s="22">
        <v>2</v>
      </c>
      <c r="B7" t="s">
        <v>680</v>
      </c>
    </row>
    <row r="8" spans="1:3" x14ac:dyDescent="0.35">
      <c r="B8" s="23" t="s">
        <v>681</v>
      </c>
      <c r="C8" t="s">
        <v>682</v>
      </c>
    </row>
    <row r="9" spans="1:3" x14ac:dyDescent="0.35">
      <c r="B9" s="23" t="s">
        <v>683</v>
      </c>
      <c r="C9" t="s">
        <v>684</v>
      </c>
    </row>
    <row r="10" spans="1:3" x14ac:dyDescent="0.35">
      <c r="A10" s="22">
        <v>3</v>
      </c>
      <c r="B10" t="s">
        <v>685</v>
      </c>
    </row>
    <row r="11" spans="1:3" x14ac:dyDescent="0.35">
      <c r="B11" s="23" t="s">
        <v>686</v>
      </c>
    </row>
    <row r="12" spans="1:3" x14ac:dyDescent="0.35">
      <c r="B12" s="23" t="s">
        <v>687</v>
      </c>
      <c r="C12" t="s">
        <v>688</v>
      </c>
    </row>
    <row r="13" spans="1:3" x14ac:dyDescent="0.35">
      <c r="B13" s="23" t="s">
        <v>689</v>
      </c>
    </row>
    <row r="14" spans="1:3" x14ac:dyDescent="0.35">
      <c r="B14" s="23" t="s">
        <v>690</v>
      </c>
    </row>
    <row r="15" spans="1:3" x14ac:dyDescent="0.35">
      <c r="A15" s="22">
        <v>4</v>
      </c>
      <c r="B15" t="s">
        <v>691</v>
      </c>
    </row>
    <row r="16" spans="1:3" x14ac:dyDescent="0.35">
      <c r="B16" s="23" t="s">
        <v>692</v>
      </c>
    </row>
    <row r="17" spans="2:2" x14ac:dyDescent="0.35">
      <c r="B17" s="23" t="s">
        <v>693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D290"/>
  <sheetViews>
    <sheetView tabSelected="1" zoomScale="70" zoomScaleNormal="70" workbookViewId="0">
      <pane xSplit="5" ySplit="2" topLeftCell="H3" activePane="bottomRight" state="frozen"/>
      <selection pane="topRight" activeCell="F1" sqref="F1"/>
      <selection pane="bottomLeft" activeCell="A3" sqref="A3"/>
      <selection pane="bottomRight" activeCell="Z13" sqref="Z13"/>
    </sheetView>
  </sheetViews>
  <sheetFormatPr defaultColWidth="8.75" defaultRowHeight="15.5" x14ac:dyDescent="0.35"/>
  <cols>
    <col min="1" max="1" width="15.58203125" style="1" bestFit="1" customWidth="1"/>
    <col min="2" max="2" width="11.25" style="1" customWidth="1"/>
    <col min="3" max="3" width="27.25" style="1" customWidth="1"/>
    <col min="4" max="4" width="21.58203125" style="1" bestFit="1" customWidth="1"/>
    <col min="5" max="5" width="62.08203125" style="1" customWidth="1"/>
    <col min="6" max="6" width="10.75" style="1" bestFit="1" customWidth="1"/>
    <col min="7" max="7" width="15.58203125" style="1" bestFit="1" customWidth="1"/>
    <col min="8" max="8" width="15" style="16" bestFit="1" customWidth="1"/>
    <col min="9" max="9" width="30.33203125" style="1" bestFit="1" customWidth="1"/>
    <col min="10" max="10" width="19.83203125" style="1" bestFit="1" customWidth="1"/>
    <col min="11" max="11" width="13.33203125" style="1" bestFit="1" customWidth="1"/>
    <col min="12" max="12" width="14.08203125" style="1" bestFit="1" customWidth="1"/>
    <col min="13" max="24" width="15.75" style="1" customWidth="1"/>
    <col min="25" max="25" width="22" style="1" bestFit="1" customWidth="1"/>
    <col min="26" max="26" width="23.58203125" style="1" bestFit="1" customWidth="1"/>
    <col min="27" max="27" width="13.83203125" style="1" customWidth="1"/>
    <col min="28" max="28" width="8.75" style="1"/>
    <col min="29" max="29" width="11.25" style="1" bestFit="1" customWidth="1"/>
    <col min="30" max="30" width="16.25" style="1" bestFit="1" customWidth="1"/>
    <col min="31" max="31" width="12.25" style="1" bestFit="1" customWidth="1"/>
    <col min="32" max="16384" width="8.75" style="1"/>
  </cols>
  <sheetData>
    <row r="1" spans="1:30" x14ac:dyDescent="0.35">
      <c r="M1" s="1">
        <v>12</v>
      </c>
      <c r="N1" s="1">
        <f>M1-1</f>
        <v>11</v>
      </c>
      <c r="O1" s="1">
        <f t="shared" ref="O1:X1" si="0">N1-1</f>
        <v>10</v>
      </c>
      <c r="P1" s="1">
        <f t="shared" si="0"/>
        <v>9</v>
      </c>
      <c r="Q1" s="1">
        <f t="shared" si="0"/>
        <v>8</v>
      </c>
      <c r="R1" s="1">
        <f t="shared" si="0"/>
        <v>7</v>
      </c>
      <c r="S1" s="1">
        <f t="shared" si="0"/>
        <v>6</v>
      </c>
      <c r="T1" s="1">
        <f t="shared" si="0"/>
        <v>5</v>
      </c>
      <c r="U1" s="1">
        <f t="shared" si="0"/>
        <v>4</v>
      </c>
      <c r="V1" s="1">
        <f t="shared" si="0"/>
        <v>3</v>
      </c>
      <c r="W1" s="1">
        <f t="shared" si="0"/>
        <v>2</v>
      </c>
      <c r="X1" s="1">
        <f t="shared" si="0"/>
        <v>1</v>
      </c>
    </row>
    <row r="2" spans="1:30" s="2" customFormat="1" ht="48.75" customHeight="1" x14ac:dyDescent="0.6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694</v>
      </c>
      <c r="G2" s="4" t="s">
        <v>5</v>
      </c>
      <c r="H2" s="15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31" t="s">
        <v>718</v>
      </c>
      <c r="N2" s="5">
        <v>44044</v>
      </c>
      <c r="O2" s="5">
        <v>44075</v>
      </c>
      <c r="P2" s="5">
        <v>44105</v>
      </c>
      <c r="Q2" s="5">
        <v>44136</v>
      </c>
      <c r="R2" s="5">
        <v>44166</v>
      </c>
      <c r="S2" s="5">
        <v>44197</v>
      </c>
      <c r="T2" s="5">
        <v>44228</v>
      </c>
      <c r="U2" s="5">
        <v>44256</v>
      </c>
      <c r="V2" s="5">
        <v>44287</v>
      </c>
      <c r="W2" s="5">
        <v>44317</v>
      </c>
      <c r="X2" s="5">
        <v>44348</v>
      </c>
      <c r="Y2" s="4" t="s">
        <v>11</v>
      </c>
      <c r="Z2" s="6" t="s">
        <v>667</v>
      </c>
      <c r="AA2" s="6" t="s">
        <v>695</v>
      </c>
      <c r="AB2" s="27"/>
      <c r="AC2" s="2" t="s">
        <v>670</v>
      </c>
      <c r="AD2" s="27"/>
    </row>
    <row r="3" spans="1:30" x14ac:dyDescent="0.35">
      <c r="A3" s="1" t="s">
        <v>12</v>
      </c>
      <c r="B3" s="1" t="s">
        <v>13</v>
      </c>
      <c r="C3" s="1" t="s">
        <v>14</v>
      </c>
      <c r="D3" s="1" t="s">
        <v>580</v>
      </c>
      <c r="E3" s="1" t="s">
        <v>15</v>
      </c>
      <c r="F3" s="26" t="s">
        <v>696</v>
      </c>
      <c r="L3" s="1" t="s">
        <v>669</v>
      </c>
      <c r="M3" s="1">
        <v>8355.56</v>
      </c>
      <c r="N3" s="1">
        <f>ROUND(($Y3-SUM($M3:M3))/N$1,2)</f>
        <v>8355.56</v>
      </c>
      <c r="O3" s="1">
        <f>ROUND(($Y3-SUM($M3:N3))/O$1,2)</f>
        <v>8355.57</v>
      </c>
      <c r="P3" s="1">
        <f>ROUND(($Y3-SUM($M3:O3))/P$1,2)</f>
        <v>8355.56</v>
      </c>
      <c r="Q3" s="1">
        <f>ROUND(($Y3-SUM($M3:P3))/Q$1,2)</f>
        <v>8355.57</v>
      </c>
      <c r="R3" s="1">
        <f>ROUND(($Y3-SUM($M3:Q3))/R$1,2)</f>
        <v>8355.56</v>
      </c>
      <c r="S3" s="1">
        <f>ROUND(($Y3-SUM($M3:R3))/S$1,2)</f>
        <v>8355.57</v>
      </c>
      <c r="T3" s="1">
        <f>ROUND(($Y3-SUM($M3:S3))/T$1,2)</f>
        <v>8355.56</v>
      </c>
      <c r="U3" s="1">
        <f>ROUND(($Y3-SUM($M3:T3))/U$1,2)</f>
        <v>8355.57</v>
      </c>
      <c r="V3" s="1">
        <f>ROUND(($Y3-SUM($M3:U3))/V$1,2)</f>
        <v>8355.56</v>
      </c>
      <c r="W3" s="1">
        <f>ROUND(($Y3-SUM($M3:V3))/W$1,2)</f>
        <v>8355.57</v>
      </c>
      <c r="X3" s="1">
        <f>ROUND(($Y3-SUM($M3:W3))/X$1,2)</f>
        <v>8355.56</v>
      </c>
      <c r="Y3" s="1">
        <f>IF(F3="NO",ROUND($AA3*Z$287,2),ROUND($AA3/2*Z$287,2))</f>
        <v>100266.77</v>
      </c>
      <c r="Z3" s="1">
        <f>IF(F3="NO",AA3,AA3/2)</f>
        <v>327</v>
      </c>
      <c r="AA3" s="1">
        <v>327</v>
      </c>
      <c r="AC3" s="1">
        <f>Y3-SUM(M3:X3)</f>
        <v>0</v>
      </c>
    </row>
    <row r="4" spans="1:30" x14ac:dyDescent="0.35">
      <c r="A4" s="1" t="s">
        <v>12</v>
      </c>
      <c r="B4" s="1" t="s">
        <v>13</v>
      </c>
      <c r="C4" s="1" t="s">
        <v>14</v>
      </c>
      <c r="D4" s="1" t="s">
        <v>16</v>
      </c>
      <c r="E4" s="1" t="s">
        <v>17</v>
      </c>
      <c r="F4" s="1" t="s">
        <v>666</v>
      </c>
      <c r="L4" s="1" t="s">
        <v>669</v>
      </c>
      <c r="M4" s="1">
        <v>35543.089999999997</v>
      </c>
      <c r="N4" s="1">
        <f>ROUND(($Y4-SUM($M4:M4))/N$1,2)</f>
        <v>35543.089999999997</v>
      </c>
      <c r="O4" s="1">
        <f>ROUND(($Y4-SUM($M4:N4))/O$1,2)</f>
        <v>35543.089999999997</v>
      </c>
      <c r="P4" s="1">
        <f>ROUND(($Y4-SUM($M4:O4))/P$1,2)</f>
        <v>35543.089999999997</v>
      </c>
      <c r="Q4" s="1">
        <f>ROUND(($Y4-SUM($M4:P4))/Q$1,2)</f>
        <v>35543.089999999997</v>
      </c>
      <c r="R4" s="1">
        <f>ROUND(($Y4-SUM($M4:Q4))/R$1,2)</f>
        <v>35543.08</v>
      </c>
      <c r="S4" s="1">
        <f>ROUND(($Y4-SUM($M4:R4))/S$1,2)</f>
        <v>35543.089999999997</v>
      </c>
      <c r="T4" s="1">
        <f>ROUND(($Y4-SUM($M4:S4))/T$1,2)</f>
        <v>35543.08</v>
      </c>
      <c r="U4" s="1">
        <f>ROUND(($Y4-SUM($M4:T4))/U$1,2)</f>
        <v>35543.089999999997</v>
      </c>
      <c r="V4" s="1">
        <f>ROUND(($Y4-SUM($M4:U4))/V$1,2)</f>
        <v>35543.08</v>
      </c>
      <c r="W4" s="1">
        <f>ROUND(($Y4-SUM($M4:V4))/W$1,2)</f>
        <v>35543.089999999997</v>
      </c>
      <c r="X4" s="1">
        <f>ROUND(($Y4-SUM($M4:W4))/X$1,2)</f>
        <v>35543.08</v>
      </c>
      <c r="Y4" s="1">
        <f>IF(F4="NO",ROUND($AA4*Z$287,2),ROUND($AA4/2*Z$287,2))</f>
        <v>426517.04</v>
      </c>
      <c r="Z4" s="1">
        <f>IF(F4="NO",AA4,AA4/2)</f>
        <v>1391</v>
      </c>
      <c r="AA4" s="1">
        <v>1391</v>
      </c>
      <c r="AC4" s="1">
        <f t="shared" ref="AC4:AC69" si="1">Y4-SUM(M4:X4)</f>
        <v>0</v>
      </c>
    </row>
    <row r="5" spans="1:30" x14ac:dyDescent="0.35">
      <c r="A5" s="1" t="s">
        <v>12</v>
      </c>
      <c r="B5" s="1" t="s">
        <v>13</v>
      </c>
      <c r="C5" s="1" t="s">
        <v>14</v>
      </c>
      <c r="D5" s="1" t="s">
        <v>18</v>
      </c>
      <c r="E5" s="1" t="s">
        <v>19</v>
      </c>
      <c r="F5" s="1" t="s">
        <v>666</v>
      </c>
      <c r="L5" s="1" t="s">
        <v>669</v>
      </c>
      <c r="M5" s="1">
        <v>37050.67</v>
      </c>
      <c r="N5" s="1">
        <f>ROUND(($Y5-SUM($M5:M5))/N$1,2)</f>
        <v>37050.67</v>
      </c>
      <c r="O5" s="1">
        <f>ROUND(($Y5-SUM($M5:N5))/O$1,2)</f>
        <v>37050.67</v>
      </c>
      <c r="P5" s="1">
        <f>ROUND(($Y5-SUM($M5:O5))/P$1,2)</f>
        <v>37050.660000000003</v>
      </c>
      <c r="Q5" s="1">
        <f>ROUND(($Y5-SUM($M5:P5))/Q$1,2)</f>
        <v>37050.67</v>
      </c>
      <c r="R5" s="1">
        <f>ROUND(($Y5-SUM($M5:Q5))/R$1,2)</f>
        <v>37050.660000000003</v>
      </c>
      <c r="S5" s="1">
        <f>ROUND(($Y5-SUM($M5:R5))/S$1,2)</f>
        <v>37050.67</v>
      </c>
      <c r="T5" s="1">
        <f>ROUND(($Y5-SUM($M5:S5))/T$1,2)</f>
        <v>37050.660000000003</v>
      </c>
      <c r="U5" s="1">
        <f>ROUND(($Y5-SUM($M5:T5))/U$1,2)</f>
        <v>37050.67</v>
      </c>
      <c r="V5" s="1">
        <f>ROUND(($Y5-SUM($M5:U5))/V$1,2)</f>
        <v>37050.660000000003</v>
      </c>
      <c r="W5" s="1">
        <f>ROUND(($Y5-SUM($M5:V5))/W$1,2)</f>
        <v>37050.67</v>
      </c>
      <c r="X5" s="1">
        <f>ROUND(($Y5-SUM($M5:W5))/X$1,2)</f>
        <v>37050.660000000003</v>
      </c>
      <c r="Y5" s="1">
        <f>IF(F5="NO",ROUND($AA5*Z$287,2),ROUND($AA5/2*Z$287,2))</f>
        <v>444607.99</v>
      </c>
      <c r="Z5" s="1">
        <f>IF(F5="NO",AA5,AA5/2)</f>
        <v>1450</v>
      </c>
      <c r="AA5" s="1">
        <v>1450</v>
      </c>
      <c r="AC5" s="1">
        <f t="shared" si="1"/>
        <v>0</v>
      </c>
    </row>
    <row r="6" spans="1:30" x14ac:dyDescent="0.35">
      <c r="A6" s="1" t="s">
        <v>12</v>
      </c>
      <c r="B6" s="1" t="s">
        <v>13</v>
      </c>
      <c r="C6" s="1" t="s">
        <v>14</v>
      </c>
      <c r="D6" s="1" t="s">
        <v>20</v>
      </c>
      <c r="E6" s="1" t="s">
        <v>21</v>
      </c>
      <c r="F6" s="1" t="s">
        <v>666</v>
      </c>
      <c r="L6" s="1" t="s">
        <v>669</v>
      </c>
      <c r="M6" s="1">
        <v>12776.09</v>
      </c>
      <c r="N6" s="1">
        <f>ROUND(($Y6-SUM($M6:M6))/N$1,2)</f>
        <v>12776.09</v>
      </c>
      <c r="O6" s="1">
        <f>ROUND(($Y6-SUM($M6:N6))/O$1,2)</f>
        <v>12776.09</v>
      </c>
      <c r="P6" s="1">
        <f>ROUND(($Y6-SUM($M6:O6))/P$1,2)</f>
        <v>12776.09</v>
      </c>
      <c r="Q6" s="1">
        <f>ROUND(($Y6-SUM($M6:P6))/Q$1,2)</f>
        <v>12776.09</v>
      </c>
      <c r="R6" s="1">
        <f>ROUND(($Y6-SUM($M6:Q6))/R$1,2)</f>
        <v>12776.09</v>
      </c>
      <c r="S6" s="1">
        <f>ROUND(($Y6-SUM($M6:R6))/S$1,2)</f>
        <v>12776.09</v>
      </c>
      <c r="T6" s="1">
        <f>ROUND(($Y6-SUM($M6:S6))/T$1,2)</f>
        <v>12776.09</v>
      </c>
      <c r="U6" s="1">
        <f>ROUND(($Y6-SUM($M6:T6))/U$1,2)</f>
        <v>12776.1</v>
      </c>
      <c r="V6" s="1">
        <f>ROUND(($Y6-SUM($M6:U6))/V$1,2)</f>
        <v>12776.09</v>
      </c>
      <c r="W6" s="1">
        <f>ROUND(($Y6-SUM($M6:V6))/W$1,2)</f>
        <v>12776.1</v>
      </c>
      <c r="X6" s="1">
        <f>ROUND(($Y6-SUM($M6:W6))/X$1,2)</f>
        <v>12776.09</v>
      </c>
      <c r="Y6" s="1">
        <f>IF(F6="NO",ROUND($AA6*Z$287,2),ROUND($AA6/2*Z$287,2))</f>
        <v>153313.1</v>
      </c>
      <c r="Z6" s="1">
        <f>IF(F6="NO",AA6,AA6/2)</f>
        <v>500</v>
      </c>
      <c r="AA6" s="1">
        <v>500</v>
      </c>
      <c r="AC6" s="1">
        <f t="shared" si="1"/>
        <v>0</v>
      </c>
    </row>
    <row r="7" spans="1:30" s="12" customFormat="1" ht="15" x14ac:dyDescent="0.3">
      <c r="A7" s="12" t="s">
        <v>22</v>
      </c>
      <c r="B7" s="12" t="s">
        <v>13</v>
      </c>
      <c r="C7" s="12" t="s">
        <v>14</v>
      </c>
      <c r="E7" s="12" t="s">
        <v>23</v>
      </c>
      <c r="G7" s="12" t="s">
        <v>12</v>
      </c>
      <c r="H7" s="17" t="str">
        <f>B7</f>
        <v>0020</v>
      </c>
      <c r="I7" s="12" t="s">
        <v>24</v>
      </c>
      <c r="J7" s="12" t="s">
        <v>25</v>
      </c>
      <c r="K7" s="12" t="s">
        <v>26</v>
      </c>
      <c r="L7" s="12" t="s">
        <v>669</v>
      </c>
      <c r="M7" s="12">
        <v>93725.409999999989</v>
      </c>
      <c r="N7" s="12">
        <f t="shared" ref="N7:X7" si="2">SUM(N3:N6)</f>
        <v>93725.409999999989</v>
      </c>
      <c r="O7" s="12">
        <f t="shared" si="2"/>
        <v>93725.419999999984</v>
      </c>
      <c r="P7" s="12">
        <f t="shared" si="2"/>
        <v>93725.4</v>
      </c>
      <c r="Q7" s="12">
        <f t="shared" si="2"/>
        <v>93725.419999999984</v>
      </c>
      <c r="R7" s="12">
        <f t="shared" si="2"/>
        <v>93725.39</v>
      </c>
      <c r="S7" s="12">
        <f t="shared" si="2"/>
        <v>93725.419999999984</v>
      </c>
      <c r="T7" s="12">
        <f t="shared" si="2"/>
        <v>93725.39</v>
      </c>
      <c r="U7" s="12">
        <f t="shared" si="2"/>
        <v>93725.43</v>
      </c>
      <c r="V7" s="12">
        <f t="shared" si="2"/>
        <v>93725.39</v>
      </c>
      <c r="W7" s="12">
        <f t="shared" si="2"/>
        <v>93725.43</v>
      </c>
      <c r="X7" s="12">
        <f t="shared" si="2"/>
        <v>93725.39</v>
      </c>
      <c r="Y7" s="12">
        <f>SUM(M7:X7)</f>
        <v>1124704.8999999999</v>
      </c>
      <c r="Z7" s="8">
        <f>SUM(Z3:Z6)</f>
        <v>3668</v>
      </c>
      <c r="AA7" s="8">
        <f>SUM(AA3:AA6)</f>
        <v>3668</v>
      </c>
      <c r="AC7" s="12">
        <f t="shared" si="1"/>
        <v>0</v>
      </c>
    </row>
    <row r="8" spans="1:30" x14ac:dyDescent="0.35">
      <c r="A8" s="1" t="s">
        <v>12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666</v>
      </c>
      <c r="L8" s="1" t="s">
        <v>669</v>
      </c>
      <c r="M8" s="1">
        <v>17503.25</v>
      </c>
      <c r="N8" s="1">
        <f>ROUND(($Y8-SUM($M8:M8))/N$1,2)</f>
        <v>17503.25</v>
      </c>
      <c r="O8" s="1">
        <f>ROUND(($Y8-SUM($M8:N8))/O$1,2)</f>
        <v>17503.25</v>
      </c>
      <c r="P8" s="1">
        <f>ROUND(($Y8-SUM($M8:O8))/P$1,2)</f>
        <v>17503.240000000002</v>
      </c>
      <c r="Q8" s="1">
        <f>ROUND(($Y8-SUM($M8:P8))/Q$1,2)</f>
        <v>17503.25</v>
      </c>
      <c r="R8" s="1">
        <f>ROUND(($Y8-SUM($M8:Q8))/R$1,2)</f>
        <v>17503.240000000002</v>
      </c>
      <c r="S8" s="1">
        <f>ROUND(($Y8-SUM($M8:R8))/S$1,2)</f>
        <v>17503.25</v>
      </c>
      <c r="T8" s="1">
        <f>ROUND(($Y8-SUM($M8:S8))/T$1,2)</f>
        <v>17503.240000000002</v>
      </c>
      <c r="U8" s="1">
        <f>ROUND(($Y8-SUM($M8:T8))/U$1,2)</f>
        <v>17503.25</v>
      </c>
      <c r="V8" s="1">
        <f>ROUND(($Y8-SUM($M8:U8))/V$1,2)</f>
        <v>17503.240000000002</v>
      </c>
      <c r="W8" s="1">
        <f>ROUND(($Y8-SUM($M8:V8))/W$1,2)</f>
        <v>17503.25</v>
      </c>
      <c r="X8" s="1">
        <f>ROUND(($Y8-SUM($M8:W8))/X$1,2)</f>
        <v>17503.240000000002</v>
      </c>
      <c r="Y8" s="1">
        <f>IF(F8="NO",ROUND($AA8*Z$287,2),ROUND($AA8/2*Z$287,2))</f>
        <v>210038.95</v>
      </c>
      <c r="Z8" s="1">
        <f>IF(F8="NO",AA8,AA8/2)</f>
        <v>685</v>
      </c>
      <c r="AA8" s="1">
        <v>685</v>
      </c>
      <c r="AC8" s="1">
        <f t="shared" si="1"/>
        <v>0</v>
      </c>
    </row>
    <row r="9" spans="1:30" x14ac:dyDescent="0.35">
      <c r="A9" s="1" t="s">
        <v>12</v>
      </c>
      <c r="B9" s="1" t="s">
        <v>27</v>
      </c>
      <c r="C9" s="1" t="s">
        <v>28</v>
      </c>
      <c r="D9" s="1" t="s">
        <v>31</v>
      </c>
      <c r="E9" s="1" t="s">
        <v>32</v>
      </c>
      <c r="F9" s="1" t="s">
        <v>666</v>
      </c>
      <c r="L9" s="1" t="s">
        <v>669</v>
      </c>
      <c r="M9" s="1">
        <v>30151.58</v>
      </c>
      <c r="N9" s="1">
        <f>ROUND(($Y9-SUM($M9:M9))/N$1,2)</f>
        <v>30151.58</v>
      </c>
      <c r="O9" s="1">
        <f>ROUND(($Y9-SUM($M9:N9))/O$1,2)</f>
        <v>30151.58</v>
      </c>
      <c r="P9" s="1">
        <f>ROUND(($Y9-SUM($M9:O9))/P$1,2)</f>
        <v>30151.58</v>
      </c>
      <c r="Q9" s="1">
        <f>ROUND(($Y9-SUM($M9:P9))/Q$1,2)</f>
        <v>30151.58</v>
      </c>
      <c r="R9" s="1">
        <f>ROUND(($Y9-SUM($M9:Q9))/R$1,2)</f>
        <v>30151.57</v>
      </c>
      <c r="S9" s="1">
        <f>ROUND(($Y9-SUM($M9:R9))/S$1,2)</f>
        <v>30151.58</v>
      </c>
      <c r="T9" s="1">
        <f>ROUND(($Y9-SUM($M9:S9))/T$1,2)</f>
        <v>30151.57</v>
      </c>
      <c r="U9" s="1">
        <f>ROUND(($Y9-SUM($M9:T9))/U$1,2)</f>
        <v>30151.58</v>
      </c>
      <c r="V9" s="1">
        <f>ROUND(($Y9-SUM($M9:U9))/V$1,2)</f>
        <v>30151.57</v>
      </c>
      <c r="W9" s="1">
        <f>ROUND(($Y9-SUM($M9:V9))/W$1,2)</f>
        <v>30151.57</v>
      </c>
      <c r="X9" s="1">
        <f>ROUND(($Y9-SUM($M9:W9))/X$1,2)</f>
        <v>30151.58</v>
      </c>
      <c r="Y9" s="1">
        <f>IF(F9="NO",ROUND($AA9*Z$287,2),ROUND($AA9/2*Z$287,2))</f>
        <v>361818.92</v>
      </c>
      <c r="Z9" s="1">
        <f>IF(F9="NO",AA9,AA9/2)</f>
        <v>1180</v>
      </c>
      <c r="AA9" s="1">
        <v>1180</v>
      </c>
      <c r="AC9" s="1">
        <f t="shared" si="1"/>
        <v>0</v>
      </c>
    </row>
    <row r="10" spans="1:30" x14ac:dyDescent="0.35">
      <c r="A10" s="1" t="s">
        <v>12</v>
      </c>
      <c r="B10" s="1" t="s">
        <v>27</v>
      </c>
      <c r="C10" s="1" t="s">
        <v>28</v>
      </c>
      <c r="D10" s="1" t="s">
        <v>33</v>
      </c>
      <c r="E10" s="1" t="s">
        <v>34</v>
      </c>
      <c r="F10" s="1" t="s">
        <v>666</v>
      </c>
      <c r="L10" s="1" t="s">
        <v>669</v>
      </c>
      <c r="M10" s="1">
        <v>13159.37</v>
      </c>
      <c r="N10" s="1">
        <f>ROUND(($Y10-SUM($M10:M10))/N$1,2)</f>
        <v>13159.37</v>
      </c>
      <c r="O10" s="1">
        <f>ROUND(($Y10-SUM($M10:N10))/O$1,2)</f>
        <v>13159.38</v>
      </c>
      <c r="P10" s="1">
        <f>ROUND(($Y10-SUM($M10:O10))/P$1,2)</f>
        <v>13159.37</v>
      </c>
      <c r="Q10" s="1">
        <f>ROUND(($Y10-SUM($M10:P10))/Q$1,2)</f>
        <v>13159.38</v>
      </c>
      <c r="R10" s="1">
        <f>ROUND(($Y10-SUM($M10:Q10))/R$1,2)</f>
        <v>13159.37</v>
      </c>
      <c r="S10" s="1">
        <f>ROUND(($Y10-SUM($M10:R10))/S$1,2)</f>
        <v>13159.38</v>
      </c>
      <c r="T10" s="1">
        <f>ROUND(($Y10-SUM($M10:S10))/T$1,2)</f>
        <v>13159.37</v>
      </c>
      <c r="U10" s="1">
        <f>ROUND(($Y10-SUM($M10:T10))/U$1,2)</f>
        <v>13159.38</v>
      </c>
      <c r="V10" s="1">
        <f>ROUND(($Y10-SUM($M10:U10))/V$1,2)</f>
        <v>13159.37</v>
      </c>
      <c r="W10" s="1">
        <f>ROUND(($Y10-SUM($M10:V10))/W$1,2)</f>
        <v>13159.38</v>
      </c>
      <c r="X10" s="1">
        <f>ROUND(($Y10-SUM($M10:W10))/X$1,2)</f>
        <v>13159.37</v>
      </c>
      <c r="Y10" s="1">
        <f>IF(F10="NO",ROUND($AA10*Z$287,2),ROUND($AA10/2*Z$287,2))</f>
        <v>157912.49</v>
      </c>
      <c r="Z10" s="1">
        <f>IF(F10="NO",AA10,AA10/2)</f>
        <v>515</v>
      </c>
      <c r="AA10" s="1">
        <v>515</v>
      </c>
      <c r="AC10" s="1">
        <f t="shared" si="1"/>
        <v>0</v>
      </c>
    </row>
    <row r="11" spans="1:30" x14ac:dyDescent="0.35">
      <c r="A11" s="1" t="s">
        <v>12</v>
      </c>
      <c r="B11" s="1" t="s">
        <v>27</v>
      </c>
      <c r="C11" s="1" t="s">
        <v>28</v>
      </c>
      <c r="D11" s="1" t="s">
        <v>35</v>
      </c>
      <c r="E11" s="1" t="s">
        <v>36</v>
      </c>
      <c r="F11" s="1" t="s">
        <v>666</v>
      </c>
      <c r="L11" s="1" t="s">
        <v>669</v>
      </c>
      <c r="M11" s="1">
        <v>19419.66</v>
      </c>
      <c r="N11" s="1">
        <f>ROUND(($Y11-SUM($M11:M11))/N$1,2)</f>
        <v>19419.66</v>
      </c>
      <c r="O11" s="1">
        <f>ROUND(($Y11-SUM($M11:N11))/O$1,2)</f>
        <v>19419.66</v>
      </c>
      <c r="P11" s="1">
        <f>ROUND(($Y11-SUM($M11:O11))/P$1,2)</f>
        <v>19419.66</v>
      </c>
      <c r="Q11" s="1">
        <f>ROUND(($Y11-SUM($M11:P11))/Q$1,2)</f>
        <v>19419.66</v>
      </c>
      <c r="R11" s="1">
        <f>ROUND(($Y11-SUM($M11:Q11))/R$1,2)</f>
        <v>19419.66</v>
      </c>
      <c r="S11" s="1">
        <f>ROUND(($Y11-SUM($M11:R11))/S$1,2)</f>
        <v>19419.66</v>
      </c>
      <c r="T11" s="1">
        <f>ROUND(($Y11-SUM($M11:S11))/T$1,2)</f>
        <v>19419.66</v>
      </c>
      <c r="U11" s="1">
        <f>ROUND(($Y11-SUM($M11:T11))/U$1,2)</f>
        <v>19419.66</v>
      </c>
      <c r="V11" s="1">
        <f>ROUND(($Y11-SUM($M11:U11))/V$1,2)</f>
        <v>19419.66</v>
      </c>
      <c r="W11" s="1">
        <f>ROUND(($Y11-SUM($M11:V11))/W$1,2)</f>
        <v>19419.66</v>
      </c>
      <c r="X11" s="1">
        <f>ROUND(($Y11-SUM($M11:W11))/X$1,2)</f>
        <v>19419.650000000001</v>
      </c>
      <c r="Y11" s="1">
        <f>IF(F11="NO",ROUND($AA11*Z$287,2),ROUND($AA11/2*Z$287,2))</f>
        <v>233035.91</v>
      </c>
      <c r="Z11" s="1">
        <f>IF(F11="NO",AA11,AA11/2)</f>
        <v>760</v>
      </c>
      <c r="AA11" s="1">
        <v>760</v>
      </c>
      <c r="AC11" s="1">
        <f t="shared" si="1"/>
        <v>0</v>
      </c>
    </row>
    <row r="12" spans="1:30" x14ac:dyDescent="0.35">
      <c r="A12" s="1" t="s">
        <v>12</v>
      </c>
      <c r="B12" s="1" t="s">
        <v>27</v>
      </c>
      <c r="C12" s="1" t="s">
        <v>28</v>
      </c>
      <c r="D12" s="1" t="s">
        <v>37</v>
      </c>
      <c r="E12" s="1" t="s">
        <v>38</v>
      </c>
      <c r="F12" s="1" t="s">
        <v>666</v>
      </c>
      <c r="L12" s="1" t="s">
        <v>669</v>
      </c>
      <c r="M12" s="1">
        <v>19419.66</v>
      </c>
      <c r="N12" s="1">
        <f>ROUND(($Y12-SUM($M12:M12))/N$1,2)</f>
        <v>19419.66</v>
      </c>
      <c r="O12" s="1">
        <f>ROUND(($Y12-SUM($M12:N12))/O$1,2)</f>
        <v>19419.66</v>
      </c>
      <c r="P12" s="1">
        <f>ROUND(($Y12-SUM($M12:O12))/P$1,2)</f>
        <v>19419.66</v>
      </c>
      <c r="Q12" s="1">
        <f>ROUND(($Y12-SUM($M12:P12))/Q$1,2)</f>
        <v>19419.66</v>
      </c>
      <c r="R12" s="1">
        <f>ROUND(($Y12-SUM($M12:Q12))/R$1,2)</f>
        <v>19419.66</v>
      </c>
      <c r="S12" s="1">
        <f>ROUND(($Y12-SUM($M12:R12))/S$1,2)</f>
        <v>19419.66</v>
      </c>
      <c r="T12" s="1">
        <f>ROUND(($Y12-SUM($M12:S12))/T$1,2)</f>
        <v>19419.66</v>
      </c>
      <c r="U12" s="1">
        <f>ROUND(($Y12-SUM($M12:T12))/U$1,2)</f>
        <v>19419.66</v>
      </c>
      <c r="V12" s="1">
        <f>ROUND(($Y12-SUM($M12:U12))/V$1,2)</f>
        <v>19419.66</v>
      </c>
      <c r="W12" s="1">
        <f>ROUND(($Y12-SUM($M12:V12))/W$1,2)</f>
        <v>19419.66</v>
      </c>
      <c r="X12" s="1">
        <f>ROUND(($Y12-SUM($M12:W12))/X$1,2)</f>
        <v>19419.650000000001</v>
      </c>
      <c r="Y12" s="1">
        <f>IF(F12="NO",ROUND($AA12*Z$287,2),ROUND($AA12/2*Z$287,2))</f>
        <v>233035.91</v>
      </c>
      <c r="Z12" s="1">
        <f>IF(F12="NO",AA12,AA12/2)</f>
        <v>760</v>
      </c>
      <c r="AA12" s="1">
        <v>760</v>
      </c>
      <c r="AC12" s="1">
        <f t="shared" si="1"/>
        <v>0</v>
      </c>
    </row>
    <row r="13" spans="1:30" s="12" customFormat="1" ht="15" x14ac:dyDescent="0.3">
      <c r="A13" s="12" t="s">
        <v>22</v>
      </c>
      <c r="B13" s="12" t="s">
        <v>27</v>
      </c>
      <c r="C13" s="12" t="s">
        <v>28</v>
      </c>
      <c r="E13" s="12" t="s">
        <v>23</v>
      </c>
      <c r="G13" s="12" t="s">
        <v>12</v>
      </c>
      <c r="H13" s="17" t="str">
        <f>B13</f>
        <v>0040</v>
      </c>
      <c r="I13" s="12" t="s">
        <v>39</v>
      </c>
      <c r="J13" s="12" t="s">
        <v>40</v>
      </c>
      <c r="K13" s="12" t="s">
        <v>41</v>
      </c>
      <c r="L13" s="12" t="s">
        <v>669</v>
      </c>
      <c r="M13" s="12">
        <v>99653.52</v>
      </c>
      <c r="N13" s="12">
        <f t="shared" ref="N13:W13" si="3">SUM(N8:N12)</f>
        <v>99653.52</v>
      </c>
      <c r="O13" s="12">
        <f t="shared" si="3"/>
        <v>99653.53</v>
      </c>
      <c r="P13" s="12">
        <f t="shared" si="3"/>
        <v>99653.510000000009</v>
      </c>
      <c r="Q13" s="12">
        <f t="shared" si="3"/>
        <v>99653.53</v>
      </c>
      <c r="R13" s="12">
        <f t="shared" si="3"/>
        <v>99653.5</v>
      </c>
      <c r="S13" s="12">
        <f t="shared" si="3"/>
        <v>99653.53</v>
      </c>
      <c r="T13" s="12">
        <f t="shared" si="3"/>
        <v>99653.5</v>
      </c>
      <c r="U13" s="12">
        <f t="shared" si="3"/>
        <v>99653.53</v>
      </c>
      <c r="V13" s="12">
        <f t="shared" si="3"/>
        <v>99653.5</v>
      </c>
      <c r="W13" s="12">
        <f t="shared" si="3"/>
        <v>99653.52</v>
      </c>
      <c r="X13" s="12">
        <f>SUM(X8:X12)</f>
        <v>99653.49000000002</v>
      </c>
      <c r="Y13" s="12">
        <f t="shared" ref="Y13:Y52" si="4">SUM(M13:X13)</f>
        <v>1195842.18</v>
      </c>
      <c r="Z13" s="8">
        <f>SUM(Z8:Z12)</f>
        <v>3900</v>
      </c>
      <c r="AA13" s="8">
        <f>SUM(AA8:AA12)</f>
        <v>3900</v>
      </c>
      <c r="AC13" s="12">
        <f t="shared" si="1"/>
        <v>0</v>
      </c>
    </row>
    <row r="14" spans="1:30" x14ac:dyDescent="0.35">
      <c r="A14" s="1" t="s">
        <v>42</v>
      </c>
      <c r="B14" s="1" t="s">
        <v>43</v>
      </c>
      <c r="C14" s="1" t="s">
        <v>44</v>
      </c>
      <c r="D14" s="1" t="s">
        <v>45</v>
      </c>
      <c r="E14" s="1" t="s">
        <v>46</v>
      </c>
      <c r="F14" s="1" t="s">
        <v>666</v>
      </c>
      <c r="L14" s="1" t="s">
        <v>669</v>
      </c>
      <c r="M14" s="1">
        <v>14309.22</v>
      </c>
      <c r="N14" s="1">
        <f>ROUND(($Y14-SUM($M14:M14))/N$1,2)</f>
        <v>14309.22</v>
      </c>
      <c r="O14" s="1">
        <f>ROUND(($Y14-SUM($M14:N14))/O$1,2)</f>
        <v>14309.22</v>
      </c>
      <c r="P14" s="1">
        <f>ROUND(($Y14-SUM($M14:O14))/P$1,2)</f>
        <v>14309.22</v>
      </c>
      <c r="Q14" s="1">
        <f>ROUND(($Y14-SUM($M14:P14))/Q$1,2)</f>
        <v>14309.22</v>
      </c>
      <c r="R14" s="1">
        <f>ROUND(($Y14-SUM($M14:Q14))/R$1,2)</f>
        <v>14309.22</v>
      </c>
      <c r="S14" s="1">
        <f>ROUND(($Y14-SUM($M14:R14))/S$1,2)</f>
        <v>14309.23</v>
      </c>
      <c r="T14" s="1">
        <f>ROUND(($Y14-SUM($M14:S14))/T$1,2)</f>
        <v>14309.22</v>
      </c>
      <c r="U14" s="1">
        <f>ROUND(($Y14-SUM($M14:T14))/U$1,2)</f>
        <v>14309.23</v>
      </c>
      <c r="V14" s="1">
        <f>ROUND(($Y14-SUM($M14:U14))/V$1,2)</f>
        <v>14309.22</v>
      </c>
      <c r="W14" s="1">
        <f>ROUND(($Y14-SUM($M14:V14))/W$1,2)</f>
        <v>14309.23</v>
      </c>
      <c r="X14" s="1">
        <f>ROUND(($Y14-SUM($M14:W14))/X$1,2)</f>
        <v>14309.22</v>
      </c>
      <c r="Y14" s="1">
        <f>IF(F14="NO",ROUND($AA14*Z$287,2),ROUND($AA14/2*Z$287,2))</f>
        <v>171710.67</v>
      </c>
      <c r="Z14" s="1">
        <f>IF(F14="NO",AA14,AA14/2)</f>
        <v>560</v>
      </c>
      <c r="AA14" s="1">
        <v>560</v>
      </c>
      <c r="AC14" s="1">
        <f t="shared" si="1"/>
        <v>0</v>
      </c>
    </row>
    <row r="15" spans="1:30" x14ac:dyDescent="0.35">
      <c r="A15" s="1" t="s">
        <v>42</v>
      </c>
      <c r="B15" s="1" t="s">
        <v>43</v>
      </c>
      <c r="C15" s="1" t="s">
        <v>44</v>
      </c>
      <c r="D15" s="1" t="s">
        <v>581</v>
      </c>
      <c r="E15" s="1" t="s">
        <v>47</v>
      </c>
      <c r="F15" s="1" t="s">
        <v>666</v>
      </c>
      <c r="L15" s="1" t="s">
        <v>669</v>
      </c>
      <c r="M15" s="1">
        <v>8943.26</v>
      </c>
      <c r="N15" s="1">
        <f>ROUND(($Y15-SUM($M15:M15))/N$1,2)</f>
        <v>8943.26</v>
      </c>
      <c r="O15" s="1">
        <f>ROUND(($Y15-SUM($M15:N15))/O$1,2)</f>
        <v>8943.27</v>
      </c>
      <c r="P15" s="1">
        <f>ROUND(($Y15-SUM($M15:O15))/P$1,2)</f>
        <v>8943.26</v>
      </c>
      <c r="Q15" s="1">
        <f>ROUND(($Y15-SUM($M15:P15))/Q$1,2)</f>
        <v>8943.27</v>
      </c>
      <c r="R15" s="1">
        <f>ROUND(($Y15-SUM($M15:Q15))/R$1,2)</f>
        <v>8943.26</v>
      </c>
      <c r="S15" s="1">
        <f>ROUND(($Y15-SUM($M15:R15))/S$1,2)</f>
        <v>8943.27</v>
      </c>
      <c r="T15" s="1">
        <f>ROUND(($Y15-SUM($M15:S15))/T$1,2)</f>
        <v>8943.26</v>
      </c>
      <c r="U15" s="1">
        <f>ROUND(($Y15-SUM($M15:T15))/U$1,2)</f>
        <v>8943.27</v>
      </c>
      <c r="V15" s="1">
        <f>ROUND(($Y15-SUM($M15:U15))/V$1,2)</f>
        <v>8943.26</v>
      </c>
      <c r="W15" s="1">
        <f>ROUND(($Y15-SUM($M15:V15))/W$1,2)</f>
        <v>8943.27</v>
      </c>
      <c r="X15" s="1">
        <f>ROUND(($Y15-SUM($M15:W15))/X$1,2)</f>
        <v>8943.26</v>
      </c>
      <c r="Y15" s="1">
        <f>IF(F15="NO",ROUND($AA15*Z$287,2),ROUND($AA15/2*Z$287,2))</f>
        <v>107319.17</v>
      </c>
      <c r="Z15" s="1">
        <f>IF(F15="NO",AA15,AA15/2)</f>
        <v>350</v>
      </c>
      <c r="AA15" s="1">
        <v>350</v>
      </c>
      <c r="AC15" s="1">
        <f>Y15-SUM(M15:X15)</f>
        <v>0</v>
      </c>
    </row>
    <row r="16" spans="1:30" x14ac:dyDescent="0.35">
      <c r="A16" s="1" t="s">
        <v>42</v>
      </c>
      <c r="B16" s="1" t="s">
        <v>43</v>
      </c>
      <c r="C16" s="1" t="s">
        <v>44</v>
      </c>
      <c r="D16" s="28" t="s">
        <v>708</v>
      </c>
      <c r="E16" s="1" t="s">
        <v>697</v>
      </c>
      <c r="F16" s="1" t="s">
        <v>666</v>
      </c>
      <c r="M16" s="1">
        <v>2938.5</v>
      </c>
      <c r="N16" s="1">
        <f>ROUND(($Y16-SUM($M16:M16))/N$1,2)</f>
        <v>2938.5</v>
      </c>
      <c r="O16" s="1">
        <f>ROUND(($Y16-SUM($M16:N16))/O$1,2)</f>
        <v>2938.5</v>
      </c>
      <c r="P16" s="1">
        <f>ROUND(($Y16-SUM($M16:O16))/P$1,2)</f>
        <v>2938.5</v>
      </c>
      <c r="Q16" s="1">
        <f>ROUND(($Y16-SUM($M16:P16))/Q$1,2)</f>
        <v>2938.5</v>
      </c>
      <c r="R16" s="1">
        <f>ROUND(($Y16-SUM($M16:Q16))/R$1,2)</f>
        <v>2938.5</v>
      </c>
      <c r="S16" s="1">
        <f>ROUND(($Y16-SUM($M16:R16))/S$1,2)</f>
        <v>2938.5</v>
      </c>
      <c r="T16" s="1">
        <f>ROUND(($Y16-SUM($M16:S16))/T$1,2)</f>
        <v>2938.5</v>
      </c>
      <c r="U16" s="1">
        <f>ROUND(($Y16-SUM($M16:T16))/U$1,2)</f>
        <v>2938.5</v>
      </c>
      <c r="V16" s="1">
        <f>ROUND(($Y16-SUM($M16:U16))/V$1,2)</f>
        <v>2938.5</v>
      </c>
      <c r="W16" s="1">
        <f>ROUND(($Y16-SUM($M16:V16))/W$1,2)</f>
        <v>2938.51</v>
      </c>
      <c r="X16" s="1">
        <f>ROUND(($Y16-SUM($M16:W16))/X$1,2)</f>
        <v>2938.5</v>
      </c>
      <c r="Y16" s="1">
        <f>IF(F16="NO",ROUND($AA16*Z$287,2),ROUND($AA16/2*Z$287,2))</f>
        <v>35262.01</v>
      </c>
      <c r="Z16" s="1">
        <f>IF(F16="NO",AA16,AA16/2)</f>
        <v>115</v>
      </c>
      <c r="AA16" s="1">
        <v>115</v>
      </c>
      <c r="AC16" s="1">
        <f>Y16-SUM(M16:X16)</f>
        <v>0</v>
      </c>
    </row>
    <row r="17" spans="1:29" s="12" customFormat="1" ht="15" x14ac:dyDescent="0.3">
      <c r="A17" s="12" t="s">
        <v>22</v>
      </c>
      <c r="B17" s="12" t="s">
        <v>43</v>
      </c>
      <c r="C17" s="12" t="s">
        <v>44</v>
      </c>
      <c r="E17" s="12" t="s">
        <v>23</v>
      </c>
      <c r="G17" s="12" t="s">
        <v>42</v>
      </c>
      <c r="H17" s="17" t="str">
        <f>B17</f>
        <v>0130</v>
      </c>
      <c r="I17" s="12" t="s">
        <v>48</v>
      </c>
      <c r="J17" s="12" t="s">
        <v>49</v>
      </c>
      <c r="K17" s="12" t="s">
        <v>50</v>
      </c>
      <c r="L17" s="12" t="s">
        <v>669</v>
      </c>
      <c r="M17" s="12">
        <v>26190.98</v>
      </c>
      <c r="N17" s="12">
        <f t="shared" ref="N17:X17" si="5">SUM(N14:N16)</f>
        <v>26190.98</v>
      </c>
      <c r="O17" s="12">
        <f t="shared" si="5"/>
        <v>26190.989999999998</v>
      </c>
      <c r="P17" s="12">
        <f t="shared" si="5"/>
        <v>26190.98</v>
      </c>
      <c r="Q17" s="12">
        <f t="shared" si="5"/>
        <v>26190.989999999998</v>
      </c>
      <c r="R17" s="12">
        <f t="shared" si="5"/>
        <v>26190.98</v>
      </c>
      <c r="S17" s="12">
        <f t="shared" si="5"/>
        <v>26191</v>
      </c>
      <c r="T17" s="12">
        <f t="shared" si="5"/>
        <v>26190.98</v>
      </c>
      <c r="U17" s="12">
        <f t="shared" si="5"/>
        <v>26191</v>
      </c>
      <c r="V17" s="12">
        <f t="shared" si="5"/>
        <v>26190.98</v>
      </c>
      <c r="W17" s="12">
        <f t="shared" si="5"/>
        <v>26191.010000000002</v>
      </c>
      <c r="X17" s="12">
        <f t="shared" si="5"/>
        <v>26190.98</v>
      </c>
      <c r="Y17" s="12">
        <f>SUM(M17:X17)</f>
        <v>314291.84999999998</v>
      </c>
      <c r="Z17" s="8">
        <f>SUM(Z14:Z16)</f>
        <v>1025</v>
      </c>
      <c r="AA17" s="8">
        <f>SUM(AA14:AA16)</f>
        <v>1025</v>
      </c>
      <c r="AC17" s="12">
        <f t="shared" si="1"/>
        <v>0</v>
      </c>
    </row>
    <row r="18" spans="1:29" x14ac:dyDescent="0.35">
      <c r="A18" s="1" t="s">
        <v>42</v>
      </c>
      <c r="B18" s="1" t="s">
        <v>51</v>
      </c>
      <c r="C18" s="1" t="s">
        <v>52</v>
      </c>
      <c r="D18" s="1" t="s">
        <v>53</v>
      </c>
      <c r="E18" s="1" t="s">
        <v>54</v>
      </c>
      <c r="F18" s="1" t="s">
        <v>666</v>
      </c>
      <c r="L18" s="1" t="s">
        <v>669</v>
      </c>
      <c r="M18" s="1">
        <v>11319.62</v>
      </c>
      <c r="N18" s="1">
        <f>ROUND(($Y18-SUM($M18:M18))/N$1,2)</f>
        <v>11319.62</v>
      </c>
      <c r="O18" s="1">
        <f>ROUND(($Y18-SUM($M18:N18))/O$1,2)</f>
        <v>11319.62</v>
      </c>
      <c r="P18" s="1">
        <f>ROUND(($Y18-SUM($M18:O18))/P$1,2)</f>
        <v>11319.62</v>
      </c>
      <c r="Q18" s="1">
        <f>ROUND(($Y18-SUM($M18:P18))/Q$1,2)</f>
        <v>11319.62</v>
      </c>
      <c r="R18" s="1">
        <f>ROUND(($Y18-SUM($M18:Q18))/R$1,2)</f>
        <v>11319.62</v>
      </c>
      <c r="S18" s="1">
        <f>ROUND(($Y18-SUM($M18:R18))/S$1,2)</f>
        <v>11319.62</v>
      </c>
      <c r="T18" s="1">
        <f>ROUND(($Y18-SUM($M18:S18))/T$1,2)</f>
        <v>11319.61</v>
      </c>
      <c r="U18" s="1">
        <f>ROUND(($Y18-SUM($M18:T18))/U$1,2)</f>
        <v>11319.62</v>
      </c>
      <c r="V18" s="1">
        <f>ROUND(($Y18-SUM($M18:U18))/V$1,2)</f>
        <v>11319.61</v>
      </c>
      <c r="W18" s="1">
        <f>ROUND(($Y18-SUM($M18:V18))/W$1,2)</f>
        <v>11319.62</v>
      </c>
      <c r="X18" s="1">
        <f>ROUND(($Y18-SUM($M18:W18))/X$1,2)</f>
        <v>11319.61</v>
      </c>
      <c r="Y18" s="1">
        <f>IF(F18="NO",ROUND($AA18*Z$287,2),ROUND($AA18/2*Z$287,2))</f>
        <v>135835.41</v>
      </c>
      <c r="Z18" s="1">
        <f>IF(F18="NO",AA18,AA18/2)</f>
        <v>443</v>
      </c>
      <c r="AA18" s="1">
        <v>443</v>
      </c>
      <c r="AC18" s="1">
        <f t="shared" si="1"/>
        <v>0</v>
      </c>
    </row>
    <row r="19" spans="1:29" x14ac:dyDescent="0.35">
      <c r="A19" s="1" t="s">
        <v>42</v>
      </c>
      <c r="B19" s="1" t="s">
        <v>51</v>
      </c>
      <c r="C19" s="1" t="s">
        <v>52</v>
      </c>
      <c r="D19" s="1" t="s">
        <v>55</v>
      </c>
      <c r="E19" s="1" t="s">
        <v>56</v>
      </c>
      <c r="F19" s="1" t="s">
        <v>666</v>
      </c>
      <c r="L19" s="1" t="s">
        <v>669</v>
      </c>
      <c r="M19" s="1">
        <v>14283.67</v>
      </c>
      <c r="N19" s="1">
        <f>ROUND(($Y19-SUM($M19:M19))/N$1,2)</f>
        <v>14283.67</v>
      </c>
      <c r="O19" s="1">
        <f>ROUND(($Y19-SUM($M19:N19))/O$1,2)</f>
        <v>14283.67</v>
      </c>
      <c r="P19" s="1">
        <f>ROUND(($Y19-SUM($M19:O19))/P$1,2)</f>
        <v>14283.67</v>
      </c>
      <c r="Q19" s="1">
        <f>ROUND(($Y19-SUM($M19:P19))/Q$1,2)</f>
        <v>14283.67</v>
      </c>
      <c r="R19" s="1">
        <f>ROUND(($Y19-SUM($M19:Q19))/R$1,2)</f>
        <v>14283.67</v>
      </c>
      <c r="S19" s="1">
        <f>ROUND(($Y19-SUM($M19:R19))/S$1,2)</f>
        <v>14283.67</v>
      </c>
      <c r="T19" s="1">
        <f>ROUND(($Y19-SUM($M19:S19))/T$1,2)</f>
        <v>14283.67</v>
      </c>
      <c r="U19" s="1">
        <f>ROUND(($Y19-SUM($M19:T19))/U$1,2)</f>
        <v>14283.67</v>
      </c>
      <c r="V19" s="1">
        <f>ROUND(($Y19-SUM($M19:U19))/V$1,2)</f>
        <v>14283.67</v>
      </c>
      <c r="W19" s="1">
        <f>ROUND(($Y19-SUM($M19:V19))/W$1,2)</f>
        <v>14283.68</v>
      </c>
      <c r="X19" s="1">
        <f>ROUND(($Y19-SUM($M19:W19))/X$1,2)</f>
        <v>14283.67</v>
      </c>
      <c r="Y19" s="1">
        <f>IF(F19="NO",ROUND($AA19*Z$287,2),ROUND($AA19/2*Z$287,2))</f>
        <v>171404.05</v>
      </c>
      <c r="Z19" s="1">
        <f>IF(F19="NO",AA19,AA19/2)</f>
        <v>559</v>
      </c>
      <c r="AA19" s="1">
        <v>559</v>
      </c>
      <c r="AC19" s="1">
        <f t="shared" si="1"/>
        <v>0</v>
      </c>
    </row>
    <row r="20" spans="1:29" s="12" customFormat="1" ht="15" x14ac:dyDescent="0.3">
      <c r="A20" s="12" t="s">
        <v>22</v>
      </c>
      <c r="B20" s="12" t="s">
        <v>51</v>
      </c>
      <c r="C20" s="12" t="s">
        <v>52</v>
      </c>
      <c r="E20" s="12" t="s">
        <v>23</v>
      </c>
      <c r="G20" s="12" t="s">
        <v>42</v>
      </c>
      <c r="H20" s="17" t="str">
        <f>B20</f>
        <v>0140</v>
      </c>
      <c r="I20" s="12" t="s">
        <v>57</v>
      </c>
      <c r="J20" s="12" t="s">
        <v>58</v>
      </c>
      <c r="K20" s="12" t="s">
        <v>26</v>
      </c>
      <c r="L20" s="12" t="s">
        <v>669</v>
      </c>
      <c r="M20" s="12">
        <v>25603.29</v>
      </c>
      <c r="N20" s="12">
        <f t="shared" ref="N20:AA20" si="6">SUM(N18:N19)</f>
        <v>25603.29</v>
      </c>
      <c r="O20" s="12">
        <f t="shared" si="6"/>
        <v>25603.29</v>
      </c>
      <c r="P20" s="12">
        <f t="shared" si="6"/>
        <v>25603.29</v>
      </c>
      <c r="Q20" s="12">
        <f t="shared" si="6"/>
        <v>25603.29</v>
      </c>
      <c r="R20" s="12">
        <f t="shared" si="6"/>
        <v>25603.29</v>
      </c>
      <c r="S20" s="12">
        <f t="shared" si="6"/>
        <v>25603.29</v>
      </c>
      <c r="T20" s="12">
        <f t="shared" si="6"/>
        <v>25603.279999999999</v>
      </c>
      <c r="U20" s="12">
        <f t="shared" si="6"/>
        <v>25603.29</v>
      </c>
      <c r="V20" s="12">
        <f t="shared" si="6"/>
        <v>25603.279999999999</v>
      </c>
      <c r="W20" s="12">
        <f t="shared" si="6"/>
        <v>25603.300000000003</v>
      </c>
      <c r="X20" s="12">
        <f t="shared" si="6"/>
        <v>25603.279999999999</v>
      </c>
      <c r="Y20" s="12">
        <f t="shared" si="4"/>
        <v>307239.46000000008</v>
      </c>
      <c r="Z20" s="8">
        <f>SUM(Z18:Z19)</f>
        <v>1002</v>
      </c>
      <c r="AA20" s="8">
        <f t="shared" si="6"/>
        <v>1002</v>
      </c>
      <c r="AC20" s="12">
        <f t="shared" si="1"/>
        <v>0</v>
      </c>
    </row>
    <row r="21" spans="1:29" x14ac:dyDescent="0.35">
      <c r="A21" s="1" t="s">
        <v>42</v>
      </c>
      <c r="B21" s="1" t="s">
        <v>59</v>
      </c>
      <c r="C21" s="1" t="s">
        <v>60</v>
      </c>
      <c r="D21" s="3" t="s">
        <v>654</v>
      </c>
      <c r="E21" s="1" t="s">
        <v>62</v>
      </c>
      <c r="F21" s="1" t="s">
        <v>666</v>
      </c>
      <c r="L21" s="1" t="s">
        <v>669</v>
      </c>
      <c r="M21" s="1">
        <v>19164.14</v>
      </c>
      <c r="N21" s="1">
        <f>ROUND(($Y21-SUM($M21:M21))/N$1,2)</f>
        <v>19164.14</v>
      </c>
      <c r="O21" s="1">
        <f>ROUND(($Y21-SUM($M21:N21))/O$1,2)</f>
        <v>19164.14</v>
      </c>
      <c r="P21" s="1">
        <f>ROUND(($Y21-SUM($M21:O21))/P$1,2)</f>
        <v>19164.14</v>
      </c>
      <c r="Q21" s="1">
        <f>ROUND(($Y21-SUM($M21:P21))/Q$1,2)</f>
        <v>19164.14</v>
      </c>
      <c r="R21" s="1">
        <f>ROUND(($Y21-SUM($M21:Q21))/R$1,2)</f>
        <v>19164.14</v>
      </c>
      <c r="S21" s="1">
        <f>ROUND(($Y21-SUM($M21:R21))/S$1,2)</f>
        <v>19164.14</v>
      </c>
      <c r="T21" s="1">
        <f>ROUND(($Y21-SUM($M21:S21))/T$1,2)</f>
        <v>19164.13</v>
      </c>
      <c r="U21" s="1">
        <f>ROUND(($Y21-SUM($M21:T21))/U$1,2)</f>
        <v>19164.14</v>
      </c>
      <c r="V21" s="1">
        <f>ROUND(($Y21-SUM($M21:U21))/V$1,2)</f>
        <v>19164.13</v>
      </c>
      <c r="W21" s="1">
        <f>ROUND(($Y21-SUM($M21:V21))/W$1,2)</f>
        <v>19164.14</v>
      </c>
      <c r="X21" s="1">
        <f>ROUND(($Y21-SUM($M21:W21))/X$1,2)</f>
        <v>19164.13</v>
      </c>
      <c r="Y21" s="1">
        <f>IF(F21="NO",ROUND($AA21*Z$287,2),ROUND($AA21/2*Z$287,2))</f>
        <v>229969.65</v>
      </c>
      <c r="Z21" s="1">
        <f>IF(F21="NO",AA21,AA21/2)</f>
        <v>750</v>
      </c>
      <c r="AA21" s="1">
        <v>750</v>
      </c>
      <c r="AC21" s="1">
        <f t="shared" si="1"/>
        <v>0</v>
      </c>
    </row>
    <row r="22" spans="1:29" x14ac:dyDescent="0.35">
      <c r="A22" s="1" t="s">
        <v>42</v>
      </c>
      <c r="B22" s="1" t="s">
        <v>59</v>
      </c>
      <c r="C22" s="1" t="s">
        <v>60</v>
      </c>
      <c r="D22" s="1" t="s">
        <v>61</v>
      </c>
      <c r="E22" s="1" t="s">
        <v>63</v>
      </c>
      <c r="F22" s="1" t="s">
        <v>666</v>
      </c>
      <c r="L22" s="1" t="s">
        <v>669</v>
      </c>
      <c r="M22" s="1">
        <v>14079.25</v>
      </c>
      <c r="N22" s="1">
        <f>ROUND(($Y22-SUM($M22:M22))/N$1,2)</f>
        <v>14079.25</v>
      </c>
      <c r="O22" s="1">
        <f>ROUND(($Y22-SUM($M22:N22))/O$1,2)</f>
        <v>14079.25</v>
      </c>
      <c r="P22" s="1">
        <f>ROUND(($Y22-SUM($M22:O22))/P$1,2)</f>
        <v>14079.25</v>
      </c>
      <c r="Q22" s="1">
        <f>ROUND(($Y22-SUM($M22:P22))/Q$1,2)</f>
        <v>14079.26</v>
      </c>
      <c r="R22" s="1">
        <f>ROUND(($Y22-SUM($M22:Q22))/R$1,2)</f>
        <v>14079.25</v>
      </c>
      <c r="S22" s="1">
        <f>ROUND(($Y22-SUM($M22:R22))/S$1,2)</f>
        <v>14079.26</v>
      </c>
      <c r="T22" s="1">
        <f>ROUND(($Y22-SUM($M22:S22))/T$1,2)</f>
        <v>14079.25</v>
      </c>
      <c r="U22" s="1">
        <f>ROUND(($Y22-SUM($M22:T22))/U$1,2)</f>
        <v>14079.26</v>
      </c>
      <c r="V22" s="1">
        <f>ROUND(($Y22-SUM($M22:U22))/V$1,2)</f>
        <v>14079.25</v>
      </c>
      <c r="W22" s="1">
        <f>ROUND(($Y22-SUM($M22:V22))/W$1,2)</f>
        <v>14079.26</v>
      </c>
      <c r="X22" s="1">
        <f>ROUND(($Y22-SUM($M22:W22))/X$1,2)</f>
        <v>14079.25</v>
      </c>
      <c r="Y22" s="1">
        <f>IF(F22="NO",ROUND($AA22*Z$287,2),ROUND($AA22/2*Z$287,2))</f>
        <v>168951.04000000001</v>
      </c>
      <c r="Z22" s="1">
        <f>IF(F22="NO",AA22,AA22/2)</f>
        <v>551</v>
      </c>
      <c r="AA22" s="1">
        <v>551</v>
      </c>
      <c r="AC22" s="1">
        <f t="shared" si="1"/>
        <v>0</v>
      </c>
    </row>
    <row r="23" spans="1:29" x14ac:dyDescent="0.35">
      <c r="A23" s="1" t="s">
        <v>42</v>
      </c>
      <c r="B23" s="1" t="s">
        <v>59</v>
      </c>
      <c r="C23" s="1" t="s">
        <v>60</v>
      </c>
      <c r="D23" s="3" t="s">
        <v>711</v>
      </c>
      <c r="E23" s="1" t="s">
        <v>661</v>
      </c>
      <c r="F23" s="1" t="s">
        <v>666</v>
      </c>
      <c r="L23" s="1" t="s">
        <v>669</v>
      </c>
      <c r="M23" s="1">
        <v>6132.52</v>
      </c>
      <c r="N23" s="1">
        <f>ROUND(($Y23-SUM($M23:M23))/N$1,2)</f>
        <v>6132.52</v>
      </c>
      <c r="O23" s="1">
        <f>ROUND(($Y23-SUM($M23:N23))/O$1,2)</f>
        <v>6132.53</v>
      </c>
      <c r="P23" s="1">
        <f>ROUND(($Y23-SUM($M23:O23))/P$1,2)</f>
        <v>6132.52</v>
      </c>
      <c r="Q23" s="1">
        <f>ROUND(($Y23-SUM($M23:P23))/Q$1,2)</f>
        <v>6132.53</v>
      </c>
      <c r="R23" s="1">
        <f>ROUND(($Y23-SUM($M23:Q23))/R$1,2)</f>
        <v>6132.52</v>
      </c>
      <c r="S23" s="1">
        <f>ROUND(($Y23-SUM($M23:R23))/S$1,2)</f>
        <v>6132.53</v>
      </c>
      <c r="T23" s="1">
        <f>ROUND(($Y23-SUM($M23:S23))/T$1,2)</f>
        <v>6132.52</v>
      </c>
      <c r="U23" s="1">
        <f>ROUND(($Y23-SUM($M23:T23))/U$1,2)</f>
        <v>6132.53</v>
      </c>
      <c r="V23" s="1">
        <f>ROUND(($Y23-SUM($M23:U23))/V$1,2)</f>
        <v>6132.52</v>
      </c>
      <c r="W23" s="1">
        <f>ROUND(($Y23-SUM($M23:V23))/W$1,2)</f>
        <v>6132.52</v>
      </c>
      <c r="X23" s="1">
        <f>ROUND(($Y23-SUM($M23:W23))/X$1,2)</f>
        <v>6132.53</v>
      </c>
      <c r="Y23" s="1">
        <f>IF(F23="NO",ROUND($AA23*Z$287,2),ROUND($AA23/2*Z$287,2))</f>
        <v>73590.289999999994</v>
      </c>
      <c r="Z23" s="1">
        <f>IF(F23="NO",AA23,AA23/2)</f>
        <v>240</v>
      </c>
      <c r="AA23" s="1">
        <v>240</v>
      </c>
      <c r="AC23" s="1">
        <f t="shared" si="1"/>
        <v>0</v>
      </c>
    </row>
    <row r="24" spans="1:29" x14ac:dyDescent="0.35">
      <c r="A24" s="1" t="s">
        <v>42</v>
      </c>
      <c r="B24" s="1" t="s">
        <v>59</v>
      </c>
      <c r="C24" s="1" t="s">
        <v>60</v>
      </c>
      <c r="D24" s="1" t="s">
        <v>64</v>
      </c>
      <c r="E24" s="1" t="s">
        <v>65</v>
      </c>
      <c r="F24" s="1" t="s">
        <v>666</v>
      </c>
      <c r="L24" s="1" t="s">
        <v>669</v>
      </c>
      <c r="M24" s="1">
        <v>12009.53</v>
      </c>
      <c r="N24" s="1">
        <f>ROUND(($Y24-SUM($M24:M24))/N$1,2)</f>
        <v>12009.53</v>
      </c>
      <c r="O24" s="1">
        <f>ROUND(($Y24-SUM($M24:N24))/O$1,2)</f>
        <v>12009.53</v>
      </c>
      <c r="P24" s="1">
        <f>ROUND(($Y24-SUM($M24:O24))/P$1,2)</f>
        <v>12009.52</v>
      </c>
      <c r="Q24" s="1">
        <f>ROUND(($Y24-SUM($M24:P24))/Q$1,2)</f>
        <v>12009.53</v>
      </c>
      <c r="R24" s="1">
        <f>ROUND(($Y24-SUM($M24:Q24))/R$1,2)</f>
        <v>12009.52</v>
      </c>
      <c r="S24" s="1">
        <f>ROUND(($Y24-SUM($M24:R24))/S$1,2)</f>
        <v>12009.53</v>
      </c>
      <c r="T24" s="1">
        <f>ROUND(($Y24-SUM($M24:S24))/T$1,2)</f>
        <v>12009.52</v>
      </c>
      <c r="U24" s="1">
        <f>ROUND(($Y24-SUM($M24:T24))/U$1,2)</f>
        <v>12009.53</v>
      </c>
      <c r="V24" s="1">
        <f>ROUND(($Y24-SUM($M24:U24))/V$1,2)</f>
        <v>12009.52</v>
      </c>
      <c r="W24" s="1">
        <f>ROUND(($Y24-SUM($M24:V24))/W$1,2)</f>
        <v>12009.53</v>
      </c>
      <c r="X24" s="1">
        <f>ROUND(($Y24-SUM($M24:W24))/X$1,2)</f>
        <v>12009.52</v>
      </c>
      <c r="Y24" s="1">
        <f>IF(F24="NO",ROUND($AA24*Z$287,2),ROUND($AA24/2*Z$287,2))</f>
        <v>144114.31</v>
      </c>
      <c r="Z24" s="1">
        <f>IF(F24="NO",AA24,AA24/2)</f>
        <v>470</v>
      </c>
      <c r="AA24" s="1">
        <v>470</v>
      </c>
      <c r="AC24" s="1">
        <f t="shared" si="1"/>
        <v>0</v>
      </c>
    </row>
    <row r="25" spans="1:29" x14ac:dyDescent="0.35">
      <c r="A25" s="1" t="s">
        <v>42</v>
      </c>
      <c r="B25" s="1" t="s">
        <v>59</v>
      </c>
      <c r="C25" s="1" t="s">
        <v>60</v>
      </c>
      <c r="D25" s="3" t="s">
        <v>712</v>
      </c>
      <c r="E25" s="1" t="s">
        <v>660</v>
      </c>
      <c r="F25" s="1" t="s">
        <v>666</v>
      </c>
      <c r="L25" s="1" t="s">
        <v>669</v>
      </c>
      <c r="M25" s="1">
        <v>7665.66</v>
      </c>
      <c r="N25" s="1">
        <f>ROUND(($Y25-SUM($M25:M25))/N$1,2)</f>
        <v>7665.65</v>
      </c>
      <c r="O25" s="1">
        <f>ROUND(($Y25-SUM($M25:N25))/O$1,2)</f>
        <v>7665.66</v>
      </c>
      <c r="P25" s="1">
        <f>ROUND(($Y25-SUM($M25:O25))/P$1,2)</f>
        <v>7665.65</v>
      </c>
      <c r="Q25" s="1">
        <f>ROUND(($Y25-SUM($M25:P25))/Q$1,2)</f>
        <v>7665.66</v>
      </c>
      <c r="R25" s="1">
        <f>ROUND(($Y25-SUM($M25:Q25))/R$1,2)</f>
        <v>7665.65</v>
      </c>
      <c r="S25" s="1">
        <f>ROUND(($Y25-SUM($M25:R25))/S$1,2)</f>
        <v>7665.66</v>
      </c>
      <c r="T25" s="1">
        <f>ROUND(($Y25-SUM($M25:S25))/T$1,2)</f>
        <v>7665.65</v>
      </c>
      <c r="U25" s="1">
        <f>ROUND(($Y25-SUM($M25:T25))/U$1,2)</f>
        <v>7665.66</v>
      </c>
      <c r="V25" s="1">
        <f>ROUND(($Y25-SUM($M25:U25))/V$1,2)</f>
        <v>7665.65</v>
      </c>
      <c r="W25" s="1">
        <f>ROUND(($Y25-SUM($M25:V25))/W$1,2)</f>
        <v>7665.66</v>
      </c>
      <c r="X25" s="1">
        <f>ROUND(($Y25-SUM($M25:W25))/X$1,2)</f>
        <v>7665.65</v>
      </c>
      <c r="Y25" s="1">
        <f>IF(F25="NO",ROUND($AA25*Z$287,2),ROUND($AA25/2*Z$287,2))</f>
        <v>91987.86</v>
      </c>
      <c r="Z25" s="1">
        <f>IF(F25="NO",AA25,AA25/2)</f>
        <v>300</v>
      </c>
      <c r="AA25" s="1">
        <v>300</v>
      </c>
      <c r="AC25" s="1">
        <f t="shared" si="1"/>
        <v>0</v>
      </c>
    </row>
    <row r="26" spans="1:29" x14ac:dyDescent="0.35">
      <c r="A26" s="1" t="s">
        <v>42</v>
      </c>
      <c r="B26" s="1" t="s">
        <v>59</v>
      </c>
      <c r="C26" s="1" t="s">
        <v>60</v>
      </c>
      <c r="D26" s="3" t="s">
        <v>713</v>
      </c>
      <c r="E26" s="1" t="s">
        <v>662</v>
      </c>
      <c r="F26" s="1" t="s">
        <v>666</v>
      </c>
      <c r="L26" s="1" t="s">
        <v>669</v>
      </c>
      <c r="AA26" s="1">
        <v>232</v>
      </c>
      <c r="AC26" s="1">
        <f t="shared" si="1"/>
        <v>0</v>
      </c>
    </row>
    <row r="27" spans="1:29" x14ac:dyDescent="0.35">
      <c r="A27" s="1" t="s">
        <v>42</v>
      </c>
      <c r="B27" s="1" t="s">
        <v>59</v>
      </c>
      <c r="C27" s="1" t="s">
        <v>60</v>
      </c>
      <c r="D27" s="1" t="s">
        <v>66</v>
      </c>
      <c r="E27" s="1" t="s">
        <v>67</v>
      </c>
      <c r="F27" s="1" t="s">
        <v>666</v>
      </c>
      <c r="L27" s="1" t="s">
        <v>669</v>
      </c>
      <c r="M27" s="1">
        <v>24913.38</v>
      </c>
      <c r="N27" s="1">
        <f>ROUND(($Y27-SUM($M27:M27))/N$1,2)</f>
        <v>24913.38</v>
      </c>
      <c r="O27" s="1">
        <f>ROUND(($Y27-SUM($M27:N27))/O$1,2)</f>
        <v>24913.38</v>
      </c>
      <c r="P27" s="1">
        <f>ROUND(($Y27-SUM($M27:O27))/P$1,2)</f>
        <v>24913.38</v>
      </c>
      <c r="Q27" s="1">
        <f>ROUND(($Y27-SUM($M27:P27))/Q$1,2)</f>
        <v>24913.38</v>
      </c>
      <c r="R27" s="1">
        <f>ROUND(($Y27-SUM($M27:Q27))/R$1,2)</f>
        <v>24913.38</v>
      </c>
      <c r="S27" s="1">
        <f>ROUND(($Y27-SUM($M27:R27))/S$1,2)</f>
        <v>24913.38</v>
      </c>
      <c r="T27" s="1">
        <f>ROUND(($Y27-SUM($M27:S27))/T$1,2)</f>
        <v>24913.38</v>
      </c>
      <c r="U27" s="1">
        <f>ROUND(($Y27-SUM($M27:T27))/U$1,2)</f>
        <v>24913.38</v>
      </c>
      <c r="V27" s="1">
        <f>ROUND(($Y27-SUM($M27:U27))/V$1,2)</f>
        <v>24913.38</v>
      </c>
      <c r="W27" s="1">
        <f>ROUND(($Y27-SUM($M27:V27))/W$1,2)</f>
        <v>24913.38</v>
      </c>
      <c r="X27" s="1">
        <f>ROUND(($Y27-SUM($M27:W27))/X$1,2)</f>
        <v>24913.37</v>
      </c>
      <c r="Y27" s="1">
        <f t="shared" ref="Y27:Y32" si="7">IF(F27="NO",ROUND($AA27*Z$287,2),ROUND($AA27/2*Z$287,2))</f>
        <v>298960.55</v>
      </c>
      <c r="Z27" s="1">
        <f t="shared" ref="Z27:Z32" si="8">IF(F27="NO",AA27,AA27/2)</f>
        <v>975</v>
      </c>
      <c r="AA27" s="1">
        <v>975</v>
      </c>
      <c r="AC27" s="1">
        <f t="shared" si="1"/>
        <v>0</v>
      </c>
    </row>
    <row r="28" spans="1:29" x14ac:dyDescent="0.35">
      <c r="A28" s="1" t="s">
        <v>42</v>
      </c>
      <c r="B28" s="1" t="s">
        <v>59</v>
      </c>
      <c r="C28" s="1" t="s">
        <v>60</v>
      </c>
      <c r="D28" s="1" t="s">
        <v>68</v>
      </c>
      <c r="E28" s="1" t="s">
        <v>69</v>
      </c>
      <c r="F28" s="1" t="s">
        <v>666</v>
      </c>
      <c r="L28" s="1" t="s">
        <v>669</v>
      </c>
      <c r="M28" s="1">
        <v>23456.9</v>
      </c>
      <c r="N28" s="1">
        <f>ROUND(($Y28-SUM($M28:M28))/N$1,2)</f>
        <v>23456.9</v>
      </c>
      <c r="O28" s="1">
        <f>ROUND(($Y28-SUM($M28:N28))/O$1,2)</f>
        <v>23456.91</v>
      </c>
      <c r="P28" s="1">
        <f>ROUND(($Y28-SUM($M28:O28))/P$1,2)</f>
        <v>23456.9</v>
      </c>
      <c r="Q28" s="1">
        <f>ROUND(($Y28-SUM($M28:P28))/Q$1,2)</f>
        <v>23456.91</v>
      </c>
      <c r="R28" s="1">
        <f>ROUND(($Y28-SUM($M28:Q28))/R$1,2)</f>
        <v>23456.9</v>
      </c>
      <c r="S28" s="1">
        <f>ROUND(($Y28-SUM($M28:R28))/S$1,2)</f>
        <v>23456.91</v>
      </c>
      <c r="T28" s="1">
        <f>ROUND(($Y28-SUM($M28:S28))/T$1,2)</f>
        <v>23456.9</v>
      </c>
      <c r="U28" s="1">
        <f>ROUND(($Y28-SUM($M28:T28))/U$1,2)</f>
        <v>23456.91</v>
      </c>
      <c r="V28" s="1">
        <f>ROUND(($Y28-SUM($M28:U28))/V$1,2)</f>
        <v>23456.9</v>
      </c>
      <c r="W28" s="1">
        <f>ROUND(($Y28-SUM($M28:V28))/W$1,2)</f>
        <v>23456.91</v>
      </c>
      <c r="X28" s="1">
        <f>ROUND(($Y28-SUM($M28:W28))/X$1,2)</f>
        <v>23456.9</v>
      </c>
      <c r="Y28" s="1">
        <f t="shared" si="7"/>
        <v>281482.84999999998</v>
      </c>
      <c r="Z28" s="1">
        <f t="shared" si="8"/>
        <v>918</v>
      </c>
      <c r="AA28" s="1">
        <v>918</v>
      </c>
      <c r="AC28" s="1">
        <f t="shared" si="1"/>
        <v>0</v>
      </c>
    </row>
    <row r="29" spans="1:29" x14ac:dyDescent="0.35">
      <c r="A29" s="1" t="s">
        <v>42</v>
      </c>
      <c r="B29" s="1" t="s">
        <v>59</v>
      </c>
      <c r="C29" s="1" t="s">
        <v>60</v>
      </c>
      <c r="D29" s="1" t="s">
        <v>582</v>
      </c>
      <c r="E29" s="1" t="s">
        <v>70</v>
      </c>
      <c r="F29" s="1" t="s">
        <v>665</v>
      </c>
      <c r="L29" s="1" t="s">
        <v>669</v>
      </c>
      <c r="M29" s="1">
        <v>6899.09</v>
      </c>
      <c r="N29" s="1">
        <f>ROUND(($Y29-SUM($M29:M29))/N$1,2)</f>
        <v>6899.09</v>
      </c>
      <c r="O29" s="1">
        <f>ROUND(($Y29-SUM($M29:N29))/O$1,2)</f>
        <v>6899.09</v>
      </c>
      <c r="P29" s="1">
        <f>ROUND(($Y29-SUM($M29:O29))/P$1,2)</f>
        <v>6899.09</v>
      </c>
      <c r="Q29" s="1">
        <f>ROUND(($Y29-SUM($M29:P29))/Q$1,2)</f>
        <v>6899.09</v>
      </c>
      <c r="R29" s="1">
        <f>ROUND(($Y29-SUM($M29:Q29))/R$1,2)</f>
        <v>6899.09</v>
      </c>
      <c r="S29" s="1">
        <f>ROUND(($Y29-SUM($M29:R29))/S$1,2)</f>
        <v>6899.09</v>
      </c>
      <c r="T29" s="1">
        <f>ROUND(($Y29-SUM($M29:S29))/T$1,2)</f>
        <v>6899.09</v>
      </c>
      <c r="U29" s="1">
        <f>ROUND(($Y29-SUM($M29:T29))/U$1,2)</f>
        <v>6899.09</v>
      </c>
      <c r="V29" s="1">
        <f>ROUND(($Y29-SUM($M29:U29))/V$1,2)</f>
        <v>6899.09</v>
      </c>
      <c r="W29" s="1">
        <f>ROUND(($Y29-SUM($M29:V29))/W$1,2)</f>
        <v>6899.09</v>
      </c>
      <c r="X29" s="1">
        <f>ROUND(($Y29-SUM($M29:W29))/X$1,2)</f>
        <v>6899.08</v>
      </c>
      <c r="Y29" s="1">
        <f t="shared" si="7"/>
        <v>82789.070000000007</v>
      </c>
      <c r="Z29" s="1">
        <f t="shared" si="8"/>
        <v>270</v>
      </c>
      <c r="AA29" s="1">
        <v>540</v>
      </c>
      <c r="AC29" s="1">
        <f t="shared" si="1"/>
        <v>0</v>
      </c>
    </row>
    <row r="30" spans="1:29" x14ac:dyDescent="0.35">
      <c r="A30" s="1" t="s">
        <v>42</v>
      </c>
      <c r="B30" s="1" t="s">
        <v>59</v>
      </c>
      <c r="C30" s="1" t="s">
        <v>60</v>
      </c>
      <c r="D30" s="1" t="s">
        <v>583</v>
      </c>
      <c r="E30" s="1" t="s">
        <v>71</v>
      </c>
      <c r="F30" s="1" t="s">
        <v>666</v>
      </c>
      <c r="L30" s="1" t="s">
        <v>669</v>
      </c>
      <c r="M30" s="1">
        <v>18704.2</v>
      </c>
      <c r="N30" s="1">
        <f>ROUND(($Y30-SUM($M30:M30))/N$1,2)</f>
        <v>18704.2</v>
      </c>
      <c r="O30" s="1">
        <f>ROUND(($Y30-SUM($M30:N30))/O$1,2)</f>
        <v>18704.2</v>
      </c>
      <c r="P30" s="1">
        <f>ROUND(($Y30-SUM($M30:O30))/P$1,2)</f>
        <v>18704.2</v>
      </c>
      <c r="Q30" s="1">
        <f>ROUND(($Y30-SUM($M30:P30))/Q$1,2)</f>
        <v>18704.2</v>
      </c>
      <c r="R30" s="1">
        <f>ROUND(($Y30-SUM($M30:Q30))/R$1,2)</f>
        <v>18704.2</v>
      </c>
      <c r="S30" s="1">
        <f>ROUND(($Y30-SUM($M30:R30))/S$1,2)</f>
        <v>18704.2</v>
      </c>
      <c r="T30" s="1">
        <f>ROUND(($Y30-SUM($M30:S30))/T$1,2)</f>
        <v>18704.2</v>
      </c>
      <c r="U30" s="1">
        <f>ROUND(($Y30-SUM($M30:T30))/U$1,2)</f>
        <v>18704.2</v>
      </c>
      <c r="V30" s="1">
        <f>ROUND(($Y30-SUM($M30:U30))/V$1,2)</f>
        <v>18704.189999999999</v>
      </c>
      <c r="W30" s="1">
        <f>ROUND(($Y30-SUM($M30:V30))/W$1,2)</f>
        <v>18704.2</v>
      </c>
      <c r="X30" s="1">
        <f>ROUND(($Y30-SUM($M30:W30))/X$1,2)</f>
        <v>18704.189999999999</v>
      </c>
      <c r="Y30" s="1">
        <f t="shared" si="7"/>
        <v>224450.38</v>
      </c>
      <c r="Z30" s="1">
        <f t="shared" si="8"/>
        <v>732</v>
      </c>
      <c r="AA30" s="1">
        <v>732</v>
      </c>
      <c r="AC30" s="1">
        <f t="shared" si="1"/>
        <v>0</v>
      </c>
    </row>
    <row r="31" spans="1:29" x14ac:dyDescent="0.35">
      <c r="A31" s="1" t="s">
        <v>42</v>
      </c>
      <c r="B31" s="1" t="s">
        <v>59</v>
      </c>
      <c r="C31" s="1" t="s">
        <v>60</v>
      </c>
      <c r="D31" s="1" t="s">
        <v>73</v>
      </c>
      <c r="E31" s="1" t="s">
        <v>72</v>
      </c>
      <c r="F31" s="1" t="s">
        <v>666</v>
      </c>
      <c r="L31" s="1" t="s">
        <v>669</v>
      </c>
      <c r="M31" s="1">
        <v>10783.02</v>
      </c>
      <c r="N31" s="1">
        <f>ROUND(($Y31-SUM($M31:M31))/N$1,2)</f>
        <v>10783.02</v>
      </c>
      <c r="O31" s="1">
        <f>ROUND(($Y31-SUM($M31:N31))/O$1,2)</f>
        <v>10783.02</v>
      </c>
      <c r="P31" s="1">
        <f>ROUND(($Y31-SUM($M31:O31))/P$1,2)</f>
        <v>10783.02</v>
      </c>
      <c r="Q31" s="1">
        <f>ROUND(($Y31-SUM($M31:P31))/Q$1,2)</f>
        <v>10783.02</v>
      </c>
      <c r="R31" s="1">
        <f>ROUND(($Y31-SUM($M31:Q31))/R$1,2)</f>
        <v>10783.02</v>
      </c>
      <c r="S31" s="1">
        <f>ROUND(($Y31-SUM($M31:R31))/S$1,2)</f>
        <v>10783.02</v>
      </c>
      <c r="T31" s="1">
        <f>ROUND(($Y31-SUM($M31:S31))/T$1,2)</f>
        <v>10783.02</v>
      </c>
      <c r="U31" s="1">
        <f>ROUND(($Y31-SUM($M31:T31))/U$1,2)</f>
        <v>10783.03</v>
      </c>
      <c r="V31" s="1">
        <f>ROUND(($Y31-SUM($M31:U31))/V$1,2)</f>
        <v>10783.02</v>
      </c>
      <c r="W31" s="1">
        <f>ROUND(($Y31-SUM($M31:V31))/W$1,2)</f>
        <v>10783.03</v>
      </c>
      <c r="X31" s="1">
        <f>ROUND(($Y31-SUM($M31:W31))/X$1,2)</f>
        <v>10783.02</v>
      </c>
      <c r="Y31" s="1">
        <f t="shared" si="7"/>
        <v>129396.26</v>
      </c>
      <c r="Z31" s="1">
        <f t="shared" si="8"/>
        <v>422</v>
      </c>
      <c r="AA31" s="1">
        <v>422</v>
      </c>
      <c r="AC31" s="1">
        <f t="shared" si="1"/>
        <v>0</v>
      </c>
    </row>
    <row r="32" spans="1:29" x14ac:dyDescent="0.35">
      <c r="A32" s="1" t="s">
        <v>42</v>
      </c>
      <c r="B32" s="1" t="s">
        <v>59</v>
      </c>
      <c r="C32" s="1" t="s">
        <v>60</v>
      </c>
      <c r="D32" s="3" t="s">
        <v>655</v>
      </c>
      <c r="E32" s="1" t="s">
        <v>74</v>
      </c>
      <c r="F32" s="1" t="s">
        <v>666</v>
      </c>
      <c r="L32" s="1" t="s">
        <v>669</v>
      </c>
      <c r="M32" s="1">
        <v>12265.05</v>
      </c>
      <c r="N32" s="1">
        <f>ROUND(($Y32-SUM($M32:M32))/N$1,2)</f>
        <v>12265.05</v>
      </c>
      <c r="O32" s="1">
        <f>ROUND(($Y32-SUM($M32:N32))/O$1,2)</f>
        <v>12265.05</v>
      </c>
      <c r="P32" s="1">
        <f>ROUND(($Y32-SUM($M32:O32))/P$1,2)</f>
        <v>12265.05</v>
      </c>
      <c r="Q32" s="1">
        <f>ROUND(($Y32-SUM($M32:P32))/Q$1,2)</f>
        <v>12265.05</v>
      </c>
      <c r="R32" s="1">
        <f>ROUND(($Y32-SUM($M32:Q32))/R$1,2)</f>
        <v>12265.05</v>
      </c>
      <c r="S32" s="1">
        <f>ROUND(($Y32-SUM($M32:R32))/S$1,2)</f>
        <v>12265.05</v>
      </c>
      <c r="T32" s="1">
        <f>ROUND(($Y32-SUM($M32:S32))/T$1,2)</f>
        <v>12265.05</v>
      </c>
      <c r="U32" s="1">
        <f>ROUND(($Y32-SUM($M32:T32))/U$1,2)</f>
        <v>12265.05</v>
      </c>
      <c r="V32" s="1">
        <f>ROUND(($Y32-SUM($M32:U32))/V$1,2)</f>
        <v>12265.04</v>
      </c>
      <c r="W32" s="1">
        <f>ROUND(($Y32-SUM($M32:V32))/W$1,2)</f>
        <v>12265.05</v>
      </c>
      <c r="X32" s="1">
        <f>ROUND(($Y32-SUM($M32:W32))/X$1,2)</f>
        <v>12265.04</v>
      </c>
      <c r="Y32" s="1">
        <f t="shared" si="7"/>
        <v>147180.57999999999</v>
      </c>
      <c r="Z32" s="1">
        <f t="shared" si="8"/>
        <v>480</v>
      </c>
      <c r="AA32" s="1">
        <v>480</v>
      </c>
      <c r="AC32" s="1">
        <f t="shared" si="1"/>
        <v>0</v>
      </c>
    </row>
    <row r="33" spans="1:29" s="12" customFormat="1" ht="15" x14ac:dyDescent="0.3">
      <c r="A33" s="12" t="s">
        <v>22</v>
      </c>
      <c r="B33" s="12" t="s">
        <v>59</v>
      </c>
      <c r="C33" s="12" t="s">
        <v>60</v>
      </c>
      <c r="E33" s="12" t="s">
        <v>23</v>
      </c>
      <c r="G33" s="12" t="s">
        <v>42</v>
      </c>
      <c r="H33" s="17" t="str">
        <f>B33</f>
        <v>0180</v>
      </c>
      <c r="I33" s="12" t="s">
        <v>75</v>
      </c>
      <c r="J33" s="12" t="s">
        <v>76</v>
      </c>
      <c r="K33" s="12" t="s">
        <v>77</v>
      </c>
      <c r="L33" s="12" t="s">
        <v>669</v>
      </c>
      <c r="M33" s="12">
        <v>156072.74</v>
      </c>
      <c r="N33" s="12">
        <f t="shared" ref="N33:X33" si="9">SUM(N21:N32)</f>
        <v>156072.72999999998</v>
      </c>
      <c r="O33" s="12">
        <f t="shared" si="9"/>
        <v>156072.75999999998</v>
      </c>
      <c r="P33" s="12">
        <f t="shared" si="9"/>
        <v>156072.72</v>
      </c>
      <c r="Q33" s="12">
        <f t="shared" si="9"/>
        <v>156072.76999999999</v>
      </c>
      <c r="R33" s="12">
        <f t="shared" si="9"/>
        <v>156072.72</v>
      </c>
      <c r="S33" s="12">
        <f t="shared" si="9"/>
        <v>156072.76999999999</v>
      </c>
      <c r="T33" s="12">
        <f t="shared" si="9"/>
        <v>156072.71</v>
      </c>
      <c r="U33" s="12">
        <f t="shared" si="9"/>
        <v>156072.78</v>
      </c>
      <c r="V33" s="12">
        <f t="shared" si="9"/>
        <v>156072.69</v>
      </c>
      <c r="W33" s="12">
        <f t="shared" si="9"/>
        <v>156072.76999999999</v>
      </c>
      <c r="X33" s="12">
        <f t="shared" si="9"/>
        <v>156072.68</v>
      </c>
      <c r="Y33" s="12">
        <f t="shared" si="4"/>
        <v>1872872.8399999999</v>
      </c>
      <c r="Z33" s="8">
        <f>SUM(Z21:Z32)-Z26</f>
        <v>6108</v>
      </c>
      <c r="AA33" s="8">
        <f>SUM(AA21:AA32)-AA26</f>
        <v>6378</v>
      </c>
      <c r="AC33" s="12">
        <f t="shared" si="1"/>
        <v>0</v>
      </c>
    </row>
    <row r="34" spans="1:29" x14ac:dyDescent="0.35">
      <c r="A34" s="1" t="s">
        <v>78</v>
      </c>
      <c r="B34" s="1" t="s">
        <v>647</v>
      </c>
      <c r="C34" s="1" t="s">
        <v>79</v>
      </c>
      <c r="D34" s="1" t="s">
        <v>584</v>
      </c>
      <c r="E34" s="1" t="s">
        <v>80</v>
      </c>
      <c r="F34" s="1" t="s">
        <v>666</v>
      </c>
      <c r="L34" s="1" t="s">
        <v>669</v>
      </c>
      <c r="M34" s="1">
        <v>3117.37</v>
      </c>
      <c r="N34" s="1">
        <f>ROUND(($Y34-SUM($M34:M34))/N$1,2)</f>
        <v>3117.37</v>
      </c>
      <c r="O34" s="1">
        <f>ROUND(($Y34-SUM($M34:N34))/O$1,2)</f>
        <v>3117.37</v>
      </c>
      <c r="P34" s="1">
        <f>ROUND(($Y34-SUM($M34:O34))/P$1,2)</f>
        <v>3117.37</v>
      </c>
      <c r="Q34" s="1">
        <f>ROUND(($Y34-SUM($M34:P34))/Q$1,2)</f>
        <v>3117.37</v>
      </c>
      <c r="R34" s="1">
        <f>ROUND(($Y34-SUM($M34:Q34))/R$1,2)</f>
        <v>3117.36</v>
      </c>
      <c r="S34" s="1">
        <f>ROUND(($Y34-SUM($M34:R34))/S$1,2)</f>
        <v>3117.37</v>
      </c>
      <c r="T34" s="1">
        <f>ROUND(($Y34-SUM($M34:S34))/T$1,2)</f>
        <v>3117.36</v>
      </c>
      <c r="U34" s="1">
        <f>ROUND(($Y34-SUM($M34:T34))/U$1,2)</f>
        <v>3117.37</v>
      </c>
      <c r="V34" s="1">
        <f>ROUND(($Y34-SUM($M34:U34))/V$1,2)</f>
        <v>3117.36</v>
      </c>
      <c r="W34" s="1">
        <f>ROUND(($Y34-SUM($M34:V34))/W$1,2)</f>
        <v>3117.37</v>
      </c>
      <c r="X34" s="1">
        <f>ROUND(($Y34-SUM($M34:W34))/X$1,2)</f>
        <v>3117.36</v>
      </c>
      <c r="Y34" s="1">
        <f>IF(F34="NO",ROUND($AA34*Z$287,2),ROUND($AA34/2*Z$287,2))</f>
        <v>37408.400000000001</v>
      </c>
      <c r="Z34" s="1">
        <f>IF(F34="NO",AA34,AA34/2)</f>
        <v>122</v>
      </c>
      <c r="AA34" s="1">
        <v>122</v>
      </c>
      <c r="AC34" s="1">
        <f t="shared" si="1"/>
        <v>0</v>
      </c>
    </row>
    <row r="35" spans="1:29" s="12" customFormat="1" ht="15" x14ac:dyDescent="0.3">
      <c r="A35" s="12" t="s">
        <v>22</v>
      </c>
      <c r="B35" s="12" t="s">
        <v>647</v>
      </c>
      <c r="C35" s="12" t="s">
        <v>79</v>
      </c>
      <c r="E35" s="12" t="s">
        <v>23</v>
      </c>
      <c r="G35" s="12" t="s">
        <v>668</v>
      </c>
      <c r="H35" s="17" t="str">
        <f>B35</f>
        <v>0220</v>
      </c>
      <c r="I35" s="12" t="s">
        <v>81</v>
      </c>
      <c r="J35" s="12" t="s">
        <v>82</v>
      </c>
      <c r="K35" s="12" t="s">
        <v>77</v>
      </c>
      <c r="L35" s="12" t="s">
        <v>669</v>
      </c>
      <c r="M35" s="12">
        <v>3117.37</v>
      </c>
      <c r="N35" s="12">
        <f t="shared" ref="N35:W35" si="10">SUM(N34)</f>
        <v>3117.37</v>
      </c>
      <c r="O35" s="12">
        <f t="shared" si="10"/>
        <v>3117.37</v>
      </c>
      <c r="P35" s="12">
        <f t="shared" si="10"/>
        <v>3117.37</v>
      </c>
      <c r="Q35" s="12">
        <f t="shared" si="10"/>
        <v>3117.37</v>
      </c>
      <c r="R35" s="12">
        <f t="shared" si="10"/>
        <v>3117.36</v>
      </c>
      <c r="S35" s="12">
        <f t="shared" si="10"/>
        <v>3117.37</v>
      </c>
      <c r="T35" s="12">
        <f t="shared" si="10"/>
        <v>3117.36</v>
      </c>
      <c r="U35" s="12">
        <f t="shared" si="10"/>
        <v>3117.37</v>
      </c>
      <c r="V35" s="12">
        <f t="shared" si="10"/>
        <v>3117.36</v>
      </c>
      <c r="W35" s="12">
        <f t="shared" si="10"/>
        <v>3117.37</v>
      </c>
      <c r="X35" s="12">
        <f>SUM(X34)</f>
        <v>3117.36</v>
      </c>
      <c r="Y35" s="12">
        <f t="shared" si="4"/>
        <v>37408.400000000001</v>
      </c>
      <c r="Z35" s="8">
        <f>SUM(Z34)</f>
        <v>122</v>
      </c>
      <c r="AA35" s="8">
        <f t="shared" ref="AA35" si="11">SUM(AA34)</f>
        <v>122</v>
      </c>
      <c r="AC35" s="12">
        <f t="shared" si="1"/>
        <v>0</v>
      </c>
    </row>
    <row r="36" spans="1:29" x14ac:dyDescent="0.35">
      <c r="A36" s="1" t="s">
        <v>83</v>
      </c>
      <c r="B36" s="1" t="s">
        <v>84</v>
      </c>
      <c r="C36" s="1" t="s">
        <v>85</v>
      </c>
      <c r="D36" s="1" t="s">
        <v>86</v>
      </c>
      <c r="E36" s="1" t="s">
        <v>87</v>
      </c>
      <c r="F36" s="1" t="s">
        <v>666</v>
      </c>
      <c r="L36" s="1" t="s">
        <v>669</v>
      </c>
      <c r="M36" s="1">
        <v>12009.53</v>
      </c>
      <c r="N36" s="1">
        <f>ROUND(($Y36-SUM($M36:M36))/N$1,2)</f>
        <v>12009.53</v>
      </c>
      <c r="O36" s="1">
        <f>ROUND(($Y36-SUM($M36:N36))/O$1,2)</f>
        <v>12009.53</v>
      </c>
      <c r="P36" s="1">
        <f>ROUND(($Y36-SUM($M36:O36))/P$1,2)</f>
        <v>12009.52</v>
      </c>
      <c r="Q36" s="1">
        <f>ROUND(($Y36-SUM($M36:P36))/Q$1,2)</f>
        <v>12009.53</v>
      </c>
      <c r="R36" s="1">
        <f>ROUND(($Y36-SUM($M36:Q36))/R$1,2)</f>
        <v>12009.52</v>
      </c>
      <c r="S36" s="1">
        <f>ROUND(($Y36-SUM($M36:R36))/S$1,2)</f>
        <v>12009.53</v>
      </c>
      <c r="T36" s="1">
        <f>ROUND(($Y36-SUM($M36:S36))/T$1,2)</f>
        <v>12009.52</v>
      </c>
      <c r="U36" s="1">
        <f>ROUND(($Y36-SUM($M36:T36))/U$1,2)</f>
        <v>12009.53</v>
      </c>
      <c r="V36" s="1">
        <f>ROUND(($Y36-SUM($M36:U36))/V$1,2)</f>
        <v>12009.52</v>
      </c>
      <c r="W36" s="1">
        <f>ROUND(($Y36-SUM($M36:V36))/W$1,2)</f>
        <v>12009.53</v>
      </c>
      <c r="X36" s="1">
        <f>ROUND(($Y36-SUM($M36:W36))/X$1,2)</f>
        <v>12009.52</v>
      </c>
      <c r="Y36" s="1">
        <f>IF(F36="NO",ROUND($AA36*Z$287,2),ROUND($AA36/2*Z$287,2))</f>
        <v>144114.31</v>
      </c>
      <c r="Z36" s="1">
        <f>IF(F36="NO",AA36,AA36/2)</f>
        <v>470</v>
      </c>
      <c r="AA36" s="1">
        <v>470</v>
      </c>
      <c r="AC36" s="1">
        <f t="shared" si="1"/>
        <v>0</v>
      </c>
    </row>
    <row r="37" spans="1:29" x14ac:dyDescent="0.35">
      <c r="A37" s="1" t="s">
        <v>83</v>
      </c>
      <c r="B37" s="1" t="s">
        <v>84</v>
      </c>
      <c r="C37" s="1" t="s">
        <v>85</v>
      </c>
      <c r="D37" s="3" t="s">
        <v>88</v>
      </c>
      <c r="E37" s="1" t="s">
        <v>89</v>
      </c>
      <c r="F37" s="1" t="s">
        <v>666</v>
      </c>
      <c r="L37" s="1" t="s">
        <v>669</v>
      </c>
      <c r="AA37" s="1">
        <v>215</v>
      </c>
      <c r="AC37" s="1">
        <f t="shared" si="1"/>
        <v>0</v>
      </c>
    </row>
    <row r="38" spans="1:29" x14ac:dyDescent="0.35">
      <c r="A38" s="1" t="s">
        <v>83</v>
      </c>
      <c r="B38" s="1" t="s">
        <v>84</v>
      </c>
      <c r="C38" s="1" t="s">
        <v>85</v>
      </c>
      <c r="D38" s="1" t="s">
        <v>90</v>
      </c>
      <c r="E38" s="1" t="s">
        <v>91</v>
      </c>
      <c r="F38" s="1" t="s">
        <v>666</v>
      </c>
      <c r="L38" s="1" t="s">
        <v>669</v>
      </c>
      <c r="M38" s="1">
        <v>22217.62</v>
      </c>
      <c r="N38" s="1">
        <f>ROUND(($Y38-SUM($M38:M38))/N$1,2)</f>
        <v>22217.62</v>
      </c>
      <c r="O38" s="1">
        <f>ROUND(($Y38-SUM($M38:N38))/O$1,2)</f>
        <v>22217.62</v>
      </c>
      <c r="P38" s="1">
        <f>ROUND(($Y38-SUM($M38:O38))/P$1,2)</f>
        <v>22217.62</v>
      </c>
      <c r="Q38" s="1">
        <f>ROUND(($Y38-SUM($M38:P38))/Q$1,2)</f>
        <v>22217.63</v>
      </c>
      <c r="R38" s="1">
        <f>ROUND(($Y38-SUM($M38:Q38))/R$1,2)</f>
        <v>22217.62</v>
      </c>
      <c r="S38" s="1">
        <f>ROUND(($Y38-SUM($M38:R38))/S$1,2)</f>
        <v>22217.63</v>
      </c>
      <c r="T38" s="1">
        <f>ROUND(($Y38-SUM($M38:S38))/T$1,2)</f>
        <v>22217.62</v>
      </c>
      <c r="U38" s="1">
        <f>ROUND(($Y38-SUM($M38:T38))/U$1,2)</f>
        <v>22217.63</v>
      </c>
      <c r="V38" s="1">
        <f>ROUND(($Y38-SUM($M38:U38))/V$1,2)</f>
        <v>22217.62</v>
      </c>
      <c r="W38" s="1">
        <f>ROUND(($Y38-SUM($M38:V38))/W$1,2)</f>
        <v>22217.63</v>
      </c>
      <c r="X38" s="1">
        <f>ROUND(($Y38-SUM($M38:W38))/X$1,2)</f>
        <v>22217.62</v>
      </c>
      <c r="Y38" s="1">
        <f>IF(F38="NO",ROUND($AA38*Z$287,2),ROUND($AA38/2*Z$287,2))</f>
        <v>266611.48</v>
      </c>
      <c r="Z38" s="1">
        <f>IF(F38="NO",AA38,AA38/2)</f>
        <v>869.5</v>
      </c>
      <c r="AA38" s="1">
        <v>869.5</v>
      </c>
      <c r="AC38" s="1">
        <f t="shared" si="1"/>
        <v>0</v>
      </c>
    </row>
    <row r="39" spans="1:29" x14ac:dyDescent="0.35">
      <c r="A39" s="1" t="s">
        <v>83</v>
      </c>
      <c r="B39" s="1" t="s">
        <v>84</v>
      </c>
      <c r="C39" s="1" t="s">
        <v>85</v>
      </c>
      <c r="D39" s="1" t="s">
        <v>92</v>
      </c>
      <c r="E39" s="1" t="s">
        <v>93</v>
      </c>
      <c r="F39" s="1" t="s">
        <v>666</v>
      </c>
      <c r="L39" s="1" t="s">
        <v>669</v>
      </c>
      <c r="M39" s="1">
        <v>14692.51</v>
      </c>
      <c r="N39" s="1">
        <f>ROUND(($Y39-SUM($M39:M39))/N$1,2)</f>
        <v>14692.51</v>
      </c>
      <c r="O39" s="1">
        <f>ROUND(($Y39-SUM($M39:N39))/O$1,2)</f>
        <v>14692.51</v>
      </c>
      <c r="P39" s="1">
        <f>ROUND(($Y39-SUM($M39:O39))/P$1,2)</f>
        <v>14692.5</v>
      </c>
      <c r="Q39" s="1">
        <f>ROUND(($Y39-SUM($M39:P39))/Q$1,2)</f>
        <v>14692.51</v>
      </c>
      <c r="R39" s="1">
        <f>ROUND(($Y39-SUM($M39:Q39))/R$1,2)</f>
        <v>14692.5</v>
      </c>
      <c r="S39" s="1">
        <f>ROUND(($Y39-SUM($M39:R39))/S$1,2)</f>
        <v>14692.51</v>
      </c>
      <c r="T39" s="1">
        <f>ROUND(($Y39-SUM($M39:S39))/T$1,2)</f>
        <v>14692.5</v>
      </c>
      <c r="U39" s="1">
        <f>ROUND(($Y39-SUM($M39:T39))/U$1,2)</f>
        <v>14692.51</v>
      </c>
      <c r="V39" s="1">
        <f>ROUND(($Y39-SUM($M39:U39))/V$1,2)</f>
        <v>14692.5</v>
      </c>
      <c r="W39" s="1">
        <f>ROUND(($Y39-SUM($M39:V39))/W$1,2)</f>
        <v>14692.51</v>
      </c>
      <c r="X39" s="1">
        <f>ROUND(($Y39-SUM($M39:W39))/X$1,2)</f>
        <v>14692.5</v>
      </c>
      <c r="Y39" s="1">
        <f>IF(F39="NO",ROUND($AA39*Z$287,2),ROUND($AA39/2*Z$287,2))</f>
        <v>176310.07</v>
      </c>
      <c r="Z39" s="1">
        <f>IF(F39="NO",AA39,AA39/2)</f>
        <v>575</v>
      </c>
      <c r="AA39" s="1">
        <v>575</v>
      </c>
      <c r="AC39" s="1">
        <f t="shared" si="1"/>
        <v>0</v>
      </c>
    </row>
    <row r="40" spans="1:29" x14ac:dyDescent="0.35">
      <c r="A40" s="1" t="s">
        <v>83</v>
      </c>
      <c r="B40" s="1" t="s">
        <v>84</v>
      </c>
      <c r="C40" s="1" t="s">
        <v>85</v>
      </c>
      <c r="D40" s="1" t="s">
        <v>94</v>
      </c>
      <c r="E40" s="1" t="s">
        <v>95</v>
      </c>
      <c r="F40" s="1" t="s">
        <v>666</v>
      </c>
      <c r="L40" s="1" t="s">
        <v>669</v>
      </c>
      <c r="M40" s="1">
        <v>5749.24</v>
      </c>
      <c r="N40" s="1">
        <f>ROUND(($Y40-SUM($M40:M40))/N$1,2)</f>
        <v>5749.24</v>
      </c>
      <c r="O40" s="1">
        <f>ROUND(($Y40-SUM($M40:N40))/O$1,2)</f>
        <v>5749.24</v>
      </c>
      <c r="P40" s="1">
        <f>ROUND(($Y40-SUM($M40:O40))/P$1,2)</f>
        <v>5749.24</v>
      </c>
      <c r="Q40" s="1">
        <f>ROUND(($Y40-SUM($M40:P40))/Q$1,2)</f>
        <v>5749.24</v>
      </c>
      <c r="R40" s="1">
        <f>ROUND(($Y40-SUM($M40:Q40))/R$1,2)</f>
        <v>5749.24</v>
      </c>
      <c r="S40" s="1">
        <f>ROUND(($Y40-SUM($M40:R40))/S$1,2)</f>
        <v>5749.24</v>
      </c>
      <c r="T40" s="1">
        <f>ROUND(($Y40-SUM($M40:S40))/T$1,2)</f>
        <v>5749.24</v>
      </c>
      <c r="U40" s="1">
        <f>ROUND(($Y40-SUM($M40:T40))/U$1,2)</f>
        <v>5749.25</v>
      </c>
      <c r="V40" s="1">
        <f>ROUND(($Y40-SUM($M40:U40))/V$1,2)</f>
        <v>5749.24</v>
      </c>
      <c r="W40" s="1">
        <f>ROUND(($Y40-SUM($M40:V40))/W$1,2)</f>
        <v>5749.25</v>
      </c>
      <c r="X40" s="1">
        <f>ROUND(($Y40-SUM($M40:W40))/X$1,2)</f>
        <v>5749.24</v>
      </c>
      <c r="Y40" s="1">
        <f>IF(F40="NO",ROUND($AA40*Z$287,2),ROUND($AA40/2*Z$287,2))</f>
        <v>68990.899999999994</v>
      </c>
      <c r="Z40" s="1">
        <f>IF(F40="NO",AA40,AA40/2)</f>
        <v>225</v>
      </c>
      <c r="AA40" s="1">
        <v>225</v>
      </c>
      <c r="AC40" s="1">
        <f t="shared" si="1"/>
        <v>0</v>
      </c>
    </row>
    <row r="41" spans="1:29" x14ac:dyDescent="0.35">
      <c r="A41" s="1" t="s">
        <v>83</v>
      </c>
      <c r="B41" s="1" t="s">
        <v>84</v>
      </c>
      <c r="C41" s="1" t="s">
        <v>85</v>
      </c>
      <c r="D41" s="1" t="s">
        <v>96</v>
      </c>
      <c r="E41" s="1" t="s">
        <v>97</v>
      </c>
      <c r="F41" s="1" t="s">
        <v>666</v>
      </c>
      <c r="L41" s="1" t="s">
        <v>669</v>
      </c>
      <c r="M41" s="1">
        <v>18627.54</v>
      </c>
      <c r="N41" s="1">
        <f>ROUND(($Y41-SUM($M41:M41))/N$1,2)</f>
        <v>18627.54</v>
      </c>
      <c r="O41" s="1">
        <f>ROUND(($Y41-SUM($M41:N41))/O$1,2)</f>
        <v>18627.54</v>
      </c>
      <c r="P41" s="1">
        <f>ROUND(($Y41-SUM($M41:O41))/P$1,2)</f>
        <v>18627.54</v>
      </c>
      <c r="Q41" s="1">
        <f>ROUND(($Y41-SUM($M41:P41))/Q$1,2)</f>
        <v>18627.54</v>
      </c>
      <c r="R41" s="1">
        <f>ROUND(($Y41-SUM($M41:Q41))/R$1,2)</f>
        <v>18627.54</v>
      </c>
      <c r="S41" s="1">
        <f>ROUND(($Y41-SUM($M41:R41))/S$1,2)</f>
        <v>18627.54</v>
      </c>
      <c r="T41" s="1">
        <f>ROUND(($Y41-SUM($M41:S41))/T$1,2)</f>
        <v>18627.54</v>
      </c>
      <c r="U41" s="1">
        <f>ROUND(($Y41-SUM($M41:T41))/U$1,2)</f>
        <v>18627.55</v>
      </c>
      <c r="V41" s="1">
        <f>ROUND(($Y41-SUM($M41:U41))/V$1,2)</f>
        <v>18627.54</v>
      </c>
      <c r="W41" s="1">
        <f>ROUND(($Y41-SUM($M41:V41))/W$1,2)</f>
        <v>18627.55</v>
      </c>
      <c r="X41" s="1">
        <f>ROUND(($Y41-SUM($M41:W41))/X$1,2)</f>
        <v>18627.54</v>
      </c>
      <c r="Y41" s="1">
        <f>IF(F41="NO",ROUND($AA41*Z$287,2),ROUND($AA41/2*Z$287,2))</f>
        <v>223530.5</v>
      </c>
      <c r="Z41" s="1">
        <f>IF(F41="NO",AA41,AA41/2)</f>
        <v>729</v>
      </c>
      <c r="AA41" s="1">
        <v>729</v>
      </c>
      <c r="AC41" s="1">
        <f t="shared" si="1"/>
        <v>0</v>
      </c>
    </row>
    <row r="42" spans="1:29" s="12" customFormat="1" ht="15" x14ac:dyDescent="0.3">
      <c r="A42" s="12" t="s">
        <v>22</v>
      </c>
      <c r="B42" s="12" t="s">
        <v>84</v>
      </c>
      <c r="C42" s="12" t="s">
        <v>85</v>
      </c>
      <c r="E42" s="12" t="s">
        <v>23</v>
      </c>
      <c r="G42" s="12" t="s">
        <v>83</v>
      </c>
      <c r="H42" s="17" t="str">
        <f>B42</f>
        <v>0470</v>
      </c>
      <c r="I42" s="12" t="s">
        <v>98</v>
      </c>
      <c r="J42" s="12" t="s">
        <v>99</v>
      </c>
      <c r="K42" s="12" t="s">
        <v>26</v>
      </c>
      <c r="L42" s="12" t="s">
        <v>669</v>
      </c>
      <c r="M42" s="12">
        <v>73296.44</v>
      </c>
      <c r="N42" s="12">
        <f t="shared" ref="N42:W42" si="12">SUM(N36:N41)</f>
        <v>73296.44</v>
      </c>
      <c r="O42" s="12">
        <f t="shared" si="12"/>
        <v>73296.44</v>
      </c>
      <c r="P42" s="12">
        <f t="shared" si="12"/>
        <v>73296.42</v>
      </c>
      <c r="Q42" s="12">
        <f t="shared" si="12"/>
        <v>73296.450000000012</v>
      </c>
      <c r="R42" s="12">
        <f t="shared" si="12"/>
        <v>73296.42</v>
      </c>
      <c r="S42" s="12">
        <f t="shared" si="12"/>
        <v>73296.450000000012</v>
      </c>
      <c r="T42" s="12">
        <f t="shared" si="12"/>
        <v>73296.42</v>
      </c>
      <c r="U42" s="12">
        <f t="shared" si="12"/>
        <v>73296.47</v>
      </c>
      <c r="V42" s="12">
        <f t="shared" si="12"/>
        <v>73296.42</v>
      </c>
      <c r="W42" s="12">
        <f t="shared" si="12"/>
        <v>73296.47</v>
      </c>
      <c r="X42" s="12">
        <f>SUM(X36:X41)</f>
        <v>73296.42</v>
      </c>
      <c r="Y42" s="12">
        <f>SUM(M42:X42)</f>
        <v>879557.26</v>
      </c>
      <c r="Z42" s="8">
        <f>SUM(Z36:Z41)-Z37</f>
        <v>2868.5</v>
      </c>
      <c r="AA42" s="8">
        <f>SUM(AA36:AA41)-AA37</f>
        <v>2868.5</v>
      </c>
      <c r="AC42" s="12">
        <f t="shared" si="1"/>
        <v>0</v>
      </c>
    </row>
    <row r="43" spans="1:29" x14ac:dyDescent="0.35">
      <c r="A43" s="1" t="s">
        <v>83</v>
      </c>
      <c r="B43" s="1" t="s">
        <v>100</v>
      </c>
      <c r="C43" s="1" t="s">
        <v>101</v>
      </c>
      <c r="D43" s="1" t="s">
        <v>102</v>
      </c>
      <c r="E43" s="1" t="s">
        <v>103</v>
      </c>
      <c r="F43" s="1" t="s">
        <v>666</v>
      </c>
      <c r="L43" s="1" t="s">
        <v>669</v>
      </c>
      <c r="M43" s="1">
        <v>2555.2199999999998</v>
      </c>
      <c r="N43" s="1">
        <f>ROUND(($Y43-SUM($M43:M43))/N$1,2)</f>
        <v>2555.2199999999998</v>
      </c>
      <c r="O43" s="1">
        <f>ROUND(($Y43-SUM($M43:N43))/O$1,2)</f>
        <v>2555.2199999999998</v>
      </c>
      <c r="P43" s="1">
        <f>ROUND(($Y43-SUM($M43:O43))/P$1,2)</f>
        <v>2555.2199999999998</v>
      </c>
      <c r="Q43" s="1">
        <f>ROUND(($Y43-SUM($M43:P43))/Q$1,2)</f>
        <v>2555.2199999999998</v>
      </c>
      <c r="R43" s="1">
        <f>ROUND(($Y43-SUM($M43:Q43))/R$1,2)</f>
        <v>2555.2199999999998</v>
      </c>
      <c r="S43" s="1">
        <f>ROUND(($Y43-SUM($M43:R43))/S$1,2)</f>
        <v>2555.2199999999998</v>
      </c>
      <c r="T43" s="1">
        <f>ROUND(($Y43-SUM($M43:S43))/T$1,2)</f>
        <v>2555.2199999999998</v>
      </c>
      <c r="U43" s="1">
        <f>ROUND(($Y43-SUM($M43:T43))/U$1,2)</f>
        <v>2555.2199999999998</v>
      </c>
      <c r="V43" s="1">
        <f>ROUND(($Y43-SUM($M43:U43))/V$1,2)</f>
        <v>2555.21</v>
      </c>
      <c r="W43" s="1">
        <f>ROUND(($Y43-SUM($M43:V43))/W$1,2)</f>
        <v>2555.2199999999998</v>
      </c>
      <c r="X43" s="1">
        <f>ROUND(($Y43-SUM($M43:W43))/X$1,2)</f>
        <v>2555.21</v>
      </c>
      <c r="Y43" s="1">
        <f>IF(F43="NO",ROUND($AA43*Z$287,2),ROUND($AA43/2*Z$287,2))</f>
        <v>30662.62</v>
      </c>
      <c r="Z43" s="1">
        <f>IF(F43="NO",AA43,AA43/2)</f>
        <v>100</v>
      </c>
      <c r="AA43" s="1">
        <v>100</v>
      </c>
      <c r="AC43" s="1">
        <f t="shared" si="1"/>
        <v>0</v>
      </c>
    </row>
    <row r="44" spans="1:29" x14ac:dyDescent="0.35">
      <c r="A44" s="1" t="s">
        <v>83</v>
      </c>
      <c r="B44" s="1" t="s">
        <v>100</v>
      </c>
      <c r="C44" s="1" t="s">
        <v>101</v>
      </c>
      <c r="D44" s="1" t="s">
        <v>104</v>
      </c>
      <c r="E44" s="1" t="s">
        <v>105</v>
      </c>
      <c r="F44" s="1" t="s">
        <v>665</v>
      </c>
      <c r="L44" s="1" t="s">
        <v>669</v>
      </c>
      <c r="M44" s="1">
        <v>4446.08</v>
      </c>
      <c r="N44" s="1">
        <f>ROUND(($Y44-SUM($M44:M44))/N$1,2)</f>
        <v>4446.08</v>
      </c>
      <c r="O44" s="1">
        <f>ROUND(($Y44-SUM($M44:N44))/O$1,2)</f>
        <v>4446.08</v>
      </c>
      <c r="P44" s="1">
        <f>ROUND(($Y44-SUM($M44:O44))/P$1,2)</f>
        <v>4446.08</v>
      </c>
      <c r="Q44" s="1">
        <f>ROUND(($Y44-SUM($M44:P44))/Q$1,2)</f>
        <v>4446.08</v>
      </c>
      <c r="R44" s="1">
        <f>ROUND(($Y44-SUM($M44:Q44))/R$1,2)</f>
        <v>4446.08</v>
      </c>
      <c r="S44" s="1">
        <f>ROUND(($Y44-SUM($M44:R44))/S$1,2)</f>
        <v>4446.08</v>
      </c>
      <c r="T44" s="1">
        <f>ROUND(($Y44-SUM($M44:S44))/T$1,2)</f>
        <v>4446.08</v>
      </c>
      <c r="U44" s="1">
        <f>ROUND(($Y44-SUM($M44:T44))/U$1,2)</f>
        <v>4446.08</v>
      </c>
      <c r="V44" s="1">
        <f>ROUND(($Y44-SUM($M44:U44))/V$1,2)</f>
        <v>4446.08</v>
      </c>
      <c r="W44" s="1">
        <f>ROUND(($Y44-SUM($M44:V44))/W$1,2)</f>
        <v>4446.08</v>
      </c>
      <c r="X44" s="1">
        <f>ROUND(($Y44-SUM($M44:W44))/X$1,2)</f>
        <v>4446.08</v>
      </c>
      <c r="Y44" s="1">
        <f>IF(F44="NO",ROUND($AA44*Z$287,2),ROUND($AA44/2*Z$287,2))</f>
        <v>53352.959999999999</v>
      </c>
      <c r="Z44" s="1">
        <f>IF(F44="NO",AA44,AA44/2)</f>
        <v>174</v>
      </c>
      <c r="AA44" s="1">
        <v>348</v>
      </c>
      <c r="AC44" s="1">
        <f t="shared" si="1"/>
        <v>0</v>
      </c>
    </row>
    <row r="45" spans="1:29" x14ac:dyDescent="0.35">
      <c r="A45" s="1" t="s">
        <v>83</v>
      </c>
      <c r="B45" s="1" t="s">
        <v>100</v>
      </c>
      <c r="C45" s="1" t="s">
        <v>101</v>
      </c>
      <c r="D45" s="1" t="s">
        <v>106</v>
      </c>
      <c r="E45" s="1" t="s">
        <v>107</v>
      </c>
      <c r="F45" s="1" t="s">
        <v>665</v>
      </c>
      <c r="L45" s="1" t="s">
        <v>669</v>
      </c>
      <c r="M45" s="1">
        <v>1149.8499999999999</v>
      </c>
      <c r="N45" s="1">
        <f>ROUND(($Y45-SUM($M45:M45))/N$1,2)</f>
        <v>1149.8499999999999</v>
      </c>
      <c r="O45" s="1">
        <f>ROUND(($Y45-SUM($M45:N45))/O$1,2)</f>
        <v>1149.8499999999999</v>
      </c>
      <c r="P45" s="1">
        <f>ROUND(($Y45-SUM($M45:O45))/P$1,2)</f>
        <v>1149.8499999999999</v>
      </c>
      <c r="Q45" s="1">
        <f>ROUND(($Y45-SUM($M45:P45))/Q$1,2)</f>
        <v>1149.8499999999999</v>
      </c>
      <c r="R45" s="1">
        <f>ROUND(($Y45-SUM($M45:Q45))/R$1,2)</f>
        <v>1149.8499999999999</v>
      </c>
      <c r="S45" s="1">
        <f>ROUND(($Y45-SUM($M45:R45))/S$1,2)</f>
        <v>1149.8499999999999</v>
      </c>
      <c r="T45" s="1">
        <f>ROUND(($Y45-SUM($M45:S45))/T$1,2)</f>
        <v>1149.8499999999999</v>
      </c>
      <c r="U45" s="1">
        <f>ROUND(($Y45-SUM($M45:T45))/U$1,2)</f>
        <v>1149.8499999999999</v>
      </c>
      <c r="V45" s="1">
        <f>ROUND(($Y45-SUM($M45:U45))/V$1,2)</f>
        <v>1149.8399999999999</v>
      </c>
      <c r="W45" s="1">
        <f>ROUND(($Y45-SUM($M45:V45))/W$1,2)</f>
        <v>1149.8499999999999</v>
      </c>
      <c r="X45" s="1">
        <f>ROUND(($Y45-SUM($M45:W45))/X$1,2)</f>
        <v>1149.8399999999999</v>
      </c>
      <c r="Y45" s="1">
        <f>IF(F45="NO",ROUND($AA45*Z$287,2),ROUND($AA45/2*Z$287,2))</f>
        <v>13798.18</v>
      </c>
      <c r="Z45" s="1">
        <f>IF(F45="NO",AA45,AA45/2)</f>
        <v>45</v>
      </c>
      <c r="AA45" s="1">
        <v>90</v>
      </c>
      <c r="AC45" s="1">
        <f t="shared" si="1"/>
        <v>0</v>
      </c>
    </row>
    <row r="46" spans="1:29" x14ac:dyDescent="0.35">
      <c r="A46" s="1" t="s">
        <v>83</v>
      </c>
      <c r="B46" s="1" t="s">
        <v>100</v>
      </c>
      <c r="C46" s="1" t="s">
        <v>101</v>
      </c>
      <c r="D46" s="1" t="s">
        <v>108</v>
      </c>
      <c r="E46" s="1" t="s">
        <v>109</v>
      </c>
      <c r="F46" s="1" t="s">
        <v>666</v>
      </c>
      <c r="L46" s="1" t="s">
        <v>669</v>
      </c>
      <c r="M46" s="1">
        <v>36922.910000000003</v>
      </c>
      <c r="N46" s="1">
        <f>ROUND(($Y46-SUM($M46:M46))/N$1,2)</f>
        <v>36922.9</v>
      </c>
      <c r="O46" s="1">
        <f>ROUND(($Y46-SUM($M46:N46))/O$1,2)</f>
        <v>36922.910000000003</v>
      </c>
      <c r="P46" s="1">
        <f>ROUND(($Y46-SUM($M46:O46))/P$1,2)</f>
        <v>36922.9</v>
      </c>
      <c r="Q46" s="1">
        <f>ROUND(($Y46-SUM($M46:P46))/Q$1,2)</f>
        <v>36922.910000000003</v>
      </c>
      <c r="R46" s="1">
        <f>ROUND(($Y46-SUM($M46:Q46))/R$1,2)</f>
        <v>36922.9</v>
      </c>
      <c r="S46" s="1">
        <f>ROUND(($Y46-SUM($M46:R46))/S$1,2)</f>
        <v>36922.910000000003</v>
      </c>
      <c r="T46" s="1">
        <f>ROUND(($Y46-SUM($M46:S46))/T$1,2)</f>
        <v>36922.9</v>
      </c>
      <c r="U46" s="1">
        <f>ROUND(($Y46-SUM($M46:T46))/U$1,2)</f>
        <v>36922.910000000003</v>
      </c>
      <c r="V46" s="1">
        <f>ROUND(($Y46-SUM($M46:U46))/V$1,2)</f>
        <v>36922.9</v>
      </c>
      <c r="W46" s="1">
        <f>ROUND(($Y46-SUM($M46:V46))/W$1,2)</f>
        <v>36922.910000000003</v>
      </c>
      <c r="X46" s="1">
        <f>ROUND(($Y46-SUM($M46:W46))/X$1,2)</f>
        <v>36922.9</v>
      </c>
      <c r="Y46" s="1">
        <f>IF(F46="NO",ROUND($AA46*Z$287,2),ROUND($AA46/2*Z$287,2))</f>
        <v>443074.86</v>
      </c>
      <c r="Z46" s="1">
        <f>IF(F46="NO",AA46,AA46/2)</f>
        <v>1445</v>
      </c>
      <c r="AA46" s="1">
        <v>1445</v>
      </c>
      <c r="AC46" s="1">
        <f t="shared" si="1"/>
        <v>0</v>
      </c>
    </row>
    <row r="47" spans="1:29" x14ac:dyDescent="0.35">
      <c r="A47" s="1" t="s">
        <v>83</v>
      </c>
      <c r="B47" s="1" t="s">
        <v>100</v>
      </c>
      <c r="C47" s="1" t="s">
        <v>101</v>
      </c>
      <c r="D47" s="1" t="s">
        <v>110</v>
      </c>
      <c r="E47" s="1" t="s">
        <v>111</v>
      </c>
      <c r="F47" s="1" t="s">
        <v>665</v>
      </c>
      <c r="L47" s="1" t="s">
        <v>669</v>
      </c>
      <c r="M47" s="1">
        <v>4599.3900000000003</v>
      </c>
      <c r="N47" s="1">
        <f>ROUND(($Y47-SUM($M47:M47))/N$1,2)</f>
        <v>4599.3900000000003</v>
      </c>
      <c r="O47" s="1">
        <f>ROUND(($Y47-SUM($M47:N47))/O$1,2)</f>
        <v>4599.3900000000003</v>
      </c>
      <c r="P47" s="1">
        <f>ROUND(($Y47-SUM($M47:O47))/P$1,2)</f>
        <v>4599.3900000000003</v>
      </c>
      <c r="Q47" s="1">
        <f>ROUND(($Y47-SUM($M47:P47))/Q$1,2)</f>
        <v>4599.3999999999996</v>
      </c>
      <c r="R47" s="1">
        <f>ROUND(($Y47-SUM($M47:Q47))/R$1,2)</f>
        <v>4599.3900000000003</v>
      </c>
      <c r="S47" s="1">
        <f>ROUND(($Y47-SUM($M47:R47))/S$1,2)</f>
        <v>4599.3999999999996</v>
      </c>
      <c r="T47" s="1">
        <f>ROUND(($Y47-SUM($M47:S47))/T$1,2)</f>
        <v>4599.3900000000003</v>
      </c>
      <c r="U47" s="1">
        <f>ROUND(($Y47-SUM($M47:T47))/U$1,2)</f>
        <v>4599.3999999999996</v>
      </c>
      <c r="V47" s="1">
        <f>ROUND(($Y47-SUM($M47:U47))/V$1,2)</f>
        <v>4599.3900000000003</v>
      </c>
      <c r="W47" s="1">
        <f>ROUND(($Y47-SUM($M47:V47))/W$1,2)</f>
        <v>4599.3999999999996</v>
      </c>
      <c r="X47" s="1">
        <f>ROUND(($Y47-SUM($M47:W47))/X$1,2)</f>
        <v>4599.3900000000003</v>
      </c>
      <c r="Y47" s="1">
        <f>IF(F47="NO",ROUND($AA47*Z$287,2),ROUND($AA47/2*Z$287,2))</f>
        <v>55192.72</v>
      </c>
      <c r="Z47" s="1">
        <f>IF(F47="NO",AA47,AA47/2)</f>
        <v>180</v>
      </c>
      <c r="AA47" s="1">
        <v>360</v>
      </c>
      <c r="AC47" s="1">
        <f t="shared" si="1"/>
        <v>0</v>
      </c>
    </row>
    <row r="48" spans="1:29" s="12" customFormat="1" ht="15" x14ac:dyDescent="0.3">
      <c r="A48" s="12" t="s">
        <v>22</v>
      </c>
      <c r="B48" s="12" t="s">
        <v>100</v>
      </c>
      <c r="C48" s="12" t="s">
        <v>101</v>
      </c>
      <c r="E48" s="12" t="s">
        <v>23</v>
      </c>
      <c r="G48" s="12" t="s">
        <v>83</v>
      </c>
      <c r="H48" s="17" t="str">
        <f>B48</f>
        <v>0480</v>
      </c>
      <c r="I48" s="12" t="s">
        <v>112</v>
      </c>
      <c r="J48" s="12" t="s">
        <v>113</v>
      </c>
      <c r="K48" s="12" t="s">
        <v>26</v>
      </c>
      <c r="L48" s="12" t="s">
        <v>717</v>
      </c>
      <c r="M48" s="12">
        <v>49673.450000000004</v>
      </c>
      <c r="N48" s="12">
        <f t="shared" ref="N48:X48" si="13">SUM(N43:N47)</f>
        <v>49673.440000000002</v>
      </c>
      <c r="O48" s="12">
        <f t="shared" si="13"/>
        <v>49673.450000000004</v>
      </c>
      <c r="P48" s="12">
        <f t="shared" si="13"/>
        <v>49673.440000000002</v>
      </c>
      <c r="Q48" s="12">
        <f t="shared" si="13"/>
        <v>49673.460000000006</v>
      </c>
      <c r="R48" s="12">
        <f t="shared" si="13"/>
        <v>49673.440000000002</v>
      </c>
      <c r="S48" s="12">
        <f t="shared" si="13"/>
        <v>49673.460000000006</v>
      </c>
      <c r="T48" s="12">
        <f t="shared" si="13"/>
        <v>49673.440000000002</v>
      </c>
      <c r="U48" s="12">
        <f t="shared" si="13"/>
        <v>49673.460000000006</v>
      </c>
      <c r="V48" s="12">
        <f t="shared" si="13"/>
        <v>49673.42</v>
      </c>
      <c r="W48" s="12">
        <f t="shared" si="13"/>
        <v>49673.460000000006</v>
      </c>
      <c r="X48" s="12">
        <f t="shared" si="13"/>
        <v>49673.42</v>
      </c>
      <c r="Y48" s="12">
        <f t="shared" si="4"/>
        <v>596081.34000000008</v>
      </c>
      <c r="Z48" s="8">
        <f>SUM(Z43:Z47)</f>
        <v>1944</v>
      </c>
      <c r="AA48" s="8">
        <f>SUM(AA43:AA47)</f>
        <v>2343</v>
      </c>
      <c r="AC48" s="12">
        <f t="shared" si="1"/>
        <v>0</v>
      </c>
    </row>
    <row r="49" spans="1:29" x14ac:dyDescent="0.35">
      <c r="A49" s="1" t="s">
        <v>114</v>
      </c>
      <c r="B49" s="1" t="s">
        <v>115</v>
      </c>
      <c r="C49" s="1" t="s">
        <v>116</v>
      </c>
      <c r="D49" s="1" t="s">
        <v>117</v>
      </c>
      <c r="E49" s="1" t="s">
        <v>118</v>
      </c>
      <c r="F49" s="1" t="s">
        <v>665</v>
      </c>
      <c r="L49" s="1" t="s">
        <v>669</v>
      </c>
      <c r="M49" s="1">
        <v>1149.8499999999999</v>
      </c>
      <c r="N49" s="1">
        <f>ROUND(($Y49-SUM($M49:M49))/N$1,2)</f>
        <v>1149.8499999999999</v>
      </c>
      <c r="O49" s="1">
        <f>ROUND(($Y49-SUM($M49:N49))/O$1,2)</f>
        <v>1149.8499999999999</v>
      </c>
      <c r="P49" s="1">
        <f>ROUND(($Y49-SUM($M49:O49))/P$1,2)</f>
        <v>1149.8499999999999</v>
      </c>
      <c r="Q49" s="1">
        <f>ROUND(($Y49-SUM($M49:P49))/Q$1,2)</f>
        <v>1149.8499999999999</v>
      </c>
      <c r="R49" s="1">
        <f>ROUND(($Y49-SUM($M49:Q49))/R$1,2)</f>
        <v>1149.8499999999999</v>
      </c>
      <c r="S49" s="1">
        <f>ROUND(($Y49-SUM($M49:R49))/S$1,2)</f>
        <v>1149.8499999999999</v>
      </c>
      <c r="T49" s="1">
        <f>ROUND(($Y49-SUM($M49:S49))/T$1,2)</f>
        <v>1149.8499999999999</v>
      </c>
      <c r="U49" s="1">
        <f>ROUND(($Y49-SUM($M49:T49))/U$1,2)</f>
        <v>1149.8499999999999</v>
      </c>
      <c r="V49" s="1">
        <f>ROUND(($Y49-SUM($M49:U49))/V$1,2)</f>
        <v>1149.8399999999999</v>
      </c>
      <c r="W49" s="1">
        <f>ROUND(($Y49-SUM($M49:V49))/W$1,2)</f>
        <v>1149.8499999999999</v>
      </c>
      <c r="X49" s="1">
        <f>ROUND(($Y49-SUM($M49:W49))/X$1,2)</f>
        <v>1149.8399999999999</v>
      </c>
      <c r="Y49" s="1">
        <f>IF(F49="NO",ROUND($AA49*Z$287,2),ROUND($AA49/2*Z$287,2))</f>
        <v>13798.18</v>
      </c>
      <c r="Z49" s="1">
        <f>IF(F49="NO",AA49,AA49/2)</f>
        <v>45</v>
      </c>
      <c r="AA49" s="1">
        <v>90</v>
      </c>
      <c r="AC49" s="1">
        <f t="shared" si="1"/>
        <v>0</v>
      </c>
    </row>
    <row r="50" spans="1:29" s="12" customFormat="1" ht="15" x14ac:dyDescent="0.3">
      <c r="A50" s="12" t="s">
        <v>22</v>
      </c>
      <c r="B50" s="12" t="s">
        <v>115</v>
      </c>
      <c r="C50" s="12" t="s">
        <v>116</v>
      </c>
      <c r="E50" s="12" t="s">
        <v>23</v>
      </c>
      <c r="G50" s="12" t="s">
        <v>114</v>
      </c>
      <c r="H50" s="17" t="str">
        <f>B50</f>
        <v>0540</v>
      </c>
      <c r="I50" s="12" t="s">
        <v>114</v>
      </c>
      <c r="J50" s="12" t="s">
        <v>119</v>
      </c>
      <c r="K50" s="12" t="s">
        <v>26</v>
      </c>
      <c r="L50" s="12" t="s">
        <v>717</v>
      </c>
      <c r="M50" s="12">
        <v>1149.8499999999999</v>
      </c>
      <c r="N50" s="12">
        <f t="shared" ref="N50:X50" si="14">SUM(N49)</f>
        <v>1149.8499999999999</v>
      </c>
      <c r="O50" s="12">
        <f t="shared" si="14"/>
        <v>1149.8499999999999</v>
      </c>
      <c r="P50" s="12">
        <f t="shared" si="14"/>
        <v>1149.8499999999999</v>
      </c>
      <c r="Q50" s="12">
        <f t="shared" si="14"/>
        <v>1149.8499999999999</v>
      </c>
      <c r="R50" s="12">
        <f t="shared" si="14"/>
        <v>1149.8499999999999</v>
      </c>
      <c r="S50" s="12">
        <f t="shared" si="14"/>
        <v>1149.8499999999999</v>
      </c>
      <c r="T50" s="12">
        <f t="shared" si="14"/>
        <v>1149.8499999999999</v>
      </c>
      <c r="U50" s="12">
        <f t="shared" si="14"/>
        <v>1149.8499999999999</v>
      </c>
      <c r="V50" s="12">
        <f t="shared" si="14"/>
        <v>1149.8399999999999</v>
      </c>
      <c r="W50" s="12">
        <f t="shared" si="14"/>
        <v>1149.8499999999999</v>
      </c>
      <c r="X50" s="12">
        <f t="shared" si="14"/>
        <v>1149.8399999999999</v>
      </c>
      <c r="Y50" s="12">
        <f t="shared" si="4"/>
        <v>13798.180000000002</v>
      </c>
      <c r="Z50" s="8">
        <f>Z49</f>
        <v>45</v>
      </c>
      <c r="AA50" s="8">
        <f t="shared" ref="AA50" si="15">AA49</f>
        <v>90</v>
      </c>
      <c r="AC50" s="12">
        <f t="shared" si="1"/>
        <v>0</v>
      </c>
    </row>
    <row r="51" spans="1:29" x14ac:dyDescent="0.35">
      <c r="A51" s="1" t="s">
        <v>120</v>
      </c>
      <c r="B51" s="1" t="s">
        <v>121</v>
      </c>
      <c r="C51" s="1" t="s">
        <v>122</v>
      </c>
      <c r="D51" s="1" t="s">
        <v>585</v>
      </c>
      <c r="E51" s="1" t="s">
        <v>123</v>
      </c>
      <c r="F51" s="1" t="s">
        <v>665</v>
      </c>
      <c r="L51" s="1" t="s">
        <v>669</v>
      </c>
      <c r="M51" s="1">
        <v>5493.72</v>
      </c>
      <c r="N51" s="1">
        <f>ROUND(($Y51-SUM($M51:M51))/N$1,2)</f>
        <v>5493.72</v>
      </c>
      <c r="O51" s="1">
        <f>ROUND(($Y51-SUM($M51:N51))/O$1,2)</f>
        <v>5493.72</v>
      </c>
      <c r="P51" s="1">
        <f>ROUND(($Y51-SUM($M51:O51))/P$1,2)</f>
        <v>5493.72</v>
      </c>
      <c r="Q51" s="1">
        <f>ROUND(($Y51-SUM($M51:P51))/Q$1,2)</f>
        <v>5493.72</v>
      </c>
      <c r="R51" s="1">
        <f>ROUND(($Y51-SUM($M51:Q51))/R$1,2)</f>
        <v>5493.72</v>
      </c>
      <c r="S51" s="1">
        <f>ROUND(($Y51-SUM($M51:R51))/S$1,2)</f>
        <v>5493.72</v>
      </c>
      <c r="T51" s="1">
        <f>ROUND(($Y51-SUM($M51:S51))/T$1,2)</f>
        <v>5493.72</v>
      </c>
      <c r="U51" s="1">
        <f>ROUND(($Y51-SUM($M51:T51))/U$1,2)</f>
        <v>5493.72</v>
      </c>
      <c r="V51" s="1">
        <f>ROUND(($Y51-SUM($M51:U51))/V$1,2)</f>
        <v>5493.72</v>
      </c>
      <c r="W51" s="1">
        <f>ROUND(($Y51-SUM($M51:V51))/W$1,2)</f>
        <v>5493.72</v>
      </c>
      <c r="X51" s="1">
        <f>ROUND(($Y51-SUM($M51:W51))/X$1,2)</f>
        <v>5493.71</v>
      </c>
      <c r="Y51" s="1">
        <f>IF(F51="NO",ROUND($AA51*Z$287,2),ROUND($AA51/2*Z$287,2))</f>
        <v>65924.63</v>
      </c>
      <c r="Z51" s="1">
        <f>IF(F51="NO",AA51,AA51/2)</f>
        <v>215</v>
      </c>
      <c r="AA51" s="1">
        <v>430</v>
      </c>
      <c r="AC51" s="1">
        <f t="shared" si="1"/>
        <v>0</v>
      </c>
    </row>
    <row r="52" spans="1:29" s="12" customFormat="1" ht="15" x14ac:dyDescent="0.3">
      <c r="A52" s="12" t="s">
        <v>22</v>
      </c>
      <c r="B52" s="12" t="s">
        <v>121</v>
      </c>
      <c r="C52" s="12" t="s">
        <v>122</v>
      </c>
      <c r="E52" s="12" t="s">
        <v>23</v>
      </c>
      <c r="G52" s="12" t="s">
        <v>120</v>
      </c>
      <c r="H52" s="17" t="str">
        <f>B52</f>
        <v>0870</v>
      </c>
      <c r="I52" s="12" t="s">
        <v>124</v>
      </c>
      <c r="J52" s="12" t="s">
        <v>125</v>
      </c>
      <c r="K52" s="12" t="s">
        <v>126</v>
      </c>
      <c r="L52" s="12" t="s">
        <v>717</v>
      </c>
      <c r="M52" s="12">
        <v>5493.72</v>
      </c>
      <c r="N52" s="12">
        <f t="shared" ref="N52:X52" si="16">SUM(N51)</f>
        <v>5493.72</v>
      </c>
      <c r="O52" s="12">
        <f t="shared" si="16"/>
        <v>5493.72</v>
      </c>
      <c r="P52" s="12">
        <f t="shared" si="16"/>
        <v>5493.72</v>
      </c>
      <c r="Q52" s="12">
        <f t="shared" si="16"/>
        <v>5493.72</v>
      </c>
      <c r="R52" s="12">
        <f t="shared" si="16"/>
        <v>5493.72</v>
      </c>
      <c r="S52" s="12">
        <f t="shared" si="16"/>
        <v>5493.72</v>
      </c>
      <c r="T52" s="12">
        <f t="shared" si="16"/>
        <v>5493.72</v>
      </c>
      <c r="U52" s="12">
        <f t="shared" si="16"/>
        <v>5493.72</v>
      </c>
      <c r="V52" s="12">
        <f t="shared" si="16"/>
        <v>5493.72</v>
      </c>
      <c r="W52" s="12">
        <f t="shared" si="16"/>
        <v>5493.72</v>
      </c>
      <c r="X52" s="12">
        <f t="shared" si="16"/>
        <v>5493.71</v>
      </c>
      <c r="Y52" s="12">
        <f t="shared" si="4"/>
        <v>65924.63</v>
      </c>
      <c r="Z52" s="8">
        <f>Z51</f>
        <v>215</v>
      </c>
      <c r="AA52" s="8">
        <f t="shared" ref="AA52" si="17">AA51</f>
        <v>430</v>
      </c>
      <c r="AC52" s="12">
        <f t="shared" si="1"/>
        <v>0</v>
      </c>
    </row>
    <row r="53" spans="1:29" x14ac:dyDescent="0.35">
      <c r="A53" s="1" t="s">
        <v>127</v>
      </c>
      <c r="B53" s="1" t="s">
        <v>128</v>
      </c>
      <c r="C53" s="1" t="s">
        <v>129</v>
      </c>
      <c r="D53" s="1" t="s">
        <v>586</v>
      </c>
      <c r="E53" s="1" t="s">
        <v>130</v>
      </c>
      <c r="F53" s="1" t="s">
        <v>666</v>
      </c>
      <c r="L53" s="1" t="s">
        <v>669</v>
      </c>
      <c r="M53" s="1">
        <v>2810.74</v>
      </c>
      <c r="N53" s="1">
        <f>ROUND(($Y53-SUM($M53:M53))/N$1,2)</f>
        <v>2810.74</v>
      </c>
      <c r="O53" s="1">
        <f>ROUND(($Y53-SUM($M53:N53))/O$1,2)</f>
        <v>2810.74</v>
      </c>
      <c r="P53" s="1">
        <f>ROUND(($Y53-SUM($M53:O53))/P$1,2)</f>
        <v>2810.74</v>
      </c>
      <c r="Q53" s="1">
        <f>ROUND(($Y53-SUM($M53:P53))/Q$1,2)</f>
        <v>2810.74</v>
      </c>
      <c r="R53" s="1">
        <f>ROUND(($Y53-SUM($M53:Q53))/R$1,2)</f>
        <v>2810.74</v>
      </c>
      <c r="S53" s="1">
        <f>ROUND(($Y53-SUM($M53:R53))/S$1,2)</f>
        <v>2810.74</v>
      </c>
      <c r="T53" s="1">
        <f>ROUND(($Y53-SUM($M53:S53))/T$1,2)</f>
        <v>2810.74</v>
      </c>
      <c r="U53" s="1">
        <f>ROUND(($Y53-SUM($M53:T53))/U$1,2)</f>
        <v>2810.74</v>
      </c>
      <c r="V53" s="1">
        <f>ROUND(($Y53-SUM($M53:U53))/V$1,2)</f>
        <v>2810.74</v>
      </c>
      <c r="W53" s="1">
        <f>ROUND(($Y53-SUM($M53:V53))/W$1,2)</f>
        <v>2810.74</v>
      </c>
      <c r="X53" s="1">
        <f>ROUND(($Y53-SUM($M53:W53))/X$1,2)</f>
        <v>2810.74</v>
      </c>
      <c r="Y53" s="1">
        <f t="shared" ref="Y53:Y84" si="18">IF(F53="NO",ROUND($AA53*Z$287,2),ROUND($AA53/2*Z$287,2))</f>
        <v>33728.879999999997</v>
      </c>
      <c r="Z53" s="1">
        <f t="shared" ref="Z53:Z84" si="19">IF(F53="NO",AA53,AA53/2)</f>
        <v>110</v>
      </c>
      <c r="AA53" s="1">
        <v>110</v>
      </c>
      <c r="AC53" s="1">
        <f t="shared" si="1"/>
        <v>0</v>
      </c>
    </row>
    <row r="54" spans="1:29" x14ac:dyDescent="0.35">
      <c r="A54" s="1" t="s">
        <v>127</v>
      </c>
      <c r="B54" s="1" t="s">
        <v>128</v>
      </c>
      <c r="C54" s="1" t="s">
        <v>129</v>
      </c>
      <c r="D54" s="1" t="s">
        <v>131</v>
      </c>
      <c r="E54" s="1" t="s">
        <v>132</v>
      </c>
      <c r="F54" s="1" t="s">
        <v>666</v>
      </c>
      <c r="L54" s="1" t="s">
        <v>669</v>
      </c>
      <c r="M54" s="1">
        <v>3883.93</v>
      </c>
      <c r="N54" s="1">
        <f>ROUND(($Y54-SUM($M54:M54))/N$1,2)</f>
        <v>3883.93</v>
      </c>
      <c r="O54" s="1">
        <f>ROUND(($Y54-SUM($M54:N54))/O$1,2)</f>
        <v>3883.93</v>
      </c>
      <c r="P54" s="1">
        <f>ROUND(($Y54-SUM($M54:O54))/P$1,2)</f>
        <v>3883.93</v>
      </c>
      <c r="Q54" s="1">
        <f>ROUND(($Y54-SUM($M54:P54))/Q$1,2)</f>
        <v>3883.93</v>
      </c>
      <c r="R54" s="1">
        <f>ROUND(($Y54-SUM($M54:Q54))/R$1,2)</f>
        <v>3883.93</v>
      </c>
      <c r="S54" s="1">
        <f>ROUND(($Y54-SUM($M54:R54))/S$1,2)</f>
        <v>3883.93</v>
      </c>
      <c r="T54" s="1">
        <f>ROUND(($Y54-SUM($M54:S54))/T$1,2)</f>
        <v>3883.93</v>
      </c>
      <c r="U54" s="1">
        <f>ROUND(($Y54-SUM($M54:T54))/U$1,2)</f>
        <v>3883.94</v>
      </c>
      <c r="V54" s="1">
        <f>ROUND(($Y54-SUM($M54:U54))/V$1,2)</f>
        <v>3883.93</v>
      </c>
      <c r="W54" s="1">
        <f>ROUND(($Y54-SUM($M54:V54))/W$1,2)</f>
        <v>3883.94</v>
      </c>
      <c r="X54" s="1">
        <f>ROUND(($Y54-SUM($M54:W54))/X$1,2)</f>
        <v>3883.93</v>
      </c>
      <c r="Y54" s="1">
        <f t="shared" si="18"/>
        <v>46607.18</v>
      </c>
      <c r="Z54" s="1">
        <f t="shared" si="19"/>
        <v>152</v>
      </c>
      <c r="AA54" s="1">
        <v>152</v>
      </c>
      <c r="AC54" s="1">
        <f t="shared" si="1"/>
        <v>0</v>
      </c>
    </row>
    <row r="55" spans="1:29" x14ac:dyDescent="0.35">
      <c r="A55" s="1" t="s">
        <v>127</v>
      </c>
      <c r="B55" s="1" t="s">
        <v>128</v>
      </c>
      <c r="C55" s="1" t="s">
        <v>129</v>
      </c>
      <c r="D55" s="1" t="s">
        <v>133</v>
      </c>
      <c r="E55" s="1" t="s">
        <v>134</v>
      </c>
      <c r="F55" s="1" t="s">
        <v>665</v>
      </c>
      <c r="L55" s="1" t="s">
        <v>669</v>
      </c>
      <c r="M55" s="1">
        <v>1724.77</v>
      </c>
      <c r="N55" s="1">
        <f>ROUND(($Y55-SUM($M55:M55))/N$1,2)</f>
        <v>1724.77</v>
      </c>
      <c r="O55" s="1">
        <f>ROUND(($Y55-SUM($M55:N55))/O$1,2)</f>
        <v>1724.77</v>
      </c>
      <c r="P55" s="1">
        <f>ROUND(($Y55-SUM($M55:O55))/P$1,2)</f>
        <v>1724.77</v>
      </c>
      <c r="Q55" s="1">
        <f>ROUND(($Y55-SUM($M55:P55))/Q$1,2)</f>
        <v>1724.77</v>
      </c>
      <c r="R55" s="1">
        <f>ROUND(($Y55-SUM($M55:Q55))/R$1,2)</f>
        <v>1724.77</v>
      </c>
      <c r="S55" s="1">
        <f>ROUND(($Y55-SUM($M55:R55))/S$1,2)</f>
        <v>1724.78</v>
      </c>
      <c r="T55" s="1">
        <f>ROUND(($Y55-SUM($M55:S55))/T$1,2)</f>
        <v>1724.77</v>
      </c>
      <c r="U55" s="1">
        <f>ROUND(($Y55-SUM($M55:T55))/U$1,2)</f>
        <v>1724.78</v>
      </c>
      <c r="V55" s="1">
        <f>ROUND(($Y55-SUM($M55:U55))/V$1,2)</f>
        <v>1724.77</v>
      </c>
      <c r="W55" s="1">
        <f>ROUND(($Y55-SUM($M55:V55))/W$1,2)</f>
        <v>1724.78</v>
      </c>
      <c r="X55" s="1">
        <f>ROUND(($Y55-SUM($M55:W55))/X$1,2)</f>
        <v>1724.77</v>
      </c>
      <c r="Y55" s="1">
        <f t="shared" si="18"/>
        <v>20697.27</v>
      </c>
      <c r="Z55" s="1">
        <f t="shared" si="19"/>
        <v>67.5</v>
      </c>
      <c r="AA55" s="1">
        <v>135</v>
      </c>
      <c r="AC55" s="1">
        <f t="shared" si="1"/>
        <v>0</v>
      </c>
    </row>
    <row r="56" spans="1:29" x14ac:dyDescent="0.35">
      <c r="A56" s="1" t="s">
        <v>127</v>
      </c>
      <c r="B56" s="1" t="s">
        <v>128</v>
      </c>
      <c r="C56" s="1" t="s">
        <v>129</v>
      </c>
      <c r="D56" s="28">
        <v>1010</v>
      </c>
      <c r="E56" s="1" t="s">
        <v>699</v>
      </c>
      <c r="F56" s="1" t="s">
        <v>666</v>
      </c>
      <c r="L56" s="1" t="s">
        <v>669</v>
      </c>
      <c r="M56" s="1">
        <v>3066.26</v>
      </c>
      <c r="N56" s="1">
        <f>ROUND(($Y56-SUM($M56:M56))/N$1,2)</f>
        <v>3066.26</v>
      </c>
      <c r="O56" s="1">
        <f>ROUND(($Y56-SUM($M56:N56))/O$1,2)</f>
        <v>3066.26</v>
      </c>
      <c r="P56" s="1">
        <f>ROUND(($Y56-SUM($M56:O56))/P$1,2)</f>
        <v>3066.26</v>
      </c>
      <c r="Q56" s="1">
        <f>ROUND(($Y56-SUM($M56:P56))/Q$1,2)</f>
        <v>3066.26</v>
      </c>
      <c r="R56" s="1">
        <f>ROUND(($Y56-SUM($M56:Q56))/R$1,2)</f>
        <v>3066.26</v>
      </c>
      <c r="S56" s="1">
        <f>ROUND(($Y56-SUM($M56:R56))/S$1,2)</f>
        <v>3066.26</v>
      </c>
      <c r="T56" s="1">
        <f>ROUND(($Y56-SUM($M56:S56))/T$1,2)</f>
        <v>3066.26</v>
      </c>
      <c r="U56" s="1">
        <f>ROUND(($Y56-SUM($M56:T56))/U$1,2)</f>
        <v>3066.27</v>
      </c>
      <c r="V56" s="1">
        <f>ROUND(($Y56-SUM($M56:U56))/V$1,2)</f>
        <v>3066.26</v>
      </c>
      <c r="W56" s="1">
        <f>ROUND(($Y56-SUM($M56:V56))/W$1,2)</f>
        <v>3066.27</v>
      </c>
      <c r="X56" s="1">
        <f>ROUND(($Y56-SUM($M56:W56))/X$1,2)</f>
        <v>3066.26</v>
      </c>
      <c r="Y56" s="1">
        <f t="shared" si="18"/>
        <v>36795.14</v>
      </c>
      <c r="Z56" s="1">
        <f t="shared" si="19"/>
        <v>120</v>
      </c>
      <c r="AA56" s="1">
        <v>120</v>
      </c>
      <c r="AC56" s="1">
        <f t="shared" si="1"/>
        <v>0</v>
      </c>
    </row>
    <row r="57" spans="1:29" x14ac:dyDescent="0.35">
      <c r="A57" s="1" t="s">
        <v>127</v>
      </c>
      <c r="B57" s="1" t="s">
        <v>128</v>
      </c>
      <c r="C57" s="1" t="s">
        <v>129</v>
      </c>
      <c r="D57" s="1" t="s">
        <v>135</v>
      </c>
      <c r="E57" s="1" t="s">
        <v>136</v>
      </c>
      <c r="F57" s="1" t="s">
        <v>666</v>
      </c>
      <c r="L57" s="1" t="s">
        <v>669</v>
      </c>
      <c r="M57" s="1">
        <v>7282.37</v>
      </c>
      <c r="N57" s="1">
        <f>ROUND(($Y57-SUM($M57:M57))/N$1,2)</f>
        <v>7282.37</v>
      </c>
      <c r="O57" s="1">
        <f>ROUND(($Y57-SUM($M57:N57))/O$1,2)</f>
        <v>7282.37</v>
      </c>
      <c r="P57" s="1">
        <f>ROUND(($Y57-SUM($M57:O57))/P$1,2)</f>
        <v>7282.37</v>
      </c>
      <c r="Q57" s="1">
        <f>ROUND(($Y57-SUM($M57:P57))/Q$1,2)</f>
        <v>7282.37</v>
      </c>
      <c r="R57" s="1">
        <f>ROUND(($Y57-SUM($M57:Q57))/R$1,2)</f>
        <v>7282.37</v>
      </c>
      <c r="S57" s="1">
        <f>ROUND(($Y57-SUM($M57:R57))/S$1,2)</f>
        <v>7282.38</v>
      </c>
      <c r="T57" s="1">
        <f>ROUND(($Y57-SUM($M57:S57))/T$1,2)</f>
        <v>7282.37</v>
      </c>
      <c r="U57" s="1">
        <f>ROUND(($Y57-SUM($M57:T57))/U$1,2)</f>
        <v>7282.38</v>
      </c>
      <c r="V57" s="1">
        <f>ROUND(($Y57-SUM($M57:U57))/V$1,2)</f>
        <v>7282.37</v>
      </c>
      <c r="W57" s="1">
        <f>ROUND(($Y57-SUM($M57:V57))/W$1,2)</f>
        <v>7282.38</v>
      </c>
      <c r="X57" s="1">
        <f>ROUND(($Y57-SUM($M57:W57))/X$1,2)</f>
        <v>7282.37</v>
      </c>
      <c r="Y57" s="1">
        <f t="shared" si="18"/>
        <v>87388.47</v>
      </c>
      <c r="Z57" s="1">
        <f t="shared" si="19"/>
        <v>285</v>
      </c>
      <c r="AA57" s="1">
        <v>285</v>
      </c>
      <c r="AC57" s="1">
        <f t="shared" si="1"/>
        <v>0</v>
      </c>
    </row>
    <row r="58" spans="1:29" x14ac:dyDescent="0.35">
      <c r="A58" s="1" t="s">
        <v>127</v>
      </c>
      <c r="B58" s="1" t="s">
        <v>128</v>
      </c>
      <c r="C58" s="1" t="s">
        <v>129</v>
      </c>
      <c r="D58" s="1" t="s">
        <v>587</v>
      </c>
      <c r="E58" s="1" t="s">
        <v>137</v>
      </c>
      <c r="F58" s="1" t="s">
        <v>666</v>
      </c>
      <c r="L58" s="1" t="s">
        <v>669</v>
      </c>
      <c r="M58" s="1">
        <v>4139.45</v>
      </c>
      <c r="N58" s="1">
        <f>ROUND(($Y58-SUM($M58:M58))/N$1,2)</f>
        <v>4139.45</v>
      </c>
      <c r="O58" s="1">
        <f>ROUND(($Y58-SUM($M58:N58))/O$1,2)</f>
        <v>4139.45</v>
      </c>
      <c r="P58" s="1">
        <f>ROUND(($Y58-SUM($M58:O58))/P$1,2)</f>
        <v>4139.45</v>
      </c>
      <c r="Q58" s="1">
        <f>ROUND(($Y58-SUM($M58:P58))/Q$1,2)</f>
        <v>4139.46</v>
      </c>
      <c r="R58" s="1">
        <f>ROUND(($Y58-SUM($M58:Q58))/R$1,2)</f>
        <v>4139.45</v>
      </c>
      <c r="S58" s="1">
        <f>ROUND(($Y58-SUM($M58:R58))/S$1,2)</f>
        <v>4139.46</v>
      </c>
      <c r="T58" s="1">
        <f>ROUND(($Y58-SUM($M58:S58))/T$1,2)</f>
        <v>4139.45</v>
      </c>
      <c r="U58" s="1">
        <f>ROUND(($Y58-SUM($M58:T58))/U$1,2)</f>
        <v>4139.46</v>
      </c>
      <c r="V58" s="1">
        <f>ROUND(($Y58-SUM($M58:U58))/V$1,2)</f>
        <v>4139.45</v>
      </c>
      <c r="W58" s="1">
        <f>ROUND(($Y58-SUM($M58:V58))/W$1,2)</f>
        <v>4139.46</v>
      </c>
      <c r="X58" s="1">
        <f>ROUND(($Y58-SUM($M58:W58))/X$1,2)</f>
        <v>4139.45</v>
      </c>
      <c r="Y58" s="1">
        <f t="shared" si="18"/>
        <v>49673.440000000002</v>
      </c>
      <c r="Z58" s="1">
        <f t="shared" si="19"/>
        <v>162</v>
      </c>
      <c r="AA58" s="1">
        <v>162</v>
      </c>
      <c r="AC58" s="1">
        <f t="shared" si="1"/>
        <v>0</v>
      </c>
    </row>
    <row r="59" spans="1:29" x14ac:dyDescent="0.35">
      <c r="A59" s="1" t="s">
        <v>127</v>
      </c>
      <c r="B59" s="1" t="s">
        <v>128</v>
      </c>
      <c r="C59" s="1" t="s">
        <v>129</v>
      </c>
      <c r="D59" s="1" t="s">
        <v>588</v>
      </c>
      <c r="E59" s="1" t="s">
        <v>138</v>
      </c>
      <c r="F59" s="1" t="s">
        <v>665</v>
      </c>
      <c r="L59" s="1" t="s">
        <v>669</v>
      </c>
      <c r="M59" s="1">
        <v>3832.83</v>
      </c>
      <c r="N59" s="1">
        <f>ROUND(($Y59-SUM($M59:M59))/N$1,2)</f>
        <v>3832.83</v>
      </c>
      <c r="O59" s="1">
        <f>ROUND(($Y59-SUM($M59:N59))/O$1,2)</f>
        <v>3832.83</v>
      </c>
      <c r="P59" s="1">
        <f>ROUND(($Y59-SUM($M59:O59))/P$1,2)</f>
        <v>3832.83</v>
      </c>
      <c r="Q59" s="1">
        <f>ROUND(($Y59-SUM($M59:P59))/Q$1,2)</f>
        <v>3832.83</v>
      </c>
      <c r="R59" s="1">
        <f>ROUND(($Y59-SUM($M59:Q59))/R$1,2)</f>
        <v>3832.83</v>
      </c>
      <c r="S59" s="1">
        <f>ROUND(($Y59-SUM($M59:R59))/S$1,2)</f>
        <v>3832.83</v>
      </c>
      <c r="T59" s="1">
        <f>ROUND(($Y59-SUM($M59:S59))/T$1,2)</f>
        <v>3832.82</v>
      </c>
      <c r="U59" s="1">
        <f>ROUND(($Y59-SUM($M59:T59))/U$1,2)</f>
        <v>3832.83</v>
      </c>
      <c r="V59" s="1">
        <f>ROUND(($Y59-SUM($M59:U59))/V$1,2)</f>
        <v>3832.82</v>
      </c>
      <c r="W59" s="1">
        <f>ROUND(($Y59-SUM($M59:V59))/W$1,2)</f>
        <v>3832.83</v>
      </c>
      <c r="X59" s="1">
        <f>ROUND(($Y59-SUM($M59:W59))/X$1,2)</f>
        <v>3832.82</v>
      </c>
      <c r="Y59" s="1">
        <f t="shared" si="18"/>
        <v>45993.93</v>
      </c>
      <c r="Z59" s="1">
        <f t="shared" si="19"/>
        <v>150</v>
      </c>
      <c r="AA59" s="1">
        <v>300</v>
      </c>
      <c r="AC59" s="1">
        <f t="shared" si="1"/>
        <v>0</v>
      </c>
    </row>
    <row r="60" spans="1:29" x14ac:dyDescent="0.35">
      <c r="A60" s="1" t="s">
        <v>127</v>
      </c>
      <c r="B60" s="1" t="s">
        <v>128</v>
      </c>
      <c r="C60" s="1" t="s">
        <v>129</v>
      </c>
      <c r="D60" s="1" t="s">
        <v>139</v>
      </c>
      <c r="E60" s="1" t="s">
        <v>140</v>
      </c>
      <c r="F60" s="1" t="s">
        <v>665</v>
      </c>
      <c r="L60" s="1" t="s">
        <v>669</v>
      </c>
      <c r="M60" s="1">
        <v>1315.94</v>
      </c>
      <c r="N60" s="1">
        <f>ROUND(($Y60-SUM($M60:M60))/N$1,2)</f>
        <v>1315.94</v>
      </c>
      <c r="O60" s="1">
        <f>ROUND(($Y60-SUM($M60:N60))/O$1,2)</f>
        <v>1315.94</v>
      </c>
      <c r="P60" s="1">
        <f>ROUND(($Y60-SUM($M60:O60))/P$1,2)</f>
        <v>1315.94</v>
      </c>
      <c r="Q60" s="1">
        <f>ROUND(($Y60-SUM($M60:P60))/Q$1,2)</f>
        <v>1315.94</v>
      </c>
      <c r="R60" s="1">
        <f>ROUND(($Y60-SUM($M60:Q60))/R$1,2)</f>
        <v>1315.94</v>
      </c>
      <c r="S60" s="1">
        <f>ROUND(($Y60-SUM($M60:R60))/S$1,2)</f>
        <v>1315.94</v>
      </c>
      <c r="T60" s="1">
        <f>ROUND(($Y60-SUM($M60:S60))/T$1,2)</f>
        <v>1315.93</v>
      </c>
      <c r="U60" s="1">
        <f>ROUND(($Y60-SUM($M60:T60))/U$1,2)</f>
        <v>1315.94</v>
      </c>
      <c r="V60" s="1">
        <f>ROUND(($Y60-SUM($M60:U60))/V$1,2)</f>
        <v>1315.93</v>
      </c>
      <c r="W60" s="1">
        <f>ROUND(($Y60-SUM($M60:V60))/W$1,2)</f>
        <v>1315.94</v>
      </c>
      <c r="X60" s="1">
        <f>ROUND(($Y60-SUM($M60:W60))/X$1,2)</f>
        <v>1315.93</v>
      </c>
      <c r="Y60" s="1">
        <f t="shared" si="18"/>
        <v>15791.25</v>
      </c>
      <c r="Z60" s="1">
        <f t="shared" si="19"/>
        <v>51.5</v>
      </c>
      <c r="AA60" s="1">
        <v>103</v>
      </c>
      <c r="AC60" s="1">
        <f t="shared" si="1"/>
        <v>0</v>
      </c>
    </row>
    <row r="61" spans="1:29" x14ac:dyDescent="0.35">
      <c r="A61" s="1" t="s">
        <v>127</v>
      </c>
      <c r="B61" s="1" t="s">
        <v>128</v>
      </c>
      <c r="C61" s="1" t="s">
        <v>129</v>
      </c>
      <c r="D61" s="1" t="s">
        <v>141</v>
      </c>
      <c r="E61" s="1" t="s">
        <v>142</v>
      </c>
      <c r="F61" s="1" t="s">
        <v>665</v>
      </c>
      <c r="L61" s="1" t="s">
        <v>669</v>
      </c>
      <c r="M61" s="1">
        <v>3832.83</v>
      </c>
      <c r="N61" s="1">
        <f>ROUND(($Y61-SUM($M61:M61))/N$1,2)</f>
        <v>3832.83</v>
      </c>
      <c r="O61" s="1">
        <f>ROUND(($Y61-SUM($M61:N61))/O$1,2)</f>
        <v>3832.83</v>
      </c>
      <c r="P61" s="1">
        <f>ROUND(($Y61-SUM($M61:O61))/P$1,2)</f>
        <v>3832.83</v>
      </c>
      <c r="Q61" s="1">
        <f>ROUND(($Y61-SUM($M61:P61))/Q$1,2)</f>
        <v>3832.83</v>
      </c>
      <c r="R61" s="1">
        <f>ROUND(($Y61-SUM($M61:Q61))/R$1,2)</f>
        <v>3832.83</v>
      </c>
      <c r="S61" s="1">
        <f>ROUND(($Y61-SUM($M61:R61))/S$1,2)</f>
        <v>3832.83</v>
      </c>
      <c r="T61" s="1">
        <f>ROUND(($Y61-SUM($M61:S61))/T$1,2)</f>
        <v>3832.82</v>
      </c>
      <c r="U61" s="1">
        <f>ROUND(($Y61-SUM($M61:T61))/U$1,2)</f>
        <v>3832.83</v>
      </c>
      <c r="V61" s="1">
        <f>ROUND(($Y61-SUM($M61:U61))/V$1,2)</f>
        <v>3832.82</v>
      </c>
      <c r="W61" s="1">
        <f>ROUND(($Y61-SUM($M61:V61))/W$1,2)</f>
        <v>3832.83</v>
      </c>
      <c r="X61" s="1">
        <f>ROUND(($Y61-SUM($M61:W61))/X$1,2)</f>
        <v>3832.82</v>
      </c>
      <c r="Y61" s="1">
        <f t="shared" si="18"/>
        <v>45993.93</v>
      </c>
      <c r="Z61" s="1">
        <f t="shared" si="19"/>
        <v>150</v>
      </c>
      <c r="AA61" s="1">
        <v>300</v>
      </c>
      <c r="AC61" s="1">
        <f t="shared" si="1"/>
        <v>0</v>
      </c>
    </row>
    <row r="62" spans="1:29" x14ac:dyDescent="0.35">
      <c r="A62" s="1" t="s">
        <v>127</v>
      </c>
      <c r="B62" s="1" t="s">
        <v>128</v>
      </c>
      <c r="C62" s="1" t="s">
        <v>129</v>
      </c>
      <c r="D62" s="1" t="s">
        <v>141</v>
      </c>
      <c r="E62" s="1" t="s">
        <v>143</v>
      </c>
      <c r="F62" s="1" t="s">
        <v>665</v>
      </c>
      <c r="L62" s="1" t="s">
        <v>669</v>
      </c>
      <c r="M62" s="1">
        <v>7269.6</v>
      </c>
      <c r="N62" s="1">
        <f>ROUND(($Y62-SUM($M62:M62))/N$1,2)</f>
        <v>7269.6</v>
      </c>
      <c r="O62" s="1">
        <f>ROUND(($Y62-SUM($M62:N62))/O$1,2)</f>
        <v>7269.6</v>
      </c>
      <c r="P62" s="1">
        <f>ROUND(($Y62-SUM($M62:O62))/P$1,2)</f>
        <v>7269.59</v>
      </c>
      <c r="Q62" s="1">
        <f>ROUND(($Y62-SUM($M62:P62))/Q$1,2)</f>
        <v>7269.6</v>
      </c>
      <c r="R62" s="1">
        <f>ROUND(($Y62-SUM($M62:Q62))/R$1,2)</f>
        <v>7269.59</v>
      </c>
      <c r="S62" s="1">
        <f>ROUND(($Y62-SUM($M62:R62))/S$1,2)</f>
        <v>7269.6</v>
      </c>
      <c r="T62" s="1">
        <f>ROUND(($Y62-SUM($M62:S62))/T$1,2)</f>
        <v>7269.59</v>
      </c>
      <c r="U62" s="1">
        <f>ROUND(($Y62-SUM($M62:T62))/U$1,2)</f>
        <v>7269.6</v>
      </c>
      <c r="V62" s="1">
        <f>ROUND(($Y62-SUM($M62:U62))/V$1,2)</f>
        <v>7269.59</v>
      </c>
      <c r="W62" s="1">
        <f>ROUND(($Y62-SUM($M62:V62))/W$1,2)</f>
        <v>7269.59</v>
      </c>
      <c r="X62" s="1">
        <f>ROUND(($Y62-SUM($M62:W62))/X$1,2)</f>
        <v>7269.6</v>
      </c>
      <c r="Y62" s="1">
        <f t="shared" si="18"/>
        <v>87235.15</v>
      </c>
      <c r="Z62" s="1">
        <f t="shared" si="19"/>
        <v>284.5</v>
      </c>
      <c r="AA62" s="1">
        <v>569</v>
      </c>
      <c r="AC62" s="1">
        <f t="shared" si="1"/>
        <v>0</v>
      </c>
    </row>
    <row r="63" spans="1:29" x14ac:dyDescent="0.35">
      <c r="A63" s="1" t="s">
        <v>127</v>
      </c>
      <c r="B63" s="1" t="s">
        <v>128</v>
      </c>
      <c r="C63" s="1" t="s">
        <v>129</v>
      </c>
      <c r="D63" s="1" t="s">
        <v>589</v>
      </c>
      <c r="E63" s="1" t="s">
        <v>144</v>
      </c>
      <c r="F63" s="1" t="s">
        <v>665</v>
      </c>
      <c r="L63" s="1" t="s">
        <v>669</v>
      </c>
      <c r="M63" s="1">
        <v>4842.1400000000003</v>
      </c>
      <c r="N63" s="1">
        <f>ROUND(($Y63-SUM($M63:M63))/N$1,2)</f>
        <v>4842.1400000000003</v>
      </c>
      <c r="O63" s="1">
        <f>ROUND(($Y63-SUM($M63:N63))/O$1,2)</f>
        <v>4842.1400000000003</v>
      </c>
      <c r="P63" s="1">
        <f>ROUND(($Y63-SUM($M63:O63))/P$1,2)</f>
        <v>4842.1400000000003</v>
      </c>
      <c r="Q63" s="1">
        <f>ROUND(($Y63-SUM($M63:P63))/Q$1,2)</f>
        <v>4842.1400000000003</v>
      </c>
      <c r="R63" s="1">
        <f>ROUND(($Y63-SUM($M63:Q63))/R$1,2)</f>
        <v>4842.1400000000003</v>
      </c>
      <c r="S63" s="1">
        <f>ROUND(($Y63-SUM($M63:R63))/S$1,2)</f>
        <v>4842.1400000000003</v>
      </c>
      <c r="T63" s="1">
        <f>ROUND(($Y63-SUM($M63:S63))/T$1,2)</f>
        <v>4842.1400000000003</v>
      </c>
      <c r="U63" s="1">
        <f>ROUND(($Y63-SUM($M63:T63))/U$1,2)</f>
        <v>4842.1400000000003</v>
      </c>
      <c r="V63" s="1">
        <f>ROUND(($Y63-SUM($M63:U63))/V$1,2)</f>
        <v>4842.13</v>
      </c>
      <c r="W63" s="1">
        <f>ROUND(($Y63-SUM($M63:V63))/W$1,2)</f>
        <v>4842.1400000000003</v>
      </c>
      <c r="X63" s="1">
        <f>ROUND(($Y63-SUM($M63:W63))/X$1,2)</f>
        <v>4842.13</v>
      </c>
      <c r="Y63" s="1">
        <f t="shared" si="18"/>
        <v>58105.66</v>
      </c>
      <c r="Z63" s="1">
        <f t="shared" si="19"/>
        <v>189.5</v>
      </c>
      <c r="AA63" s="1">
        <v>379</v>
      </c>
      <c r="AC63" s="1">
        <f t="shared" si="1"/>
        <v>0</v>
      </c>
    </row>
    <row r="64" spans="1:29" x14ac:dyDescent="0.35">
      <c r="A64" s="1" t="s">
        <v>127</v>
      </c>
      <c r="B64" s="1" t="s">
        <v>128</v>
      </c>
      <c r="C64" s="1" t="s">
        <v>129</v>
      </c>
      <c r="D64" s="1" t="s">
        <v>590</v>
      </c>
      <c r="E64" s="1" t="s">
        <v>145</v>
      </c>
      <c r="F64" s="1" t="s">
        <v>665</v>
      </c>
      <c r="L64" s="1" t="s">
        <v>669</v>
      </c>
      <c r="M64" s="1">
        <v>6707.45</v>
      </c>
      <c r="N64" s="1">
        <f>ROUND(($Y64-SUM($M64:M64))/N$1,2)</f>
        <v>6707.45</v>
      </c>
      <c r="O64" s="1">
        <f>ROUND(($Y64-SUM($M64:N64))/O$1,2)</f>
        <v>6707.45</v>
      </c>
      <c r="P64" s="1">
        <f>ROUND(($Y64-SUM($M64:O64))/P$1,2)</f>
        <v>6707.45</v>
      </c>
      <c r="Q64" s="1">
        <f>ROUND(($Y64-SUM($M64:P64))/Q$1,2)</f>
        <v>6707.45</v>
      </c>
      <c r="R64" s="1">
        <f>ROUND(($Y64-SUM($M64:Q64))/R$1,2)</f>
        <v>6707.45</v>
      </c>
      <c r="S64" s="1">
        <f>ROUND(($Y64-SUM($M64:R64))/S$1,2)</f>
        <v>6707.45</v>
      </c>
      <c r="T64" s="1">
        <f>ROUND(($Y64-SUM($M64:S64))/T$1,2)</f>
        <v>6707.45</v>
      </c>
      <c r="U64" s="1">
        <f>ROUND(($Y64-SUM($M64:T64))/U$1,2)</f>
        <v>6707.45</v>
      </c>
      <c r="V64" s="1">
        <f>ROUND(($Y64-SUM($M64:U64))/V$1,2)</f>
        <v>6707.44</v>
      </c>
      <c r="W64" s="1">
        <f>ROUND(($Y64-SUM($M64:V64))/W$1,2)</f>
        <v>6707.45</v>
      </c>
      <c r="X64" s="1">
        <f>ROUND(($Y64-SUM($M64:W64))/X$1,2)</f>
        <v>6707.44</v>
      </c>
      <c r="Y64" s="1">
        <f t="shared" si="18"/>
        <v>80489.38</v>
      </c>
      <c r="Z64" s="1">
        <f t="shared" si="19"/>
        <v>262.5</v>
      </c>
      <c r="AA64" s="1">
        <v>525</v>
      </c>
      <c r="AC64" s="1">
        <f t="shared" si="1"/>
        <v>0</v>
      </c>
    </row>
    <row r="65" spans="1:29" x14ac:dyDescent="0.35">
      <c r="A65" s="1" t="s">
        <v>127</v>
      </c>
      <c r="B65" s="1" t="s">
        <v>128</v>
      </c>
      <c r="C65" s="1" t="s">
        <v>129</v>
      </c>
      <c r="D65" s="1" t="s">
        <v>591</v>
      </c>
      <c r="E65" s="1" t="s">
        <v>146</v>
      </c>
      <c r="F65" s="1" t="s">
        <v>665</v>
      </c>
      <c r="L65" s="1" t="s">
        <v>669</v>
      </c>
      <c r="M65" s="1">
        <v>6068.64</v>
      </c>
      <c r="N65" s="1">
        <f>ROUND(($Y65-SUM($M65:M65))/N$1,2)</f>
        <v>6068.64</v>
      </c>
      <c r="O65" s="1">
        <f>ROUND(($Y65-SUM($M65:N65))/O$1,2)</f>
        <v>6068.64</v>
      </c>
      <c r="P65" s="1">
        <f>ROUND(($Y65-SUM($M65:O65))/P$1,2)</f>
        <v>6068.64</v>
      </c>
      <c r="Q65" s="1">
        <f>ROUND(($Y65-SUM($M65:P65))/Q$1,2)</f>
        <v>6068.65</v>
      </c>
      <c r="R65" s="1">
        <f>ROUND(($Y65-SUM($M65:Q65))/R$1,2)</f>
        <v>6068.64</v>
      </c>
      <c r="S65" s="1">
        <f>ROUND(($Y65-SUM($M65:R65))/S$1,2)</f>
        <v>6068.65</v>
      </c>
      <c r="T65" s="1">
        <f>ROUND(($Y65-SUM($M65:S65))/T$1,2)</f>
        <v>6068.64</v>
      </c>
      <c r="U65" s="1">
        <f>ROUND(($Y65-SUM($M65:T65))/U$1,2)</f>
        <v>6068.65</v>
      </c>
      <c r="V65" s="1">
        <f>ROUND(($Y65-SUM($M65:U65))/V$1,2)</f>
        <v>6068.64</v>
      </c>
      <c r="W65" s="1">
        <f>ROUND(($Y65-SUM($M65:V65))/W$1,2)</f>
        <v>6068.65</v>
      </c>
      <c r="X65" s="1">
        <f>ROUND(($Y65-SUM($M65:W65))/X$1,2)</f>
        <v>6068.64</v>
      </c>
      <c r="Y65" s="1">
        <f t="shared" si="18"/>
        <v>72823.72</v>
      </c>
      <c r="Z65" s="1">
        <f t="shared" si="19"/>
        <v>237.5</v>
      </c>
      <c r="AA65" s="1">
        <v>475</v>
      </c>
      <c r="AC65" s="1">
        <f t="shared" si="1"/>
        <v>0</v>
      </c>
    </row>
    <row r="66" spans="1:29" x14ac:dyDescent="0.35">
      <c r="A66" s="1" t="s">
        <v>127</v>
      </c>
      <c r="B66" s="1" t="s">
        <v>128</v>
      </c>
      <c r="C66" s="1" t="s">
        <v>129</v>
      </c>
      <c r="D66" s="1" t="s">
        <v>592</v>
      </c>
      <c r="E66" s="1" t="s">
        <v>147</v>
      </c>
      <c r="F66" s="1" t="s">
        <v>665</v>
      </c>
      <c r="L66" s="1" t="s">
        <v>669</v>
      </c>
      <c r="M66" s="1">
        <v>4471.63</v>
      </c>
      <c r="N66" s="1">
        <f>ROUND(($Y66-SUM($M66:M66))/N$1,2)</f>
        <v>4471.63</v>
      </c>
      <c r="O66" s="1">
        <f>ROUND(($Y66-SUM($M66:N66))/O$1,2)</f>
        <v>4471.63</v>
      </c>
      <c r="P66" s="1">
        <f>ROUND(($Y66-SUM($M66:O66))/P$1,2)</f>
        <v>4471.63</v>
      </c>
      <c r="Q66" s="1">
        <f>ROUND(($Y66-SUM($M66:P66))/Q$1,2)</f>
        <v>4471.63</v>
      </c>
      <c r="R66" s="1">
        <f>ROUND(($Y66-SUM($M66:Q66))/R$1,2)</f>
        <v>4471.63</v>
      </c>
      <c r="S66" s="1">
        <f>ROUND(($Y66-SUM($M66:R66))/S$1,2)</f>
        <v>4471.6400000000003</v>
      </c>
      <c r="T66" s="1">
        <f>ROUND(($Y66-SUM($M66:S66))/T$1,2)</f>
        <v>4471.63</v>
      </c>
      <c r="U66" s="1">
        <f>ROUND(($Y66-SUM($M66:T66))/U$1,2)</f>
        <v>4471.6400000000003</v>
      </c>
      <c r="V66" s="1">
        <f>ROUND(($Y66-SUM($M66:U66))/V$1,2)</f>
        <v>4471.63</v>
      </c>
      <c r="W66" s="1">
        <f>ROUND(($Y66-SUM($M66:V66))/W$1,2)</f>
        <v>4471.6400000000003</v>
      </c>
      <c r="X66" s="1">
        <f>ROUND(($Y66-SUM($M66:W66))/X$1,2)</f>
        <v>4471.63</v>
      </c>
      <c r="Y66" s="1">
        <f t="shared" si="18"/>
        <v>53659.59</v>
      </c>
      <c r="Z66" s="1">
        <f t="shared" si="19"/>
        <v>175</v>
      </c>
      <c r="AA66" s="1">
        <v>350</v>
      </c>
      <c r="AC66" s="1">
        <f t="shared" si="1"/>
        <v>0</v>
      </c>
    </row>
    <row r="67" spans="1:29" x14ac:dyDescent="0.35">
      <c r="A67" s="1" t="s">
        <v>127</v>
      </c>
      <c r="B67" s="1" t="s">
        <v>128</v>
      </c>
      <c r="C67" s="1" t="s">
        <v>129</v>
      </c>
      <c r="D67" s="1" t="s">
        <v>148</v>
      </c>
      <c r="E67" s="1" t="s">
        <v>149</v>
      </c>
      <c r="F67" s="1" t="s">
        <v>665</v>
      </c>
      <c r="L67" s="1" t="s">
        <v>669</v>
      </c>
      <c r="M67" s="1">
        <v>4535.51</v>
      </c>
      <c r="N67" s="1">
        <f>ROUND(($Y67-SUM($M67:M67))/N$1,2)</f>
        <v>4535.51</v>
      </c>
      <c r="O67" s="1">
        <f>ROUND(($Y67-SUM($M67:N67))/O$1,2)</f>
        <v>4535.51</v>
      </c>
      <c r="P67" s="1">
        <f>ROUND(($Y67-SUM($M67:O67))/P$1,2)</f>
        <v>4535.51</v>
      </c>
      <c r="Q67" s="1">
        <f>ROUND(($Y67-SUM($M67:P67))/Q$1,2)</f>
        <v>4535.51</v>
      </c>
      <c r="R67" s="1">
        <f>ROUND(($Y67-SUM($M67:Q67))/R$1,2)</f>
        <v>4535.51</v>
      </c>
      <c r="S67" s="1">
        <f>ROUND(($Y67-SUM($M67:R67))/S$1,2)</f>
        <v>4535.5200000000004</v>
      </c>
      <c r="T67" s="1">
        <f>ROUND(($Y67-SUM($M67:S67))/T$1,2)</f>
        <v>4535.51</v>
      </c>
      <c r="U67" s="1">
        <f>ROUND(($Y67-SUM($M67:T67))/U$1,2)</f>
        <v>4535.5200000000004</v>
      </c>
      <c r="V67" s="1">
        <f>ROUND(($Y67-SUM($M67:U67))/V$1,2)</f>
        <v>4535.51</v>
      </c>
      <c r="W67" s="1">
        <f>ROUND(($Y67-SUM($M67:V67))/W$1,2)</f>
        <v>4535.5200000000004</v>
      </c>
      <c r="X67" s="1">
        <f>ROUND(($Y67-SUM($M67:W67))/X$1,2)</f>
        <v>4535.51</v>
      </c>
      <c r="Y67" s="1">
        <f t="shared" si="18"/>
        <v>54426.15</v>
      </c>
      <c r="Z67" s="1">
        <f t="shared" si="19"/>
        <v>177.5</v>
      </c>
      <c r="AA67" s="1">
        <v>355</v>
      </c>
      <c r="AC67" s="1">
        <f t="shared" si="1"/>
        <v>0</v>
      </c>
    </row>
    <row r="68" spans="1:29" x14ac:dyDescent="0.35">
      <c r="A68" s="1" t="s">
        <v>127</v>
      </c>
      <c r="B68" s="1" t="s">
        <v>128</v>
      </c>
      <c r="C68" s="1" t="s">
        <v>129</v>
      </c>
      <c r="D68" s="1" t="s">
        <v>593</v>
      </c>
      <c r="E68" s="1" t="s">
        <v>150</v>
      </c>
      <c r="F68" s="1" t="s">
        <v>665</v>
      </c>
      <c r="L68" s="1" t="s">
        <v>669</v>
      </c>
      <c r="M68" s="1">
        <v>6860.76</v>
      </c>
      <c r="N68" s="1">
        <f>ROUND(($Y68-SUM($M68:M68))/N$1,2)</f>
        <v>6860.76</v>
      </c>
      <c r="O68" s="1">
        <f>ROUND(($Y68-SUM($M68:N68))/O$1,2)</f>
        <v>6860.76</v>
      </c>
      <c r="P68" s="1">
        <f>ROUND(($Y68-SUM($M68:O68))/P$1,2)</f>
        <v>6860.76</v>
      </c>
      <c r="Q68" s="1">
        <f>ROUND(($Y68-SUM($M68:P68))/Q$1,2)</f>
        <v>6860.76</v>
      </c>
      <c r="R68" s="1">
        <f>ROUND(($Y68-SUM($M68:Q68))/R$1,2)</f>
        <v>6860.76</v>
      </c>
      <c r="S68" s="1">
        <f>ROUND(($Y68-SUM($M68:R68))/S$1,2)</f>
        <v>6860.76</v>
      </c>
      <c r="T68" s="1">
        <f>ROUND(($Y68-SUM($M68:S68))/T$1,2)</f>
        <v>6860.76</v>
      </c>
      <c r="U68" s="1">
        <f>ROUND(($Y68-SUM($M68:T68))/U$1,2)</f>
        <v>6860.76</v>
      </c>
      <c r="V68" s="1">
        <f>ROUND(($Y68-SUM($M68:U68))/V$1,2)</f>
        <v>6860.76</v>
      </c>
      <c r="W68" s="1">
        <f>ROUND(($Y68-SUM($M68:V68))/W$1,2)</f>
        <v>6860.77</v>
      </c>
      <c r="X68" s="1">
        <f>ROUND(($Y68-SUM($M68:W68))/X$1,2)</f>
        <v>6860.76</v>
      </c>
      <c r="Y68" s="1">
        <f t="shared" si="18"/>
        <v>82329.13</v>
      </c>
      <c r="Z68" s="1">
        <f t="shared" si="19"/>
        <v>268.5</v>
      </c>
      <c r="AA68" s="1">
        <v>537</v>
      </c>
      <c r="AC68" s="1">
        <f t="shared" si="1"/>
        <v>0</v>
      </c>
    </row>
    <row r="69" spans="1:29" x14ac:dyDescent="0.35">
      <c r="A69" s="1" t="s">
        <v>127</v>
      </c>
      <c r="B69" s="1" t="s">
        <v>128</v>
      </c>
      <c r="C69" s="1" t="s">
        <v>129</v>
      </c>
      <c r="D69" s="1" t="s">
        <v>594</v>
      </c>
      <c r="E69" s="1" t="s">
        <v>151</v>
      </c>
      <c r="F69" s="1" t="s">
        <v>665</v>
      </c>
      <c r="L69" s="1" t="s">
        <v>669</v>
      </c>
      <c r="M69" s="1">
        <v>5877</v>
      </c>
      <c r="N69" s="1">
        <f>ROUND(($Y69-SUM($M69:M69))/N$1,2)</f>
        <v>5877</v>
      </c>
      <c r="O69" s="1">
        <f>ROUND(($Y69-SUM($M69:N69))/O$1,2)</f>
        <v>5877</v>
      </c>
      <c r="P69" s="1">
        <f>ROUND(($Y69-SUM($M69:O69))/P$1,2)</f>
        <v>5877</v>
      </c>
      <c r="Q69" s="1">
        <f>ROUND(($Y69-SUM($M69:P69))/Q$1,2)</f>
        <v>5877</v>
      </c>
      <c r="R69" s="1">
        <f>ROUND(($Y69-SUM($M69:Q69))/R$1,2)</f>
        <v>5877</v>
      </c>
      <c r="S69" s="1">
        <f>ROUND(($Y69-SUM($M69:R69))/S$1,2)</f>
        <v>5877.01</v>
      </c>
      <c r="T69" s="1">
        <f>ROUND(($Y69-SUM($M69:S69))/T$1,2)</f>
        <v>5877</v>
      </c>
      <c r="U69" s="1">
        <f>ROUND(($Y69-SUM($M69:T69))/U$1,2)</f>
        <v>5877.01</v>
      </c>
      <c r="V69" s="1">
        <f>ROUND(($Y69-SUM($M69:U69))/V$1,2)</f>
        <v>5877</v>
      </c>
      <c r="W69" s="1">
        <f>ROUND(($Y69-SUM($M69:V69))/W$1,2)</f>
        <v>5877.01</v>
      </c>
      <c r="X69" s="1">
        <f>ROUND(($Y69-SUM($M69:W69))/X$1,2)</f>
        <v>5877</v>
      </c>
      <c r="Y69" s="1">
        <f t="shared" si="18"/>
        <v>70524.03</v>
      </c>
      <c r="Z69" s="1">
        <f t="shared" si="19"/>
        <v>230</v>
      </c>
      <c r="AA69" s="1">
        <v>460</v>
      </c>
      <c r="AC69" s="1">
        <f t="shared" si="1"/>
        <v>0</v>
      </c>
    </row>
    <row r="70" spans="1:29" x14ac:dyDescent="0.35">
      <c r="A70" s="1" t="s">
        <v>127</v>
      </c>
      <c r="B70" s="1" t="s">
        <v>128</v>
      </c>
      <c r="C70" s="1" t="s">
        <v>129</v>
      </c>
      <c r="D70" s="1" t="s">
        <v>595</v>
      </c>
      <c r="E70" s="1" t="s">
        <v>152</v>
      </c>
      <c r="F70" s="1" t="s">
        <v>665</v>
      </c>
      <c r="L70" s="1" t="s">
        <v>669</v>
      </c>
      <c r="M70" s="1">
        <v>6899.09</v>
      </c>
      <c r="N70" s="1">
        <f>ROUND(($Y70-SUM($M70:M70))/N$1,2)</f>
        <v>6899.09</v>
      </c>
      <c r="O70" s="1">
        <f>ROUND(($Y70-SUM($M70:N70))/O$1,2)</f>
        <v>6899.09</v>
      </c>
      <c r="P70" s="1">
        <f>ROUND(($Y70-SUM($M70:O70))/P$1,2)</f>
        <v>6899.09</v>
      </c>
      <c r="Q70" s="1">
        <f>ROUND(($Y70-SUM($M70:P70))/Q$1,2)</f>
        <v>6899.09</v>
      </c>
      <c r="R70" s="1">
        <f>ROUND(($Y70-SUM($M70:Q70))/R$1,2)</f>
        <v>6899.09</v>
      </c>
      <c r="S70" s="1">
        <f>ROUND(($Y70-SUM($M70:R70))/S$1,2)</f>
        <v>6899.09</v>
      </c>
      <c r="T70" s="1">
        <f>ROUND(($Y70-SUM($M70:S70))/T$1,2)</f>
        <v>6899.09</v>
      </c>
      <c r="U70" s="1">
        <f>ROUND(($Y70-SUM($M70:T70))/U$1,2)</f>
        <v>6899.09</v>
      </c>
      <c r="V70" s="1">
        <f>ROUND(($Y70-SUM($M70:U70))/V$1,2)</f>
        <v>6899.09</v>
      </c>
      <c r="W70" s="1">
        <f>ROUND(($Y70-SUM($M70:V70))/W$1,2)</f>
        <v>6899.09</v>
      </c>
      <c r="X70" s="1">
        <f>ROUND(($Y70-SUM($M70:W70))/X$1,2)</f>
        <v>6899.08</v>
      </c>
      <c r="Y70" s="1">
        <f t="shared" si="18"/>
        <v>82789.070000000007</v>
      </c>
      <c r="Z70" s="1">
        <f t="shared" si="19"/>
        <v>270</v>
      </c>
      <c r="AA70" s="1">
        <v>540</v>
      </c>
      <c r="AC70" s="1">
        <f t="shared" ref="AC70:AC129" si="20">Y70-SUM(M70:X70)</f>
        <v>0</v>
      </c>
    </row>
    <row r="71" spans="1:29" x14ac:dyDescent="0.35">
      <c r="A71" s="1" t="s">
        <v>127</v>
      </c>
      <c r="B71" s="1" t="s">
        <v>128</v>
      </c>
      <c r="C71" s="1" t="s">
        <v>129</v>
      </c>
      <c r="D71" s="1" t="s">
        <v>596</v>
      </c>
      <c r="E71" s="1" t="s">
        <v>153</v>
      </c>
      <c r="F71" s="1" t="s">
        <v>665</v>
      </c>
      <c r="L71" s="1" t="s">
        <v>669</v>
      </c>
      <c r="M71" s="1">
        <v>5864.23</v>
      </c>
      <c r="N71" s="1">
        <f>ROUND(($Y71-SUM($M71:M71))/N$1,2)</f>
        <v>5864.23</v>
      </c>
      <c r="O71" s="1">
        <f>ROUND(($Y71-SUM($M71:N71))/O$1,2)</f>
        <v>5864.23</v>
      </c>
      <c r="P71" s="1">
        <f>ROUND(($Y71-SUM($M71:O71))/P$1,2)</f>
        <v>5864.22</v>
      </c>
      <c r="Q71" s="1">
        <f>ROUND(($Y71-SUM($M71:P71))/Q$1,2)</f>
        <v>5864.23</v>
      </c>
      <c r="R71" s="1">
        <f>ROUND(($Y71-SUM($M71:Q71))/R$1,2)</f>
        <v>5864.22</v>
      </c>
      <c r="S71" s="1">
        <f>ROUND(($Y71-SUM($M71:R71))/S$1,2)</f>
        <v>5864.23</v>
      </c>
      <c r="T71" s="1">
        <f>ROUND(($Y71-SUM($M71:S71))/T$1,2)</f>
        <v>5864.22</v>
      </c>
      <c r="U71" s="1">
        <f>ROUND(($Y71-SUM($M71:T71))/U$1,2)</f>
        <v>5864.23</v>
      </c>
      <c r="V71" s="1">
        <f>ROUND(($Y71-SUM($M71:U71))/V$1,2)</f>
        <v>5864.22</v>
      </c>
      <c r="W71" s="1">
        <f>ROUND(($Y71-SUM($M71:V71))/W$1,2)</f>
        <v>5864.23</v>
      </c>
      <c r="X71" s="1">
        <f>ROUND(($Y71-SUM($M71:W71))/X$1,2)</f>
        <v>5864.22</v>
      </c>
      <c r="Y71" s="1">
        <f t="shared" si="18"/>
        <v>70370.710000000006</v>
      </c>
      <c r="Z71" s="1">
        <f t="shared" si="19"/>
        <v>229.5</v>
      </c>
      <c r="AA71" s="1">
        <v>459</v>
      </c>
      <c r="AC71" s="1">
        <f t="shared" si="20"/>
        <v>0</v>
      </c>
    </row>
    <row r="72" spans="1:29" x14ac:dyDescent="0.35">
      <c r="A72" s="1" t="s">
        <v>127</v>
      </c>
      <c r="B72" s="1" t="s">
        <v>128</v>
      </c>
      <c r="C72" s="1" t="s">
        <v>129</v>
      </c>
      <c r="D72" s="1" t="s">
        <v>154</v>
      </c>
      <c r="E72" s="1" t="s">
        <v>155</v>
      </c>
      <c r="F72" s="1" t="s">
        <v>665</v>
      </c>
      <c r="L72" s="1" t="s">
        <v>669</v>
      </c>
      <c r="M72" s="1">
        <v>6911.87</v>
      </c>
      <c r="N72" s="1">
        <f>ROUND(($Y72-SUM($M72:M72))/N$1,2)</f>
        <v>6911.87</v>
      </c>
      <c r="O72" s="1">
        <f>ROUND(($Y72-SUM($M72:N72))/O$1,2)</f>
        <v>6911.87</v>
      </c>
      <c r="P72" s="1">
        <f>ROUND(($Y72-SUM($M72:O72))/P$1,2)</f>
        <v>6911.86</v>
      </c>
      <c r="Q72" s="1">
        <f>ROUND(($Y72-SUM($M72:P72))/Q$1,2)</f>
        <v>6911.87</v>
      </c>
      <c r="R72" s="1">
        <f>ROUND(($Y72-SUM($M72:Q72))/R$1,2)</f>
        <v>6911.86</v>
      </c>
      <c r="S72" s="1">
        <f>ROUND(($Y72-SUM($M72:R72))/S$1,2)</f>
        <v>6911.87</v>
      </c>
      <c r="T72" s="1">
        <f>ROUND(($Y72-SUM($M72:S72))/T$1,2)</f>
        <v>6911.86</v>
      </c>
      <c r="U72" s="1">
        <f>ROUND(($Y72-SUM($M72:T72))/U$1,2)</f>
        <v>6911.87</v>
      </c>
      <c r="V72" s="1">
        <f>ROUND(($Y72-SUM($M72:U72))/V$1,2)</f>
        <v>6911.86</v>
      </c>
      <c r="W72" s="1">
        <f>ROUND(($Y72-SUM($M72:V72))/W$1,2)</f>
        <v>6911.87</v>
      </c>
      <c r="X72" s="1">
        <f>ROUND(($Y72-SUM($M72:W72))/X$1,2)</f>
        <v>6911.86</v>
      </c>
      <c r="Y72" s="1">
        <f t="shared" si="18"/>
        <v>82942.39</v>
      </c>
      <c r="Z72" s="1">
        <f t="shared" si="19"/>
        <v>270.5</v>
      </c>
      <c r="AA72" s="1">
        <v>541</v>
      </c>
      <c r="AC72" s="1">
        <f t="shared" si="20"/>
        <v>0</v>
      </c>
    </row>
    <row r="73" spans="1:29" x14ac:dyDescent="0.35">
      <c r="A73" s="1" t="s">
        <v>127</v>
      </c>
      <c r="B73" s="1" t="s">
        <v>128</v>
      </c>
      <c r="C73" s="1" t="s">
        <v>129</v>
      </c>
      <c r="D73" s="1" t="s">
        <v>597</v>
      </c>
      <c r="E73" s="1" t="s">
        <v>156</v>
      </c>
      <c r="F73" s="1" t="s">
        <v>665</v>
      </c>
      <c r="L73" s="1" t="s">
        <v>669</v>
      </c>
      <c r="M73" s="1">
        <v>6030.32</v>
      </c>
      <c r="N73" s="1">
        <f>ROUND(($Y73-SUM($M73:M73))/N$1,2)</f>
        <v>6030.31</v>
      </c>
      <c r="O73" s="1">
        <f>ROUND(($Y73-SUM($M73:N73))/O$1,2)</f>
        <v>6030.32</v>
      </c>
      <c r="P73" s="1">
        <f>ROUND(($Y73-SUM($M73:O73))/P$1,2)</f>
        <v>6030.31</v>
      </c>
      <c r="Q73" s="1">
        <f>ROUND(($Y73-SUM($M73:P73))/Q$1,2)</f>
        <v>6030.32</v>
      </c>
      <c r="R73" s="1">
        <f>ROUND(($Y73-SUM($M73:Q73))/R$1,2)</f>
        <v>6030.31</v>
      </c>
      <c r="S73" s="1">
        <f>ROUND(($Y73-SUM($M73:R73))/S$1,2)</f>
        <v>6030.32</v>
      </c>
      <c r="T73" s="1">
        <f>ROUND(($Y73-SUM($M73:S73))/T$1,2)</f>
        <v>6030.31</v>
      </c>
      <c r="U73" s="1">
        <f>ROUND(($Y73-SUM($M73:T73))/U$1,2)</f>
        <v>6030.32</v>
      </c>
      <c r="V73" s="1">
        <f>ROUND(($Y73-SUM($M73:U73))/V$1,2)</f>
        <v>6030.31</v>
      </c>
      <c r="W73" s="1">
        <f>ROUND(($Y73-SUM($M73:V73))/W$1,2)</f>
        <v>6030.32</v>
      </c>
      <c r="X73" s="1">
        <f>ROUND(($Y73-SUM($M73:W73))/X$1,2)</f>
        <v>6030.31</v>
      </c>
      <c r="Y73" s="1">
        <f t="shared" si="18"/>
        <v>72363.78</v>
      </c>
      <c r="Z73" s="1">
        <f t="shared" si="19"/>
        <v>236</v>
      </c>
      <c r="AA73" s="1">
        <v>472</v>
      </c>
      <c r="AC73" s="1">
        <f t="shared" si="20"/>
        <v>0</v>
      </c>
    </row>
    <row r="74" spans="1:29" x14ac:dyDescent="0.35">
      <c r="A74" s="1" t="s">
        <v>127</v>
      </c>
      <c r="B74" s="1" t="s">
        <v>128</v>
      </c>
      <c r="C74" s="1" t="s">
        <v>129</v>
      </c>
      <c r="D74" s="1" t="s">
        <v>598</v>
      </c>
      <c r="E74" s="1" t="s">
        <v>157</v>
      </c>
      <c r="F74" s="1" t="s">
        <v>665</v>
      </c>
      <c r="L74" s="1" t="s">
        <v>669</v>
      </c>
      <c r="M74" s="1">
        <v>2746.86</v>
      </c>
      <c r="N74" s="1">
        <f>ROUND(($Y74-SUM($M74:M74))/N$1,2)</f>
        <v>2746.86</v>
      </c>
      <c r="O74" s="1">
        <f>ROUND(($Y74-SUM($M74:N74))/O$1,2)</f>
        <v>2746.86</v>
      </c>
      <c r="P74" s="1">
        <f>ROUND(($Y74-SUM($M74:O74))/P$1,2)</f>
        <v>2746.86</v>
      </c>
      <c r="Q74" s="1">
        <f>ROUND(($Y74-SUM($M74:P74))/Q$1,2)</f>
        <v>2746.86</v>
      </c>
      <c r="R74" s="1">
        <f>ROUND(($Y74-SUM($M74:Q74))/R$1,2)</f>
        <v>2746.86</v>
      </c>
      <c r="S74" s="1">
        <f>ROUND(($Y74-SUM($M74:R74))/S$1,2)</f>
        <v>2746.86</v>
      </c>
      <c r="T74" s="1">
        <f>ROUND(($Y74-SUM($M74:S74))/T$1,2)</f>
        <v>2746.86</v>
      </c>
      <c r="U74" s="1">
        <f>ROUND(($Y74-SUM($M74:T74))/U$1,2)</f>
        <v>2746.86</v>
      </c>
      <c r="V74" s="1">
        <f>ROUND(($Y74-SUM($M74:U74))/V$1,2)</f>
        <v>2746.86</v>
      </c>
      <c r="W74" s="1">
        <f>ROUND(($Y74-SUM($M74:V74))/W$1,2)</f>
        <v>2746.86</v>
      </c>
      <c r="X74" s="1">
        <f>ROUND(($Y74-SUM($M74:W74))/X$1,2)</f>
        <v>2746.86</v>
      </c>
      <c r="Y74" s="1">
        <f t="shared" si="18"/>
        <v>32962.32</v>
      </c>
      <c r="Z74" s="1">
        <f t="shared" si="19"/>
        <v>107.5</v>
      </c>
      <c r="AA74" s="1">
        <v>215</v>
      </c>
      <c r="AC74" s="1">
        <f t="shared" si="20"/>
        <v>0</v>
      </c>
    </row>
    <row r="75" spans="1:29" x14ac:dyDescent="0.35">
      <c r="A75" s="1" t="s">
        <v>127</v>
      </c>
      <c r="B75" s="1" t="s">
        <v>128</v>
      </c>
      <c r="C75" s="1" t="s">
        <v>129</v>
      </c>
      <c r="D75" s="1" t="s">
        <v>430</v>
      </c>
      <c r="E75" s="1" t="s">
        <v>649</v>
      </c>
      <c r="F75" s="1" t="s">
        <v>665</v>
      </c>
      <c r="L75" s="1" t="s">
        <v>669</v>
      </c>
      <c r="M75" s="1">
        <v>5749.24</v>
      </c>
      <c r="N75" s="1">
        <f>ROUND(($Y75-SUM($M75:M75))/N$1,2)</f>
        <v>5749.24</v>
      </c>
      <c r="O75" s="1">
        <f>ROUND(($Y75-SUM($M75:N75))/O$1,2)</f>
        <v>5749.24</v>
      </c>
      <c r="P75" s="1">
        <f>ROUND(($Y75-SUM($M75:O75))/P$1,2)</f>
        <v>5749.24</v>
      </c>
      <c r="Q75" s="1">
        <f>ROUND(($Y75-SUM($M75:P75))/Q$1,2)</f>
        <v>5749.24</v>
      </c>
      <c r="R75" s="1">
        <f>ROUND(($Y75-SUM($M75:Q75))/R$1,2)</f>
        <v>5749.24</v>
      </c>
      <c r="S75" s="1">
        <f>ROUND(($Y75-SUM($M75:R75))/S$1,2)</f>
        <v>5749.24</v>
      </c>
      <c r="T75" s="1">
        <f>ROUND(($Y75-SUM($M75:S75))/T$1,2)</f>
        <v>5749.24</v>
      </c>
      <c r="U75" s="1">
        <f>ROUND(($Y75-SUM($M75:T75))/U$1,2)</f>
        <v>5749.25</v>
      </c>
      <c r="V75" s="1">
        <f>ROUND(($Y75-SUM($M75:U75))/V$1,2)</f>
        <v>5749.24</v>
      </c>
      <c r="W75" s="1">
        <f>ROUND(($Y75-SUM($M75:V75))/W$1,2)</f>
        <v>5749.25</v>
      </c>
      <c r="X75" s="1">
        <f>ROUND(($Y75-SUM($M75:W75))/X$1,2)</f>
        <v>5749.24</v>
      </c>
      <c r="Y75" s="1">
        <f t="shared" si="18"/>
        <v>68990.899999999994</v>
      </c>
      <c r="Z75" s="1">
        <f t="shared" si="19"/>
        <v>225</v>
      </c>
      <c r="AA75" s="1">
        <v>450</v>
      </c>
      <c r="AC75" s="1">
        <f t="shared" si="20"/>
        <v>0</v>
      </c>
    </row>
    <row r="76" spans="1:29" x14ac:dyDescent="0.35">
      <c r="A76" s="1" t="s">
        <v>127</v>
      </c>
      <c r="B76" s="1" t="s">
        <v>128</v>
      </c>
      <c r="C76" s="1" t="s">
        <v>129</v>
      </c>
      <c r="D76" s="1" t="s">
        <v>158</v>
      </c>
      <c r="E76" s="1" t="s">
        <v>159</v>
      </c>
      <c r="F76" s="1" t="s">
        <v>665</v>
      </c>
      <c r="L76" s="1" t="s">
        <v>669</v>
      </c>
      <c r="M76" s="1">
        <v>7218.49</v>
      </c>
      <c r="N76" s="1">
        <f>ROUND(($Y76-SUM($M76:M76))/N$1,2)</f>
        <v>7218.49</v>
      </c>
      <c r="O76" s="1">
        <f>ROUND(($Y76-SUM($M76:N76))/O$1,2)</f>
        <v>7218.49</v>
      </c>
      <c r="P76" s="1">
        <f>ROUND(($Y76-SUM($M76:O76))/P$1,2)</f>
        <v>7218.49</v>
      </c>
      <c r="Q76" s="1">
        <f>ROUND(($Y76-SUM($M76:P76))/Q$1,2)</f>
        <v>7218.49</v>
      </c>
      <c r="R76" s="1">
        <f>ROUND(($Y76-SUM($M76:Q76))/R$1,2)</f>
        <v>7218.49</v>
      </c>
      <c r="S76" s="1">
        <f>ROUND(($Y76-SUM($M76:R76))/S$1,2)</f>
        <v>7218.49</v>
      </c>
      <c r="T76" s="1">
        <f>ROUND(($Y76-SUM($M76:S76))/T$1,2)</f>
        <v>7218.49</v>
      </c>
      <c r="U76" s="1">
        <f>ROUND(($Y76-SUM($M76:T76))/U$1,2)</f>
        <v>7218.5</v>
      </c>
      <c r="V76" s="1">
        <f>ROUND(($Y76-SUM($M76:U76))/V$1,2)</f>
        <v>7218.49</v>
      </c>
      <c r="W76" s="1">
        <f>ROUND(($Y76-SUM($M76:V76))/W$1,2)</f>
        <v>7218.5</v>
      </c>
      <c r="X76" s="1">
        <f>ROUND(($Y76-SUM($M76:W76))/X$1,2)</f>
        <v>7218.49</v>
      </c>
      <c r="Y76" s="1">
        <f t="shared" si="18"/>
        <v>86621.9</v>
      </c>
      <c r="Z76" s="1">
        <f t="shared" si="19"/>
        <v>282.5</v>
      </c>
      <c r="AA76" s="1">
        <v>565</v>
      </c>
      <c r="AC76" s="1">
        <f t="shared" si="20"/>
        <v>0</v>
      </c>
    </row>
    <row r="77" spans="1:29" x14ac:dyDescent="0.35">
      <c r="A77" s="1" t="s">
        <v>127</v>
      </c>
      <c r="B77" s="1" t="s">
        <v>128</v>
      </c>
      <c r="C77" s="1" t="s">
        <v>129</v>
      </c>
      <c r="D77" s="1" t="s">
        <v>599</v>
      </c>
      <c r="E77" s="1" t="s">
        <v>160</v>
      </c>
      <c r="F77" s="1" t="s">
        <v>665</v>
      </c>
      <c r="L77" s="1" t="s">
        <v>669</v>
      </c>
      <c r="M77" s="1">
        <v>5915.33</v>
      </c>
      <c r="N77" s="1">
        <f>ROUND(($Y77-SUM($M77:M77))/N$1,2)</f>
        <v>5915.33</v>
      </c>
      <c r="O77" s="1">
        <f>ROUND(($Y77-SUM($M77:N77))/O$1,2)</f>
        <v>5915.33</v>
      </c>
      <c r="P77" s="1">
        <f>ROUND(($Y77-SUM($M77:O77))/P$1,2)</f>
        <v>5915.33</v>
      </c>
      <c r="Q77" s="1">
        <f>ROUND(($Y77-SUM($M77:P77))/Q$1,2)</f>
        <v>5915.33</v>
      </c>
      <c r="R77" s="1">
        <f>ROUND(($Y77-SUM($M77:Q77))/R$1,2)</f>
        <v>5915.33</v>
      </c>
      <c r="S77" s="1">
        <f>ROUND(($Y77-SUM($M77:R77))/S$1,2)</f>
        <v>5915.33</v>
      </c>
      <c r="T77" s="1">
        <f>ROUND(($Y77-SUM($M77:S77))/T$1,2)</f>
        <v>5915.33</v>
      </c>
      <c r="U77" s="1">
        <f>ROUND(($Y77-SUM($M77:T77))/U$1,2)</f>
        <v>5915.33</v>
      </c>
      <c r="V77" s="1">
        <f>ROUND(($Y77-SUM($M77:U77))/V$1,2)</f>
        <v>5915.33</v>
      </c>
      <c r="W77" s="1">
        <f>ROUND(($Y77-SUM($M77:V77))/W$1,2)</f>
        <v>5915.34</v>
      </c>
      <c r="X77" s="1">
        <f>ROUND(($Y77-SUM($M77:W77))/X$1,2)</f>
        <v>5915.33</v>
      </c>
      <c r="Y77" s="1">
        <f t="shared" si="18"/>
        <v>70983.97</v>
      </c>
      <c r="Z77" s="1">
        <f t="shared" si="19"/>
        <v>231.5</v>
      </c>
      <c r="AA77" s="1">
        <v>463</v>
      </c>
      <c r="AC77" s="1">
        <f t="shared" si="20"/>
        <v>0</v>
      </c>
    </row>
    <row r="78" spans="1:29" x14ac:dyDescent="0.35">
      <c r="A78" s="1" t="s">
        <v>127</v>
      </c>
      <c r="B78" s="1" t="s">
        <v>128</v>
      </c>
      <c r="C78" s="1" t="s">
        <v>129</v>
      </c>
      <c r="D78" s="1" t="s">
        <v>161</v>
      </c>
      <c r="E78" s="1" t="s">
        <v>162</v>
      </c>
      <c r="F78" s="1" t="s">
        <v>665</v>
      </c>
      <c r="L78" s="1" t="s">
        <v>669</v>
      </c>
      <c r="M78" s="1">
        <v>1686.44</v>
      </c>
      <c r="N78" s="1">
        <f>ROUND(($Y78-SUM($M78:M78))/N$1,2)</f>
        <v>1686.44</v>
      </c>
      <c r="O78" s="1">
        <f>ROUND(($Y78-SUM($M78:N78))/O$1,2)</f>
        <v>1686.45</v>
      </c>
      <c r="P78" s="1">
        <f>ROUND(($Y78-SUM($M78:O78))/P$1,2)</f>
        <v>1686.44</v>
      </c>
      <c r="Q78" s="1">
        <f>ROUND(($Y78-SUM($M78:P78))/Q$1,2)</f>
        <v>1686.45</v>
      </c>
      <c r="R78" s="1">
        <f>ROUND(($Y78-SUM($M78:Q78))/R$1,2)</f>
        <v>1686.44</v>
      </c>
      <c r="S78" s="1">
        <f>ROUND(($Y78-SUM($M78:R78))/S$1,2)</f>
        <v>1686.45</v>
      </c>
      <c r="T78" s="1">
        <f>ROUND(($Y78-SUM($M78:S78))/T$1,2)</f>
        <v>1686.44</v>
      </c>
      <c r="U78" s="1">
        <f>ROUND(($Y78-SUM($M78:T78))/U$1,2)</f>
        <v>1686.45</v>
      </c>
      <c r="V78" s="1">
        <f>ROUND(($Y78-SUM($M78:U78))/V$1,2)</f>
        <v>1686.44</v>
      </c>
      <c r="W78" s="1">
        <f>ROUND(($Y78-SUM($M78:V78))/W$1,2)</f>
        <v>1686.45</v>
      </c>
      <c r="X78" s="1">
        <f>ROUND(($Y78-SUM($M78:W78))/X$1,2)</f>
        <v>1686.44</v>
      </c>
      <c r="Y78" s="1">
        <f t="shared" si="18"/>
        <v>20237.330000000002</v>
      </c>
      <c r="Z78" s="1">
        <f t="shared" si="19"/>
        <v>66</v>
      </c>
      <c r="AA78" s="1">
        <v>132</v>
      </c>
      <c r="AC78" s="1">
        <f t="shared" si="20"/>
        <v>0</v>
      </c>
    </row>
    <row r="79" spans="1:29" x14ac:dyDescent="0.35">
      <c r="A79" s="1" t="s">
        <v>127</v>
      </c>
      <c r="B79" s="1" t="s">
        <v>128</v>
      </c>
      <c r="C79" s="1" t="s">
        <v>129</v>
      </c>
      <c r="D79" s="1" t="s">
        <v>163</v>
      </c>
      <c r="E79" s="1" t="s">
        <v>164</v>
      </c>
      <c r="F79" s="1" t="s">
        <v>665</v>
      </c>
      <c r="L79" s="1" t="s">
        <v>669</v>
      </c>
      <c r="M79" s="1">
        <v>3794.5</v>
      </c>
      <c r="N79" s="1">
        <f>ROUND(($Y79-SUM($M79:M79))/N$1,2)</f>
        <v>3794.5</v>
      </c>
      <c r="O79" s="1">
        <f>ROUND(($Y79-SUM($M79:N79))/O$1,2)</f>
        <v>3794.5</v>
      </c>
      <c r="P79" s="1">
        <f>ROUND(($Y79-SUM($M79:O79))/P$1,2)</f>
        <v>3794.5</v>
      </c>
      <c r="Q79" s="1">
        <f>ROUND(($Y79-SUM($M79:P79))/Q$1,2)</f>
        <v>3794.5</v>
      </c>
      <c r="R79" s="1">
        <f>ROUND(($Y79-SUM($M79:Q79))/R$1,2)</f>
        <v>3794.5</v>
      </c>
      <c r="S79" s="1">
        <f>ROUND(($Y79-SUM($M79:R79))/S$1,2)</f>
        <v>3794.5</v>
      </c>
      <c r="T79" s="1">
        <f>ROUND(($Y79-SUM($M79:S79))/T$1,2)</f>
        <v>3794.5</v>
      </c>
      <c r="U79" s="1">
        <f>ROUND(($Y79-SUM($M79:T79))/U$1,2)</f>
        <v>3794.5</v>
      </c>
      <c r="V79" s="1">
        <f>ROUND(($Y79-SUM($M79:U79))/V$1,2)</f>
        <v>3794.5</v>
      </c>
      <c r="W79" s="1">
        <f>ROUND(($Y79-SUM($M79:V79))/W$1,2)</f>
        <v>3794.5</v>
      </c>
      <c r="X79" s="1">
        <f>ROUND(($Y79-SUM($M79:W79))/X$1,2)</f>
        <v>3794.49</v>
      </c>
      <c r="Y79" s="1">
        <f t="shared" si="18"/>
        <v>45533.99</v>
      </c>
      <c r="Z79" s="1">
        <f t="shared" si="19"/>
        <v>148.5</v>
      </c>
      <c r="AA79" s="1">
        <v>297</v>
      </c>
      <c r="AC79" s="1">
        <f t="shared" si="20"/>
        <v>0</v>
      </c>
    </row>
    <row r="80" spans="1:29" x14ac:dyDescent="0.35">
      <c r="A80" s="1" t="s">
        <v>127</v>
      </c>
      <c r="B80" s="1" t="s">
        <v>128</v>
      </c>
      <c r="C80" s="1" t="s">
        <v>129</v>
      </c>
      <c r="D80" s="1" t="s">
        <v>165</v>
      </c>
      <c r="E80" s="1" t="s">
        <v>166</v>
      </c>
      <c r="F80" s="1" t="s">
        <v>665</v>
      </c>
      <c r="L80" s="1" t="s">
        <v>669</v>
      </c>
      <c r="M80" s="1">
        <v>7001.3</v>
      </c>
      <c r="N80" s="1">
        <f>ROUND(($Y80-SUM($M80:M80))/N$1,2)</f>
        <v>7001.3</v>
      </c>
      <c r="O80" s="1">
        <f>ROUND(($Y80-SUM($M80:N80))/O$1,2)</f>
        <v>7001.3</v>
      </c>
      <c r="P80" s="1">
        <f>ROUND(($Y80-SUM($M80:O80))/P$1,2)</f>
        <v>7001.3</v>
      </c>
      <c r="Q80" s="1">
        <f>ROUND(($Y80-SUM($M80:P80))/Q$1,2)</f>
        <v>7001.3</v>
      </c>
      <c r="R80" s="1">
        <f>ROUND(($Y80-SUM($M80:Q80))/R$1,2)</f>
        <v>7001.3</v>
      </c>
      <c r="S80" s="1">
        <f>ROUND(($Y80-SUM($M80:R80))/S$1,2)</f>
        <v>7001.3</v>
      </c>
      <c r="T80" s="1">
        <f>ROUND(($Y80-SUM($M80:S80))/T$1,2)</f>
        <v>7001.3</v>
      </c>
      <c r="U80" s="1">
        <f>ROUND(($Y80-SUM($M80:T80))/U$1,2)</f>
        <v>7001.3</v>
      </c>
      <c r="V80" s="1">
        <f>ROUND(($Y80-SUM($M80:U80))/V$1,2)</f>
        <v>7001.29</v>
      </c>
      <c r="W80" s="1">
        <f>ROUND(($Y80-SUM($M80:V80))/W$1,2)</f>
        <v>7001.3</v>
      </c>
      <c r="X80" s="1">
        <f>ROUND(($Y80-SUM($M80:W80))/X$1,2)</f>
        <v>7001.29</v>
      </c>
      <c r="Y80" s="1">
        <f t="shared" si="18"/>
        <v>84015.58</v>
      </c>
      <c r="Z80" s="1">
        <f t="shared" si="19"/>
        <v>274</v>
      </c>
      <c r="AA80" s="1">
        <v>548</v>
      </c>
      <c r="AC80" s="1">
        <f t="shared" si="20"/>
        <v>0</v>
      </c>
    </row>
    <row r="81" spans="1:29" x14ac:dyDescent="0.35">
      <c r="A81" s="1" t="s">
        <v>127</v>
      </c>
      <c r="B81" s="1" t="s">
        <v>128</v>
      </c>
      <c r="C81" s="1" t="s">
        <v>129</v>
      </c>
      <c r="D81" s="1" t="s">
        <v>167</v>
      </c>
      <c r="E81" s="1" t="s">
        <v>168</v>
      </c>
      <c r="F81" s="1" t="s">
        <v>666</v>
      </c>
      <c r="L81" s="1" t="s">
        <v>669</v>
      </c>
      <c r="M81" s="1">
        <v>13338.24</v>
      </c>
      <c r="N81" s="1">
        <f>ROUND(($Y81-SUM($M81:M81))/N$1,2)</f>
        <v>13338.24</v>
      </c>
      <c r="O81" s="1">
        <f>ROUND(($Y81-SUM($M81:N81))/O$1,2)</f>
        <v>13338.24</v>
      </c>
      <c r="P81" s="1">
        <f>ROUND(($Y81-SUM($M81:O81))/P$1,2)</f>
        <v>13338.24</v>
      </c>
      <c r="Q81" s="1">
        <f>ROUND(($Y81-SUM($M81:P81))/Q$1,2)</f>
        <v>13338.24</v>
      </c>
      <c r="R81" s="1">
        <f>ROUND(($Y81-SUM($M81:Q81))/R$1,2)</f>
        <v>13338.24</v>
      </c>
      <c r="S81" s="1">
        <f>ROUND(($Y81-SUM($M81:R81))/S$1,2)</f>
        <v>13338.24</v>
      </c>
      <c r="T81" s="1">
        <f>ROUND(($Y81-SUM($M81:S81))/T$1,2)</f>
        <v>13338.24</v>
      </c>
      <c r="U81" s="1">
        <f>ROUND(($Y81-SUM($M81:T81))/U$1,2)</f>
        <v>13338.24</v>
      </c>
      <c r="V81" s="1">
        <f>ROUND(($Y81-SUM($M81:U81))/V$1,2)</f>
        <v>13338.24</v>
      </c>
      <c r="W81" s="1">
        <f>ROUND(($Y81-SUM($M81:V81))/W$1,2)</f>
        <v>13338.24</v>
      </c>
      <c r="X81" s="1">
        <f>ROUND(($Y81-SUM($M81:W81))/X$1,2)</f>
        <v>13338.24</v>
      </c>
      <c r="Y81" s="1">
        <f t="shared" si="18"/>
        <v>160058.88</v>
      </c>
      <c r="Z81" s="1">
        <f t="shared" si="19"/>
        <v>522</v>
      </c>
      <c r="AA81" s="1">
        <v>522</v>
      </c>
      <c r="AC81" s="1">
        <f t="shared" si="20"/>
        <v>0</v>
      </c>
    </row>
    <row r="82" spans="1:29" x14ac:dyDescent="0.35">
      <c r="A82" s="1" t="s">
        <v>127</v>
      </c>
      <c r="B82" s="1" t="s">
        <v>128</v>
      </c>
      <c r="C82" s="1" t="s">
        <v>129</v>
      </c>
      <c r="D82" s="1" t="s">
        <v>169</v>
      </c>
      <c r="E82" s="1" t="s">
        <v>170</v>
      </c>
      <c r="F82" s="1" t="s">
        <v>665</v>
      </c>
      <c r="L82" s="1" t="s">
        <v>669</v>
      </c>
      <c r="M82" s="1">
        <v>6132.52</v>
      </c>
      <c r="N82" s="1">
        <f>ROUND(($Y82-SUM($M82:M82))/N$1,2)</f>
        <v>6132.52</v>
      </c>
      <c r="O82" s="1">
        <f>ROUND(($Y82-SUM($M82:N82))/O$1,2)</f>
        <v>6132.53</v>
      </c>
      <c r="P82" s="1">
        <f>ROUND(($Y82-SUM($M82:O82))/P$1,2)</f>
        <v>6132.52</v>
      </c>
      <c r="Q82" s="1">
        <f>ROUND(($Y82-SUM($M82:P82))/Q$1,2)</f>
        <v>6132.53</v>
      </c>
      <c r="R82" s="1">
        <f>ROUND(($Y82-SUM($M82:Q82))/R$1,2)</f>
        <v>6132.52</v>
      </c>
      <c r="S82" s="1">
        <f>ROUND(($Y82-SUM($M82:R82))/S$1,2)</f>
        <v>6132.53</v>
      </c>
      <c r="T82" s="1">
        <f>ROUND(($Y82-SUM($M82:S82))/T$1,2)</f>
        <v>6132.52</v>
      </c>
      <c r="U82" s="1">
        <f>ROUND(($Y82-SUM($M82:T82))/U$1,2)</f>
        <v>6132.53</v>
      </c>
      <c r="V82" s="1">
        <f>ROUND(($Y82-SUM($M82:U82))/V$1,2)</f>
        <v>6132.52</v>
      </c>
      <c r="W82" s="1">
        <f>ROUND(($Y82-SUM($M82:V82))/W$1,2)</f>
        <v>6132.52</v>
      </c>
      <c r="X82" s="1">
        <f>ROUND(($Y82-SUM($M82:W82))/X$1,2)</f>
        <v>6132.53</v>
      </c>
      <c r="Y82" s="1">
        <f t="shared" si="18"/>
        <v>73590.289999999994</v>
      </c>
      <c r="Z82" s="1">
        <f t="shared" si="19"/>
        <v>240</v>
      </c>
      <c r="AA82" s="1">
        <v>480</v>
      </c>
      <c r="AC82" s="1">
        <f t="shared" si="20"/>
        <v>0</v>
      </c>
    </row>
    <row r="83" spans="1:29" x14ac:dyDescent="0.35">
      <c r="A83" s="1" t="s">
        <v>127</v>
      </c>
      <c r="B83" s="1" t="s">
        <v>128</v>
      </c>
      <c r="C83" s="1" t="s">
        <v>129</v>
      </c>
      <c r="D83" s="1" t="s">
        <v>600</v>
      </c>
      <c r="E83" s="1" t="s">
        <v>171</v>
      </c>
      <c r="F83" s="1" t="s">
        <v>665</v>
      </c>
      <c r="L83" s="1" t="s">
        <v>669</v>
      </c>
      <c r="M83" s="1">
        <v>6579.69</v>
      </c>
      <c r="N83" s="1">
        <f>ROUND(($Y83-SUM($M83:M83))/N$1,2)</f>
        <v>6579.69</v>
      </c>
      <c r="O83" s="1">
        <f>ROUND(($Y83-SUM($M83:N83))/O$1,2)</f>
        <v>6579.69</v>
      </c>
      <c r="P83" s="1">
        <f>ROUND(($Y83-SUM($M83:O83))/P$1,2)</f>
        <v>6579.69</v>
      </c>
      <c r="Q83" s="1">
        <f>ROUND(($Y83-SUM($M83:P83))/Q$1,2)</f>
        <v>6579.69</v>
      </c>
      <c r="R83" s="1">
        <f>ROUND(($Y83-SUM($M83:Q83))/R$1,2)</f>
        <v>6579.69</v>
      </c>
      <c r="S83" s="1">
        <f>ROUND(($Y83-SUM($M83:R83))/S$1,2)</f>
        <v>6579.69</v>
      </c>
      <c r="T83" s="1">
        <f>ROUND(($Y83-SUM($M83:S83))/T$1,2)</f>
        <v>6579.68</v>
      </c>
      <c r="U83" s="1">
        <f>ROUND(($Y83-SUM($M83:T83))/U$1,2)</f>
        <v>6579.69</v>
      </c>
      <c r="V83" s="1">
        <f>ROUND(($Y83-SUM($M83:U83))/V$1,2)</f>
        <v>6579.68</v>
      </c>
      <c r="W83" s="1">
        <f>ROUND(($Y83-SUM($M83:V83))/W$1,2)</f>
        <v>6579.69</v>
      </c>
      <c r="X83" s="1">
        <f>ROUND(($Y83-SUM($M83:W83))/X$1,2)</f>
        <v>6579.68</v>
      </c>
      <c r="Y83" s="1">
        <f t="shared" si="18"/>
        <v>78956.25</v>
      </c>
      <c r="Z83" s="1">
        <f t="shared" si="19"/>
        <v>257.5</v>
      </c>
      <c r="AA83" s="1">
        <v>515</v>
      </c>
      <c r="AC83" s="1">
        <f t="shared" si="20"/>
        <v>0</v>
      </c>
    </row>
    <row r="84" spans="1:29" x14ac:dyDescent="0.35">
      <c r="A84" s="1" t="s">
        <v>127</v>
      </c>
      <c r="B84" s="1" t="s">
        <v>128</v>
      </c>
      <c r="C84" s="1" t="s">
        <v>129</v>
      </c>
      <c r="D84" s="1" t="s">
        <v>172</v>
      </c>
      <c r="E84" s="1" t="s">
        <v>173</v>
      </c>
      <c r="F84" s="1" t="s">
        <v>665</v>
      </c>
      <c r="L84" s="1" t="s">
        <v>669</v>
      </c>
      <c r="M84" s="1">
        <v>6196.4</v>
      </c>
      <c r="N84" s="1">
        <f>ROUND(($Y84-SUM($M84:M84))/N$1,2)</f>
        <v>6196.4</v>
      </c>
      <c r="O84" s="1">
        <f>ROUND(($Y84-SUM($M84:N84))/O$1,2)</f>
        <v>6196.41</v>
      </c>
      <c r="P84" s="1">
        <f>ROUND(($Y84-SUM($M84:O84))/P$1,2)</f>
        <v>6196.4</v>
      </c>
      <c r="Q84" s="1">
        <f>ROUND(($Y84-SUM($M84:P84))/Q$1,2)</f>
        <v>6196.41</v>
      </c>
      <c r="R84" s="1">
        <f>ROUND(($Y84-SUM($M84:Q84))/R$1,2)</f>
        <v>6196.4</v>
      </c>
      <c r="S84" s="1">
        <f>ROUND(($Y84-SUM($M84:R84))/S$1,2)</f>
        <v>6196.41</v>
      </c>
      <c r="T84" s="1">
        <f>ROUND(($Y84-SUM($M84:S84))/T$1,2)</f>
        <v>6196.4</v>
      </c>
      <c r="U84" s="1">
        <f>ROUND(($Y84-SUM($M84:T84))/U$1,2)</f>
        <v>6196.41</v>
      </c>
      <c r="V84" s="1">
        <f>ROUND(($Y84-SUM($M84:U84))/V$1,2)</f>
        <v>6196.4</v>
      </c>
      <c r="W84" s="1">
        <f>ROUND(($Y84-SUM($M84:V84))/W$1,2)</f>
        <v>6196.41</v>
      </c>
      <c r="X84" s="1">
        <f>ROUND(($Y84-SUM($M84:W84))/X$1,2)</f>
        <v>6196.4</v>
      </c>
      <c r="Y84" s="1">
        <f t="shared" si="18"/>
        <v>74356.850000000006</v>
      </c>
      <c r="Z84" s="1">
        <f t="shared" si="19"/>
        <v>242.5</v>
      </c>
      <c r="AA84" s="1">
        <v>485</v>
      </c>
      <c r="AC84" s="1">
        <f t="shared" si="20"/>
        <v>0</v>
      </c>
    </row>
    <row r="85" spans="1:29" x14ac:dyDescent="0.35">
      <c r="A85" s="1" t="s">
        <v>127</v>
      </c>
      <c r="B85" s="1" t="s">
        <v>128</v>
      </c>
      <c r="C85" s="1" t="s">
        <v>129</v>
      </c>
      <c r="D85" s="1" t="s">
        <v>601</v>
      </c>
      <c r="E85" s="1" t="s">
        <v>174</v>
      </c>
      <c r="F85" s="1" t="s">
        <v>665</v>
      </c>
      <c r="L85" s="1" t="s">
        <v>669</v>
      </c>
      <c r="M85" s="1">
        <v>6196.4</v>
      </c>
      <c r="N85" s="1">
        <f>ROUND(($Y85-SUM($M85:M85))/N$1,2)</f>
        <v>6196.4</v>
      </c>
      <c r="O85" s="1">
        <f>ROUND(($Y85-SUM($M85:N85))/O$1,2)</f>
        <v>6196.41</v>
      </c>
      <c r="P85" s="1">
        <f>ROUND(($Y85-SUM($M85:O85))/P$1,2)</f>
        <v>6196.4</v>
      </c>
      <c r="Q85" s="1">
        <f>ROUND(($Y85-SUM($M85:P85))/Q$1,2)</f>
        <v>6196.41</v>
      </c>
      <c r="R85" s="1">
        <f>ROUND(($Y85-SUM($M85:Q85))/R$1,2)</f>
        <v>6196.4</v>
      </c>
      <c r="S85" s="1">
        <f>ROUND(($Y85-SUM($M85:R85))/S$1,2)</f>
        <v>6196.41</v>
      </c>
      <c r="T85" s="1">
        <f>ROUND(($Y85-SUM($M85:S85))/T$1,2)</f>
        <v>6196.4</v>
      </c>
      <c r="U85" s="1">
        <f>ROUND(($Y85-SUM($M85:T85))/U$1,2)</f>
        <v>6196.41</v>
      </c>
      <c r="V85" s="1">
        <f>ROUND(($Y85-SUM($M85:U85))/V$1,2)</f>
        <v>6196.4</v>
      </c>
      <c r="W85" s="1">
        <f>ROUND(($Y85-SUM($M85:V85))/W$1,2)</f>
        <v>6196.41</v>
      </c>
      <c r="X85" s="1">
        <f>ROUND(($Y85-SUM($M85:W85))/X$1,2)</f>
        <v>6196.4</v>
      </c>
      <c r="Y85" s="1">
        <f t="shared" ref="Y85:Y116" si="21">IF(F85="NO",ROUND($AA85*Z$287,2),ROUND($AA85/2*Z$287,2))</f>
        <v>74356.850000000006</v>
      </c>
      <c r="Z85" s="1">
        <f t="shared" ref="Z85:Z116" si="22">IF(F85="NO",AA85,AA85/2)</f>
        <v>242.5</v>
      </c>
      <c r="AA85" s="1">
        <v>485</v>
      </c>
      <c r="AC85" s="1">
        <f t="shared" si="20"/>
        <v>0</v>
      </c>
    </row>
    <row r="86" spans="1:29" x14ac:dyDescent="0.35">
      <c r="A86" s="1" t="s">
        <v>127</v>
      </c>
      <c r="B86" s="1" t="s">
        <v>128</v>
      </c>
      <c r="C86" s="1" t="s">
        <v>129</v>
      </c>
      <c r="D86" s="1" t="s">
        <v>175</v>
      </c>
      <c r="E86" s="1" t="s">
        <v>176</v>
      </c>
      <c r="F86" s="1" t="s">
        <v>665</v>
      </c>
      <c r="L86" s="1" t="s">
        <v>669</v>
      </c>
      <c r="M86" s="1">
        <v>5493.72</v>
      </c>
      <c r="N86" s="1">
        <f>ROUND(($Y86-SUM($M86:M86))/N$1,2)</f>
        <v>5493.72</v>
      </c>
      <c r="O86" s="1">
        <f>ROUND(($Y86-SUM($M86:N86))/O$1,2)</f>
        <v>5493.72</v>
      </c>
      <c r="P86" s="1">
        <f>ROUND(($Y86-SUM($M86:O86))/P$1,2)</f>
        <v>5493.72</v>
      </c>
      <c r="Q86" s="1">
        <f>ROUND(($Y86-SUM($M86:P86))/Q$1,2)</f>
        <v>5493.72</v>
      </c>
      <c r="R86" s="1">
        <f>ROUND(($Y86-SUM($M86:Q86))/R$1,2)</f>
        <v>5493.72</v>
      </c>
      <c r="S86" s="1">
        <f>ROUND(($Y86-SUM($M86:R86))/S$1,2)</f>
        <v>5493.72</v>
      </c>
      <c r="T86" s="1">
        <f>ROUND(($Y86-SUM($M86:S86))/T$1,2)</f>
        <v>5493.72</v>
      </c>
      <c r="U86" s="1">
        <f>ROUND(($Y86-SUM($M86:T86))/U$1,2)</f>
        <v>5493.72</v>
      </c>
      <c r="V86" s="1">
        <f>ROUND(($Y86-SUM($M86:U86))/V$1,2)</f>
        <v>5493.72</v>
      </c>
      <c r="W86" s="1">
        <f>ROUND(($Y86-SUM($M86:V86))/W$1,2)</f>
        <v>5493.72</v>
      </c>
      <c r="X86" s="1">
        <f>ROUND(($Y86-SUM($M86:W86))/X$1,2)</f>
        <v>5493.71</v>
      </c>
      <c r="Y86" s="1">
        <f t="shared" si="21"/>
        <v>65924.63</v>
      </c>
      <c r="Z86" s="1">
        <f t="shared" si="22"/>
        <v>215</v>
      </c>
      <c r="AA86" s="1">
        <v>430</v>
      </c>
      <c r="AC86" s="1">
        <f t="shared" si="20"/>
        <v>0</v>
      </c>
    </row>
    <row r="87" spans="1:29" x14ac:dyDescent="0.35">
      <c r="A87" s="1" t="s">
        <v>127</v>
      </c>
      <c r="B87" s="1" t="s">
        <v>128</v>
      </c>
      <c r="C87" s="1" t="s">
        <v>129</v>
      </c>
      <c r="D87" s="1" t="s">
        <v>602</v>
      </c>
      <c r="E87" s="1" t="s">
        <v>177</v>
      </c>
      <c r="F87" s="1" t="s">
        <v>666</v>
      </c>
      <c r="L87" s="1" t="s">
        <v>669</v>
      </c>
      <c r="M87" s="1">
        <v>4573.84</v>
      </c>
      <c r="N87" s="1">
        <f>ROUND(($Y87-SUM($M87:M87))/N$1,2)</f>
        <v>4573.84</v>
      </c>
      <c r="O87" s="1">
        <f>ROUND(($Y87-SUM($M87:N87))/O$1,2)</f>
        <v>4573.84</v>
      </c>
      <c r="P87" s="1">
        <f>ROUND(($Y87-SUM($M87:O87))/P$1,2)</f>
        <v>4573.84</v>
      </c>
      <c r="Q87" s="1">
        <f>ROUND(($Y87-SUM($M87:P87))/Q$1,2)</f>
        <v>4573.84</v>
      </c>
      <c r="R87" s="1">
        <f>ROUND(($Y87-SUM($M87:Q87))/R$1,2)</f>
        <v>4573.84</v>
      </c>
      <c r="S87" s="1">
        <f>ROUND(($Y87-SUM($M87:R87))/S$1,2)</f>
        <v>4573.84</v>
      </c>
      <c r="T87" s="1">
        <f>ROUND(($Y87-SUM($M87:S87))/T$1,2)</f>
        <v>4573.84</v>
      </c>
      <c r="U87" s="1">
        <f>ROUND(($Y87-SUM($M87:T87))/U$1,2)</f>
        <v>4573.84</v>
      </c>
      <c r="V87" s="1">
        <f>ROUND(($Y87-SUM($M87:U87))/V$1,2)</f>
        <v>4573.84</v>
      </c>
      <c r="W87" s="1">
        <f>ROUND(($Y87-SUM($M87:V87))/W$1,2)</f>
        <v>4573.8500000000004</v>
      </c>
      <c r="X87" s="1">
        <f>ROUND(($Y87-SUM($M87:W87))/X$1,2)</f>
        <v>4573.84</v>
      </c>
      <c r="Y87" s="1">
        <f t="shared" si="21"/>
        <v>54886.09</v>
      </c>
      <c r="Z87" s="1">
        <f t="shared" si="22"/>
        <v>179</v>
      </c>
      <c r="AA87" s="1">
        <v>179</v>
      </c>
      <c r="AC87" s="1">
        <f t="shared" si="20"/>
        <v>0</v>
      </c>
    </row>
    <row r="88" spans="1:29" x14ac:dyDescent="0.35">
      <c r="A88" s="1" t="s">
        <v>127</v>
      </c>
      <c r="B88" s="1" t="s">
        <v>128</v>
      </c>
      <c r="C88" s="1" t="s">
        <v>129</v>
      </c>
      <c r="D88" s="1" t="s">
        <v>603</v>
      </c>
      <c r="E88" s="1" t="s">
        <v>178</v>
      </c>
      <c r="F88" s="1" t="s">
        <v>666</v>
      </c>
      <c r="L88" s="1" t="s">
        <v>669</v>
      </c>
      <c r="M88" s="1">
        <v>5225.42</v>
      </c>
      <c r="N88" s="1">
        <f>ROUND(($Y88-SUM($M88:M88))/N$1,2)</f>
        <v>5225.42</v>
      </c>
      <c r="O88" s="1">
        <f>ROUND(($Y88-SUM($M88:N88))/O$1,2)</f>
        <v>5225.42</v>
      </c>
      <c r="P88" s="1">
        <f>ROUND(($Y88-SUM($M88:O88))/P$1,2)</f>
        <v>5225.42</v>
      </c>
      <c r="Q88" s="1">
        <f>ROUND(($Y88-SUM($M88:P88))/Q$1,2)</f>
        <v>5225.42</v>
      </c>
      <c r="R88" s="1">
        <f>ROUND(($Y88-SUM($M88:Q88))/R$1,2)</f>
        <v>5225.42</v>
      </c>
      <c r="S88" s="1">
        <f>ROUND(($Y88-SUM($M88:R88))/S$1,2)</f>
        <v>5225.42</v>
      </c>
      <c r="T88" s="1">
        <f>ROUND(($Y88-SUM($M88:S88))/T$1,2)</f>
        <v>5225.42</v>
      </c>
      <c r="U88" s="1">
        <f>ROUND(($Y88-SUM($M88:T88))/U$1,2)</f>
        <v>5225.43</v>
      </c>
      <c r="V88" s="1">
        <f>ROUND(($Y88-SUM($M88:U88))/V$1,2)</f>
        <v>5225.42</v>
      </c>
      <c r="W88" s="1">
        <f>ROUND(($Y88-SUM($M88:V88))/W$1,2)</f>
        <v>5225.43</v>
      </c>
      <c r="X88" s="1">
        <f>ROUND(($Y88-SUM($M88:W88))/X$1,2)</f>
        <v>5225.42</v>
      </c>
      <c r="Y88" s="1">
        <f t="shared" si="21"/>
        <v>62705.06</v>
      </c>
      <c r="Z88" s="1">
        <f t="shared" si="22"/>
        <v>204.5</v>
      </c>
      <c r="AA88" s="1">
        <v>204.5</v>
      </c>
      <c r="AC88" s="1">
        <f t="shared" si="20"/>
        <v>0</v>
      </c>
    </row>
    <row r="89" spans="1:29" x14ac:dyDescent="0.35">
      <c r="A89" s="1" t="s">
        <v>127</v>
      </c>
      <c r="B89" s="1" t="s">
        <v>128</v>
      </c>
      <c r="C89" s="1" t="s">
        <v>129</v>
      </c>
      <c r="D89" s="1" t="s">
        <v>179</v>
      </c>
      <c r="E89" s="1" t="s">
        <v>180</v>
      </c>
      <c r="F89" s="1" t="s">
        <v>665</v>
      </c>
      <c r="L89" s="1" t="s">
        <v>669</v>
      </c>
      <c r="M89" s="1">
        <v>2989.61</v>
      </c>
      <c r="N89" s="1">
        <f>ROUND(($Y89-SUM($M89:M89))/N$1,2)</f>
        <v>2989.61</v>
      </c>
      <c r="O89" s="1">
        <f>ROUND(($Y89-SUM($M89:N89))/O$1,2)</f>
        <v>2989.61</v>
      </c>
      <c r="P89" s="1">
        <f>ROUND(($Y89-SUM($M89:O89))/P$1,2)</f>
        <v>2989.6</v>
      </c>
      <c r="Q89" s="1">
        <f>ROUND(($Y89-SUM($M89:P89))/Q$1,2)</f>
        <v>2989.61</v>
      </c>
      <c r="R89" s="1">
        <f>ROUND(($Y89-SUM($M89:Q89))/R$1,2)</f>
        <v>2989.6</v>
      </c>
      <c r="S89" s="1">
        <f>ROUND(($Y89-SUM($M89:R89))/S$1,2)</f>
        <v>2989.61</v>
      </c>
      <c r="T89" s="1">
        <f>ROUND(($Y89-SUM($M89:S89))/T$1,2)</f>
        <v>2989.6</v>
      </c>
      <c r="U89" s="1">
        <f>ROUND(($Y89-SUM($M89:T89))/U$1,2)</f>
        <v>2989.61</v>
      </c>
      <c r="V89" s="1">
        <f>ROUND(($Y89-SUM($M89:U89))/V$1,2)</f>
        <v>2989.6</v>
      </c>
      <c r="W89" s="1">
        <f>ROUND(($Y89-SUM($M89:V89))/W$1,2)</f>
        <v>2989.61</v>
      </c>
      <c r="X89" s="1">
        <f>ROUND(($Y89-SUM($M89:W89))/X$1,2)</f>
        <v>2989.6</v>
      </c>
      <c r="Y89" s="1">
        <f t="shared" si="21"/>
        <v>35875.269999999997</v>
      </c>
      <c r="Z89" s="1">
        <f t="shared" si="22"/>
        <v>117</v>
      </c>
      <c r="AA89" s="1">
        <v>234</v>
      </c>
      <c r="AC89" s="1">
        <f t="shared" si="20"/>
        <v>0</v>
      </c>
    </row>
    <row r="90" spans="1:29" x14ac:dyDescent="0.35">
      <c r="A90" s="1" t="s">
        <v>127</v>
      </c>
      <c r="B90" s="1" t="s">
        <v>128</v>
      </c>
      <c r="C90" s="1" t="s">
        <v>129</v>
      </c>
      <c r="D90" s="1" t="s">
        <v>181</v>
      </c>
      <c r="E90" s="1" t="s">
        <v>182</v>
      </c>
      <c r="F90" s="1" t="s">
        <v>665</v>
      </c>
      <c r="L90" s="1" t="s">
        <v>669</v>
      </c>
      <c r="M90" s="1">
        <v>8777.18</v>
      </c>
      <c r="N90" s="1">
        <f>ROUND(($Y90-SUM($M90:M90))/N$1,2)</f>
        <v>8777.17</v>
      </c>
      <c r="O90" s="1">
        <f>ROUND(($Y90-SUM($M90:N90))/O$1,2)</f>
        <v>8777.18</v>
      </c>
      <c r="P90" s="1">
        <f>ROUND(($Y90-SUM($M90:O90))/P$1,2)</f>
        <v>8777.17</v>
      </c>
      <c r="Q90" s="1">
        <f>ROUND(($Y90-SUM($M90:P90))/Q$1,2)</f>
        <v>8777.18</v>
      </c>
      <c r="R90" s="1">
        <f>ROUND(($Y90-SUM($M90:Q90))/R$1,2)</f>
        <v>8777.17</v>
      </c>
      <c r="S90" s="1">
        <f>ROUND(($Y90-SUM($M90:R90))/S$1,2)</f>
        <v>8777.18</v>
      </c>
      <c r="T90" s="1">
        <f>ROUND(($Y90-SUM($M90:S90))/T$1,2)</f>
        <v>8777.17</v>
      </c>
      <c r="U90" s="1">
        <f>ROUND(($Y90-SUM($M90:T90))/U$1,2)</f>
        <v>8777.18</v>
      </c>
      <c r="V90" s="1">
        <f>ROUND(($Y90-SUM($M90:U90))/V$1,2)</f>
        <v>8777.17</v>
      </c>
      <c r="W90" s="1">
        <f>ROUND(($Y90-SUM($M90:V90))/W$1,2)</f>
        <v>8777.18</v>
      </c>
      <c r="X90" s="1">
        <f>ROUND(($Y90-SUM($M90:W90))/X$1,2)</f>
        <v>8777.17</v>
      </c>
      <c r="Y90" s="1">
        <f t="shared" si="21"/>
        <v>105326.1</v>
      </c>
      <c r="Z90" s="1">
        <f t="shared" si="22"/>
        <v>343.5</v>
      </c>
      <c r="AA90" s="1">
        <v>687</v>
      </c>
      <c r="AC90" s="1">
        <f t="shared" si="20"/>
        <v>0</v>
      </c>
    </row>
    <row r="91" spans="1:29" x14ac:dyDescent="0.35">
      <c r="A91" s="1" t="s">
        <v>127</v>
      </c>
      <c r="B91" s="1" t="s">
        <v>128</v>
      </c>
      <c r="C91" s="1" t="s">
        <v>129</v>
      </c>
      <c r="D91" s="1" t="s">
        <v>604</v>
      </c>
      <c r="E91" s="1" t="s">
        <v>183</v>
      </c>
      <c r="F91" s="1" t="s">
        <v>666</v>
      </c>
      <c r="L91" s="1" t="s">
        <v>669</v>
      </c>
      <c r="M91" s="1">
        <v>2504.11</v>
      </c>
      <c r="N91" s="1">
        <f>ROUND(($Y91-SUM($M91:M91))/N$1,2)</f>
        <v>2504.11</v>
      </c>
      <c r="O91" s="1">
        <f>ROUND(($Y91-SUM($M91:N91))/O$1,2)</f>
        <v>2504.12</v>
      </c>
      <c r="P91" s="1">
        <f>ROUND(($Y91-SUM($M91:O91))/P$1,2)</f>
        <v>2504.11</v>
      </c>
      <c r="Q91" s="1">
        <f>ROUND(($Y91-SUM($M91:P91))/Q$1,2)</f>
        <v>2504.12</v>
      </c>
      <c r="R91" s="1">
        <f>ROUND(($Y91-SUM($M91:Q91))/R$1,2)</f>
        <v>2504.11</v>
      </c>
      <c r="S91" s="1">
        <f>ROUND(($Y91-SUM($M91:R91))/S$1,2)</f>
        <v>2504.12</v>
      </c>
      <c r="T91" s="1">
        <f>ROUND(($Y91-SUM($M91:S91))/T$1,2)</f>
        <v>2504.11</v>
      </c>
      <c r="U91" s="1">
        <f>ROUND(($Y91-SUM($M91:T91))/U$1,2)</f>
        <v>2504.12</v>
      </c>
      <c r="V91" s="1">
        <f>ROUND(($Y91-SUM($M91:U91))/V$1,2)</f>
        <v>2504.11</v>
      </c>
      <c r="W91" s="1">
        <f>ROUND(($Y91-SUM($M91:V91))/W$1,2)</f>
        <v>2504.12</v>
      </c>
      <c r="X91" s="1">
        <f>ROUND(($Y91-SUM($M91:W91))/X$1,2)</f>
        <v>2504.11</v>
      </c>
      <c r="Y91" s="1">
        <f t="shared" si="21"/>
        <v>30049.37</v>
      </c>
      <c r="Z91" s="1">
        <f t="shared" si="22"/>
        <v>98</v>
      </c>
      <c r="AA91" s="1">
        <v>98</v>
      </c>
      <c r="AC91" s="1">
        <f t="shared" si="20"/>
        <v>0</v>
      </c>
    </row>
    <row r="92" spans="1:29" x14ac:dyDescent="0.35">
      <c r="A92" s="1" t="s">
        <v>127</v>
      </c>
      <c r="B92" s="1" t="s">
        <v>128</v>
      </c>
      <c r="C92" s="1" t="s">
        <v>129</v>
      </c>
      <c r="D92" s="1" t="s">
        <v>27</v>
      </c>
      <c r="E92" s="1" t="s">
        <v>184</v>
      </c>
      <c r="F92" s="1" t="s">
        <v>666</v>
      </c>
      <c r="L92" s="1" t="s">
        <v>669</v>
      </c>
      <c r="M92" s="1">
        <v>2810.74</v>
      </c>
      <c r="N92" s="1">
        <f>ROUND(($Y92-SUM($M92:M92))/N$1,2)</f>
        <v>2810.74</v>
      </c>
      <c r="O92" s="1">
        <f>ROUND(($Y92-SUM($M92:N92))/O$1,2)</f>
        <v>2810.74</v>
      </c>
      <c r="P92" s="1">
        <f>ROUND(($Y92-SUM($M92:O92))/P$1,2)</f>
        <v>2810.74</v>
      </c>
      <c r="Q92" s="1">
        <f>ROUND(($Y92-SUM($M92:P92))/Q$1,2)</f>
        <v>2810.74</v>
      </c>
      <c r="R92" s="1">
        <f>ROUND(($Y92-SUM($M92:Q92))/R$1,2)</f>
        <v>2810.74</v>
      </c>
      <c r="S92" s="1">
        <f>ROUND(($Y92-SUM($M92:R92))/S$1,2)</f>
        <v>2810.74</v>
      </c>
      <c r="T92" s="1">
        <f>ROUND(($Y92-SUM($M92:S92))/T$1,2)</f>
        <v>2810.74</v>
      </c>
      <c r="U92" s="1">
        <f>ROUND(($Y92-SUM($M92:T92))/U$1,2)</f>
        <v>2810.74</v>
      </c>
      <c r="V92" s="1">
        <f>ROUND(($Y92-SUM($M92:U92))/V$1,2)</f>
        <v>2810.74</v>
      </c>
      <c r="W92" s="1">
        <f>ROUND(($Y92-SUM($M92:V92))/W$1,2)</f>
        <v>2810.74</v>
      </c>
      <c r="X92" s="1">
        <f>ROUND(($Y92-SUM($M92:W92))/X$1,2)</f>
        <v>2810.74</v>
      </c>
      <c r="Y92" s="1">
        <f t="shared" si="21"/>
        <v>33728.879999999997</v>
      </c>
      <c r="Z92" s="1">
        <f t="shared" si="22"/>
        <v>110</v>
      </c>
      <c r="AA92" s="1">
        <v>110</v>
      </c>
      <c r="AC92" s="1">
        <f t="shared" si="20"/>
        <v>0</v>
      </c>
    </row>
    <row r="93" spans="1:29" x14ac:dyDescent="0.35">
      <c r="A93" s="1" t="s">
        <v>127</v>
      </c>
      <c r="B93" s="1" t="s">
        <v>128</v>
      </c>
      <c r="C93" s="1" t="s">
        <v>129</v>
      </c>
      <c r="D93" s="1" t="s">
        <v>605</v>
      </c>
      <c r="E93" s="1" t="s">
        <v>185</v>
      </c>
      <c r="F93" s="1" t="s">
        <v>666</v>
      </c>
      <c r="L93" s="1" t="s">
        <v>669</v>
      </c>
      <c r="M93" s="1">
        <v>3245.13</v>
      </c>
      <c r="N93" s="1">
        <f>ROUND(($Y93-SUM($M93:M93))/N$1,2)</f>
        <v>3245.13</v>
      </c>
      <c r="O93" s="1">
        <f>ROUND(($Y93-SUM($M93:N93))/O$1,2)</f>
        <v>3245.13</v>
      </c>
      <c r="P93" s="1">
        <f>ROUND(($Y93-SUM($M93:O93))/P$1,2)</f>
        <v>3245.13</v>
      </c>
      <c r="Q93" s="1">
        <f>ROUND(($Y93-SUM($M93:P93))/Q$1,2)</f>
        <v>3245.13</v>
      </c>
      <c r="R93" s="1">
        <f>ROUND(($Y93-SUM($M93:Q93))/R$1,2)</f>
        <v>3245.13</v>
      </c>
      <c r="S93" s="1">
        <f>ROUND(($Y93-SUM($M93:R93))/S$1,2)</f>
        <v>3245.13</v>
      </c>
      <c r="T93" s="1">
        <f>ROUND(($Y93-SUM($M93:S93))/T$1,2)</f>
        <v>3245.12</v>
      </c>
      <c r="U93" s="1">
        <f>ROUND(($Y93-SUM($M93:T93))/U$1,2)</f>
        <v>3245.13</v>
      </c>
      <c r="V93" s="1">
        <f>ROUND(($Y93-SUM($M93:U93))/V$1,2)</f>
        <v>3245.12</v>
      </c>
      <c r="W93" s="1">
        <f>ROUND(($Y93-SUM($M93:V93))/W$1,2)</f>
        <v>3245.13</v>
      </c>
      <c r="X93" s="1">
        <f>ROUND(($Y93-SUM($M93:W93))/X$1,2)</f>
        <v>3245.12</v>
      </c>
      <c r="Y93" s="1">
        <f t="shared" si="21"/>
        <v>38941.53</v>
      </c>
      <c r="Z93" s="1">
        <f t="shared" si="22"/>
        <v>127</v>
      </c>
      <c r="AA93" s="1">
        <v>127</v>
      </c>
      <c r="AC93" s="1">
        <f t="shared" si="20"/>
        <v>0</v>
      </c>
    </row>
    <row r="94" spans="1:29" x14ac:dyDescent="0.35">
      <c r="A94" s="1" t="s">
        <v>127</v>
      </c>
      <c r="B94" s="1" t="s">
        <v>128</v>
      </c>
      <c r="C94" s="1" t="s">
        <v>129</v>
      </c>
      <c r="D94" s="1" t="s">
        <v>606</v>
      </c>
      <c r="E94" s="1" t="s">
        <v>186</v>
      </c>
      <c r="F94" s="1" t="s">
        <v>666</v>
      </c>
      <c r="L94" s="1" t="s">
        <v>669</v>
      </c>
      <c r="M94" s="1">
        <v>8176.7</v>
      </c>
      <c r="N94" s="1">
        <f>ROUND(($Y94-SUM($M94:M94))/N$1,2)</f>
        <v>8176.7</v>
      </c>
      <c r="O94" s="1">
        <f>ROUND(($Y94-SUM($M94:N94))/O$1,2)</f>
        <v>8176.7</v>
      </c>
      <c r="P94" s="1">
        <f>ROUND(($Y94-SUM($M94:O94))/P$1,2)</f>
        <v>8176.7</v>
      </c>
      <c r="Q94" s="1">
        <f>ROUND(($Y94-SUM($M94:P94))/Q$1,2)</f>
        <v>8176.7</v>
      </c>
      <c r="R94" s="1">
        <f>ROUND(($Y94-SUM($M94:Q94))/R$1,2)</f>
        <v>8176.7</v>
      </c>
      <c r="S94" s="1">
        <f>ROUND(($Y94-SUM($M94:R94))/S$1,2)</f>
        <v>8176.7</v>
      </c>
      <c r="T94" s="1">
        <f>ROUND(($Y94-SUM($M94:S94))/T$1,2)</f>
        <v>8176.7</v>
      </c>
      <c r="U94" s="1">
        <f>ROUND(($Y94-SUM($M94:T94))/U$1,2)</f>
        <v>8176.7</v>
      </c>
      <c r="V94" s="1">
        <f>ROUND(($Y94-SUM($M94:U94))/V$1,2)</f>
        <v>8176.69</v>
      </c>
      <c r="W94" s="1">
        <f>ROUND(($Y94-SUM($M94:V94))/W$1,2)</f>
        <v>8176.7</v>
      </c>
      <c r="X94" s="1">
        <f>ROUND(($Y94-SUM($M94:W94))/X$1,2)</f>
        <v>8176.69</v>
      </c>
      <c r="Y94" s="1">
        <f t="shared" si="21"/>
        <v>98120.38</v>
      </c>
      <c r="Z94" s="1">
        <f t="shared" si="22"/>
        <v>320</v>
      </c>
      <c r="AA94" s="1">
        <v>320</v>
      </c>
      <c r="AC94" s="1">
        <f t="shared" si="20"/>
        <v>0</v>
      </c>
    </row>
    <row r="95" spans="1:29" x14ac:dyDescent="0.35">
      <c r="A95" s="1" t="s">
        <v>127</v>
      </c>
      <c r="B95" s="1" t="s">
        <v>128</v>
      </c>
      <c r="C95" s="1" t="s">
        <v>129</v>
      </c>
      <c r="D95" s="1" t="s">
        <v>607</v>
      </c>
      <c r="E95" s="1" t="s">
        <v>187</v>
      </c>
      <c r="F95" s="1" t="s">
        <v>665</v>
      </c>
      <c r="L95" s="1" t="s">
        <v>669</v>
      </c>
      <c r="M95" s="1">
        <v>6847.99</v>
      </c>
      <c r="N95" s="1">
        <f>ROUND(($Y95-SUM($M95:M95))/N$1,2)</f>
        <v>6847.98</v>
      </c>
      <c r="O95" s="1">
        <f>ROUND(($Y95-SUM($M95:N95))/O$1,2)</f>
        <v>6847.99</v>
      </c>
      <c r="P95" s="1">
        <f>ROUND(($Y95-SUM($M95:O95))/P$1,2)</f>
        <v>6847.98</v>
      </c>
      <c r="Q95" s="1">
        <f>ROUND(($Y95-SUM($M95:P95))/Q$1,2)</f>
        <v>6847.99</v>
      </c>
      <c r="R95" s="1">
        <f>ROUND(($Y95-SUM($M95:Q95))/R$1,2)</f>
        <v>6847.98</v>
      </c>
      <c r="S95" s="1">
        <f>ROUND(($Y95-SUM($M95:R95))/S$1,2)</f>
        <v>6847.99</v>
      </c>
      <c r="T95" s="1">
        <f>ROUND(($Y95-SUM($M95:S95))/T$1,2)</f>
        <v>6847.98</v>
      </c>
      <c r="U95" s="1">
        <f>ROUND(($Y95-SUM($M95:T95))/U$1,2)</f>
        <v>6847.99</v>
      </c>
      <c r="V95" s="1">
        <f>ROUND(($Y95-SUM($M95:U95))/V$1,2)</f>
        <v>6847.98</v>
      </c>
      <c r="W95" s="1">
        <f>ROUND(($Y95-SUM($M95:V95))/W$1,2)</f>
        <v>6847.99</v>
      </c>
      <c r="X95" s="1">
        <f>ROUND(($Y95-SUM($M95:W95))/X$1,2)</f>
        <v>6847.98</v>
      </c>
      <c r="Y95" s="1">
        <f t="shared" si="21"/>
        <v>82175.820000000007</v>
      </c>
      <c r="Z95" s="1">
        <f t="shared" si="22"/>
        <v>268</v>
      </c>
      <c r="AA95" s="1">
        <v>536</v>
      </c>
      <c r="AC95" s="1">
        <f t="shared" si="20"/>
        <v>0</v>
      </c>
    </row>
    <row r="96" spans="1:29" x14ac:dyDescent="0.35">
      <c r="A96" s="1" t="s">
        <v>127</v>
      </c>
      <c r="B96" s="1" t="s">
        <v>128</v>
      </c>
      <c r="C96" s="1" t="s">
        <v>129</v>
      </c>
      <c r="D96" s="1" t="s">
        <v>608</v>
      </c>
      <c r="E96" s="1" t="s">
        <v>188</v>
      </c>
      <c r="F96" s="1" t="s">
        <v>665</v>
      </c>
      <c r="L96" s="1" t="s">
        <v>669</v>
      </c>
      <c r="M96" s="1">
        <v>5493.72</v>
      </c>
      <c r="N96" s="1">
        <f>ROUND(($Y96-SUM($M96:M96))/N$1,2)</f>
        <v>5493.72</v>
      </c>
      <c r="O96" s="1">
        <f>ROUND(($Y96-SUM($M96:N96))/O$1,2)</f>
        <v>5493.72</v>
      </c>
      <c r="P96" s="1">
        <f>ROUND(($Y96-SUM($M96:O96))/P$1,2)</f>
        <v>5493.72</v>
      </c>
      <c r="Q96" s="1">
        <f>ROUND(($Y96-SUM($M96:P96))/Q$1,2)</f>
        <v>5493.72</v>
      </c>
      <c r="R96" s="1">
        <f>ROUND(($Y96-SUM($M96:Q96))/R$1,2)</f>
        <v>5493.72</v>
      </c>
      <c r="S96" s="1">
        <f>ROUND(($Y96-SUM($M96:R96))/S$1,2)</f>
        <v>5493.72</v>
      </c>
      <c r="T96" s="1">
        <f>ROUND(($Y96-SUM($M96:S96))/T$1,2)</f>
        <v>5493.72</v>
      </c>
      <c r="U96" s="1">
        <f>ROUND(($Y96-SUM($M96:T96))/U$1,2)</f>
        <v>5493.72</v>
      </c>
      <c r="V96" s="1">
        <f>ROUND(($Y96-SUM($M96:U96))/V$1,2)</f>
        <v>5493.72</v>
      </c>
      <c r="W96" s="1">
        <f>ROUND(($Y96-SUM($M96:V96))/W$1,2)</f>
        <v>5493.72</v>
      </c>
      <c r="X96" s="1">
        <f>ROUND(($Y96-SUM($M96:W96))/X$1,2)</f>
        <v>5493.71</v>
      </c>
      <c r="Y96" s="1">
        <f t="shared" si="21"/>
        <v>65924.63</v>
      </c>
      <c r="Z96" s="1">
        <f t="shared" si="22"/>
        <v>215</v>
      </c>
      <c r="AA96" s="1">
        <v>430</v>
      </c>
      <c r="AC96" s="1">
        <f t="shared" si="20"/>
        <v>0</v>
      </c>
    </row>
    <row r="97" spans="1:29" x14ac:dyDescent="0.35">
      <c r="A97" s="1" t="s">
        <v>127</v>
      </c>
      <c r="B97" s="1" t="s">
        <v>128</v>
      </c>
      <c r="C97" s="1" t="s">
        <v>129</v>
      </c>
      <c r="D97" s="1" t="s">
        <v>189</v>
      </c>
      <c r="E97" s="1" t="s">
        <v>190</v>
      </c>
      <c r="F97" s="1" t="s">
        <v>665</v>
      </c>
      <c r="L97" s="1" t="s">
        <v>669</v>
      </c>
      <c r="M97" s="1">
        <v>5583.15</v>
      </c>
      <c r="N97" s="1">
        <f>ROUND(($Y97-SUM($M97:M97))/N$1,2)</f>
        <v>5583.15</v>
      </c>
      <c r="O97" s="1">
        <f>ROUND(($Y97-SUM($M97:N97))/O$1,2)</f>
        <v>5583.15</v>
      </c>
      <c r="P97" s="1">
        <f>ROUND(($Y97-SUM($M97:O97))/P$1,2)</f>
        <v>5583.15</v>
      </c>
      <c r="Q97" s="1">
        <f>ROUND(($Y97-SUM($M97:P97))/Q$1,2)</f>
        <v>5583.15</v>
      </c>
      <c r="R97" s="1">
        <f>ROUND(($Y97-SUM($M97:Q97))/R$1,2)</f>
        <v>5583.15</v>
      </c>
      <c r="S97" s="1">
        <f>ROUND(($Y97-SUM($M97:R97))/S$1,2)</f>
        <v>5583.15</v>
      </c>
      <c r="T97" s="1">
        <f>ROUND(($Y97-SUM($M97:S97))/T$1,2)</f>
        <v>5583.15</v>
      </c>
      <c r="U97" s="1">
        <f>ROUND(($Y97-SUM($M97:T97))/U$1,2)</f>
        <v>5583.16</v>
      </c>
      <c r="V97" s="1">
        <f>ROUND(($Y97-SUM($M97:U97))/V$1,2)</f>
        <v>5583.15</v>
      </c>
      <c r="W97" s="1">
        <f>ROUND(($Y97-SUM($M97:V97))/W$1,2)</f>
        <v>5583.16</v>
      </c>
      <c r="X97" s="1">
        <f>ROUND(($Y97-SUM($M97:W97))/X$1,2)</f>
        <v>5583.15</v>
      </c>
      <c r="Y97" s="1">
        <f t="shared" si="21"/>
        <v>66997.820000000007</v>
      </c>
      <c r="Z97" s="1">
        <f t="shared" si="22"/>
        <v>218.5</v>
      </c>
      <c r="AA97" s="1">
        <v>437</v>
      </c>
      <c r="AC97" s="1">
        <f t="shared" si="20"/>
        <v>0</v>
      </c>
    </row>
    <row r="98" spans="1:29" x14ac:dyDescent="0.35">
      <c r="A98" s="1" t="s">
        <v>127</v>
      </c>
      <c r="B98" s="1" t="s">
        <v>128</v>
      </c>
      <c r="C98" s="1" t="s">
        <v>129</v>
      </c>
      <c r="D98" s="1" t="s">
        <v>191</v>
      </c>
      <c r="E98" s="1" t="s">
        <v>192</v>
      </c>
      <c r="F98" s="1" t="s">
        <v>665</v>
      </c>
      <c r="L98" s="1" t="s">
        <v>669</v>
      </c>
      <c r="M98" s="1">
        <v>4407.75</v>
      </c>
      <c r="N98" s="1">
        <f>ROUND(($Y98-SUM($M98:M98))/N$1,2)</f>
        <v>4407.75</v>
      </c>
      <c r="O98" s="1">
        <f>ROUND(($Y98-SUM($M98:N98))/O$1,2)</f>
        <v>4407.75</v>
      </c>
      <c r="P98" s="1">
        <f>ROUND(($Y98-SUM($M98:O98))/P$1,2)</f>
        <v>4407.75</v>
      </c>
      <c r="Q98" s="1">
        <f>ROUND(($Y98-SUM($M98:P98))/Q$1,2)</f>
        <v>4407.75</v>
      </c>
      <c r="R98" s="1">
        <f>ROUND(($Y98-SUM($M98:Q98))/R$1,2)</f>
        <v>4407.75</v>
      </c>
      <c r="S98" s="1">
        <f>ROUND(($Y98-SUM($M98:R98))/S$1,2)</f>
        <v>4407.75</v>
      </c>
      <c r="T98" s="1">
        <f>ROUND(($Y98-SUM($M98:S98))/T$1,2)</f>
        <v>4407.75</v>
      </c>
      <c r="U98" s="1">
        <f>ROUND(($Y98-SUM($M98:T98))/U$1,2)</f>
        <v>4407.76</v>
      </c>
      <c r="V98" s="1">
        <f>ROUND(($Y98-SUM($M98:U98))/V$1,2)</f>
        <v>4407.75</v>
      </c>
      <c r="W98" s="1">
        <f>ROUND(($Y98-SUM($M98:V98))/W$1,2)</f>
        <v>4407.76</v>
      </c>
      <c r="X98" s="1">
        <f>ROUND(($Y98-SUM($M98:W98))/X$1,2)</f>
        <v>4407.75</v>
      </c>
      <c r="Y98" s="1">
        <f t="shared" si="21"/>
        <v>52893.02</v>
      </c>
      <c r="Z98" s="1">
        <f t="shared" si="22"/>
        <v>172.5</v>
      </c>
      <c r="AA98" s="1">
        <v>345</v>
      </c>
      <c r="AC98" s="1">
        <f t="shared" si="20"/>
        <v>0</v>
      </c>
    </row>
    <row r="99" spans="1:29" x14ac:dyDescent="0.35">
      <c r="A99" s="1" t="s">
        <v>127</v>
      </c>
      <c r="B99" s="1" t="s">
        <v>128</v>
      </c>
      <c r="C99" s="1" t="s">
        <v>129</v>
      </c>
      <c r="D99" s="1" t="s">
        <v>609</v>
      </c>
      <c r="E99" s="1" t="s">
        <v>193</v>
      </c>
      <c r="F99" s="1" t="s">
        <v>665</v>
      </c>
      <c r="L99" s="1" t="s">
        <v>669</v>
      </c>
      <c r="M99" s="1">
        <v>4599.3900000000003</v>
      </c>
      <c r="N99" s="1">
        <f>ROUND(($Y99-SUM($M99:M99))/N$1,2)</f>
        <v>4599.3900000000003</v>
      </c>
      <c r="O99" s="1">
        <f>ROUND(($Y99-SUM($M99:N99))/O$1,2)</f>
        <v>4599.3900000000003</v>
      </c>
      <c r="P99" s="1">
        <f>ROUND(($Y99-SUM($M99:O99))/P$1,2)</f>
        <v>4599.3900000000003</v>
      </c>
      <c r="Q99" s="1">
        <f>ROUND(($Y99-SUM($M99:P99))/Q$1,2)</f>
        <v>4599.3999999999996</v>
      </c>
      <c r="R99" s="1">
        <f>ROUND(($Y99-SUM($M99:Q99))/R$1,2)</f>
        <v>4599.3900000000003</v>
      </c>
      <c r="S99" s="1">
        <f>ROUND(($Y99-SUM($M99:R99))/S$1,2)</f>
        <v>4599.3999999999996</v>
      </c>
      <c r="T99" s="1">
        <f>ROUND(($Y99-SUM($M99:S99))/T$1,2)</f>
        <v>4599.3900000000003</v>
      </c>
      <c r="U99" s="1">
        <f>ROUND(($Y99-SUM($M99:T99))/U$1,2)</f>
        <v>4599.3999999999996</v>
      </c>
      <c r="V99" s="1">
        <f>ROUND(($Y99-SUM($M99:U99))/V$1,2)</f>
        <v>4599.3900000000003</v>
      </c>
      <c r="W99" s="1">
        <f>ROUND(($Y99-SUM($M99:V99))/W$1,2)</f>
        <v>4599.3999999999996</v>
      </c>
      <c r="X99" s="1">
        <f>ROUND(($Y99-SUM($M99:W99))/X$1,2)</f>
        <v>4599.3900000000003</v>
      </c>
      <c r="Y99" s="1">
        <f t="shared" si="21"/>
        <v>55192.72</v>
      </c>
      <c r="Z99" s="1">
        <f t="shared" si="22"/>
        <v>180</v>
      </c>
      <c r="AA99" s="1">
        <v>360</v>
      </c>
      <c r="AC99" s="1">
        <f t="shared" si="20"/>
        <v>0</v>
      </c>
    </row>
    <row r="100" spans="1:29" x14ac:dyDescent="0.35">
      <c r="A100" s="1" t="s">
        <v>127</v>
      </c>
      <c r="B100" s="1" t="s">
        <v>128</v>
      </c>
      <c r="C100" s="1" t="s">
        <v>129</v>
      </c>
      <c r="D100" s="1" t="s">
        <v>610</v>
      </c>
      <c r="E100" s="1" t="s">
        <v>194</v>
      </c>
      <c r="F100" s="1" t="s">
        <v>665</v>
      </c>
      <c r="L100" s="1" t="s">
        <v>669</v>
      </c>
      <c r="M100" s="1">
        <v>3449.55</v>
      </c>
      <c r="N100" s="1">
        <f>ROUND(($Y100-SUM($M100:M100))/N$1,2)</f>
        <v>3449.54</v>
      </c>
      <c r="O100" s="1">
        <f>ROUND(($Y100-SUM($M100:N100))/O$1,2)</f>
        <v>3449.55</v>
      </c>
      <c r="P100" s="1">
        <f>ROUND(($Y100-SUM($M100:O100))/P$1,2)</f>
        <v>3449.54</v>
      </c>
      <c r="Q100" s="1">
        <f>ROUND(($Y100-SUM($M100:P100))/Q$1,2)</f>
        <v>3449.55</v>
      </c>
      <c r="R100" s="1">
        <f>ROUND(($Y100-SUM($M100:Q100))/R$1,2)</f>
        <v>3449.54</v>
      </c>
      <c r="S100" s="1">
        <f>ROUND(($Y100-SUM($M100:R100))/S$1,2)</f>
        <v>3449.55</v>
      </c>
      <c r="T100" s="1">
        <f>ROUND(($Y100-SUM($M100:S100))/T$1,2)</f>
        <v>3449.54</v>
      </c>
      <c r="U100" s="1">
        <f>ROUND(($Y100-SUM($M100:T100))/U$1,2)</f>
        <v>3449.55</v>
      </c>
      <c r="V100" s="1">
        <f>ROUND(($Y100-SUM($M100:U100))/V$1,2)</f>
        <v>3449.54</v>
      </c>
      <c r="W100" s="1">
        <f>ROUND(($Y100-SUM($M100:V100))/W$1,2)</f>
        <v>3449.55</v>
      </c>
      <c r="X100" s="1">
        <f>ROUND(($Y100-SUM($M100:W100))/X$1,2)</f>
        <v>3449.54</v>
      </c>
      <c r="Y100" s="1">
        <f t="shared" si="21"/>
        <v>41394.54</v>
      </c>
      <c r="Z100" s="1">
        <f t="shared" si="22"/>
        <v>135</v>
      </c>
      <c r="AA100" s="1">
        <v>270</v>
      </c>
      <c r="AC100" s="1">
        <f t="shared" si="20"/>
        <v>0</v>
      </c>
    </row>
    <row r="101" spans="1:29" x14ac:dyDescent="0.35">
      <c r="A101" s="1" t="s">
        <v>127</v>
      </c>
      <c r="B101" s="1" t="s">
        <v>128</v>
      </c>
      <c r="C101" s="1" t="s">
        <v>129</v>
      </c>
      <c r="D101" s="1" t="s">
        <v>195</v>
      </c>
      <c r="E101" s="1" t="s">
        <v>196</v>
      </c>
      <c r="F101" s="1" t="s">
        <v>665</v>
      </c>
      <c r="L101" s="1" t="s">
        <v>669</v>
      </c>
      <c r="M101" s="1">
        <v>4152.2299999999996</v>
      </c>
      <c r="N101" s="1">
        <f>ROUND(($Y101-SUM($M101:M101))/N$1,2)</f>
        <v>4152.2299999999996</v>
      </c>
      <c r="O101" s="1">
        <f>ROUND(($Y101-SUM($M101:N101))/O$1,2)</f>
        <v>4152.2299999999996</v>
      </c>
      <c r="P101" s="1">
        <f>ROUND(($Y101-SUM($M101:O101))/P$1,2)</f>
        <v>4152.2299999999996</v>
      </c>
      <c r="Q101" s="1">
        <f>ROUND(($Y101-SUM($M101:P101))/Q$1,2)</f>
        <v>4152.2299999999996</v>
      </c>
      <c r="R101" s="1">
        <f>ROUND(($Y101-SUM($M101:Q101))/R$1,2)</f>
        <v>4152.2299999999996</v>
      </c>
      <c r="S101" s="1">
        <f>ROUND(($Y101-SUM($M101:R101))/S$1,2)</f>
        <v>4152.2299999999996</v>
      </c>
      <c r="T101" s="1">
        <f>ROUND(($Y101-SUM($M101:S101))/T$1,2)</f>
        <v>4152.2299999999996</v>
      </c>
      <c r="U101" s="1">
        <f>ROUND(($Y101-SUM($M101:T101))/U$1,2)</f>
        <v>4152.2299999999996</v>
      </c>
      <c r="V101" s="1">
        <f>ROUND(($Y101-SUM($M101:U101))/V$1,2)</f>
        <v>4152.2299999999996</v>
      </c>
      <c r="W101" s="1">
        <f>ROUND(($Y101-SUM($M101:V101))/W$1,2)</f>
        <v>4152.2299999999996</v>
      </c>
      <c r="X101" s="1">
        <f>ROUND(($Y101-SUM($M101:W101))/X$1,2)</f>
        <v>4152.2299999999996</v>
      </c>
      <c r="Y101" s="1">
        <f t="shared" si="21"/>
        <v>49826.76</v>
      </c>
      <c r="Z101" s="1">
        <f t="shared" si="22"/>
        <v>162.5</v>
      </c>
      <c r="AA101" s="1">
        <v>325</v>
      </c>
      <c r="AC101" s="1">
        <f t="shared" si="20"/>
        <v>0</v>
      </c>
    </row>
    <row r="102" spans="1:29" x14ac:dyDescent="0.35">
      <c r="A102" s="1" t="s">
        <v>127</v>
      </c>
      <c r="B102" s="1" t="s">
        <v>128</v>
      </c>
      <c r="C102" s="1" t="s">
        <v>129</v>
      </c>
      <c r="D102" s="1" t="s">
        <v>611</v>
      </c>
      <c r="E102" s="1" t="s">
        <v>197</v>
      </c>
      <c r="F102" s="1" t="s">
        <v>665</v>
      </c>
      <c r="L102" s="1" t="s">
        <v>669</v>
      </c>
      <c r="M102" s="1">
        <v>3449.55</v>
      </c>
      <c r="N102" s="1">
        <f>ROUND(($Y102-SUM($M102:M102))/N$1,2)</f>
        <v>3449.54</v>
      </c>
      <c r="O102" s="1">
        <f>ROUND(($Y102-SUM($M102:N102))/O$1,2)</f>
        <v>3449.55</v>
      </c>
      <c r="P102" s="1">
        <f>ROUND(($Y102-SUM($M102:O102))/P$1,2)</f>
        <v>3449.54</v>
      </c>
      <c r="Q102" s="1">
        <f>ROUND(($Y102-SUM($M102:P102))/Q$1,2)</f>
        <v>3449.55</v>
      </c>
      <c r="R102" s="1">
        <f>ROUND(($Y102-SUM($M102:Q102))/R$1,2)</f>
        <v>3449.54</v>
      </c>
      <c r="S102" s="1">
        <f>ROUND(($Y102-SUM($M102:R102))/S$1,2)</f>
        <v>3449.55</v>
      </c>
      <c r="T102" s="1">
        <f>ROUND(($Y102-SUM($M102:S102))/T$1,2)</f>
        <v>3449.54</v>
      </c>
      <c r="U102" s="1">
        <f>ROUND(($Y102-SUM($M102:T102))/U$1,2)</f>
        <v>3449.55</v>
      </c>
      <c r="V102" s="1">
        <f>ROUND(($Y102-SUM($M102:U102))/V$1,2)</f>
        <v>3449.54</v>
      </c>
      <c r="W102" s="1">
        <f>ROUND(($Y102-SUM($M102:V102))/W$1,2)</f>
        <v>3449.55</v>
      </c>
      <c r="X102" s="1">
        <f>ROUND(($Y102-SUM($M102:W102))/X$1,2)</f>
        <v>3449.54</v>
      </c>
      <c r="Y102" s="1">
        <f t="shared" si="21"/>
        <v>41394.54</v>
      </c>
      <c r="Z102" s="1">
        <f t="shared" si="22"/>
        <v>135</v>
      </c>
      <c r="AA102" s="1">
        <v>270</v>
      </c>
      <c r="AC102" s="1">
        <f t="shared" si="20"/>
        <v>0</v>
      </c>
    </row>
    <row r="103" spans="1:29" x14ac:dyDescent="0.35">
      <c r="A103" s="1" t="s">
        <v>127</v>
      </c>
      <c r="B103" s="1" t="s">
        <v>128</v>
      </c>
      <c r="C103" s="1" t="s">
        <v>129</v>
      </c>
      <c r="D103" s="1" t="s">
        <v>612</v>
      </c>
      <c r="E103" s="1" t="s">
        <v>198</v>
      </c>
      <c r="F103" s="1" t="s">
        <v>665</v>
      </c>
      <c r="L103" s="1" t="s">
        <v>669</v>
      </c>
      <c r="M103" s="1">
        <v>6643.57</v>
      </c>
      <c r="N103" s="1">
        <f>ROUND(($Y103-SUM($M103:M103))/N$1,2)</f>
        <v>6643.57</v>
      </c>
      <c r="O103" s="1">
        <f>ROUND(($Y103-SUM($M103:N103))/O$1,2)</f>
        <v>6643.57</v>
      </c>
      <c r="P103" s="1">
        <f>ROUND(($Y103-SUM($M103:O103))/P$1,2)</f>
        <v>6643.57</v>
      </c>
      <c r="Q103" s="1">
        <f>ROUND(($Y103-SUM($M103:P103))/Q$1,2)</f>
        <v>6643.57</v>
      </c>
      <c r="R103" s="1">
        <f>ROUND(($Y103-SUM($M103:Q103))/R$1,2)</f>
        <v>6643.57</v>
      </c>
      <c r="S103" s="1">
        <f>ROUND(($Y103-SUM($M103:R103))/S$1,2)</f>
        <v>6643.57</v>
      </c>
      <c r="T103" s="1">
        <f>ROUND(($Y103-SUM($M103:S103))/T$1,2)</f>
        <v>6643.56</v>
      </c>
      <c r="U103" s="1">
        <f>ROUND(($Y103-SUM($M103:T103))/U$1,2)</f>
        <v>6643.57</v>
      </c>
      <c r="V103" s="1">
        <f>ROUND(($Y103-SUM($M103:U103))/V$1,2)</f>
        <v>6643.56</v>
      </c>
      <c r="W103" s="1">
        <f>ROUND(($Y103-SUM($M103:V103))/W$1,2)</f>
        <v>6643.57</v>
      </c>
      <c r="X103" s="1">
        <f>ROUND(($Y103-SUM($M103:W103))/X$1,2)</f>
        <v>6643.56</v>
      </c>
      <c r="Y103" s="1">
        <f t="shared" si="21"/>
        <v>79722.81</v>
      </c>
      <c r="Z103" s="1">
        <f t="shared" si="22"/>
        <v>260</v>
      </c>
      <c r="AA103" s="1">
        <v>520</v>
      </c>
      <c r="AC103" s="1">
        <f t="shared" si="20"/>
        <v>0</v>
      </c>
    </row>
    <row r="104" spans="1:29" x14ac:dyDescent="0.35">
      <c r="A104" s="1" t="s">
        <v>127</v>
      </c>
      <c r="B104" s="1" t="s">
        <v>128</v>
      </c>
      <c r="C104" s="1" t="s">
        <v>129</v>
      </c>
      <c r="D104" s="1" t="s">
        <v>613</v>
      </c>
      <c r="E104" s="1" t="s">
        <v>199</v>
      </c>
      <c r="F104" s="1" t="s">
        <v>665</v>
      </c>
      <c r="L104" s="1" t="s">
        <v>669</v>
      </c>
      <c r="M104" s="1">
        <v>6388.05</v>
      </c>
      <c r="N104" s="1">
        <f>ROUND(($Y104-SUM($M104:M104))/N$1,2)</f>
        <v>6388.05</v>
      </c>
      <c r="O104" s="1">
        <f>ROUND(($Y104-SUM($M104:N104))/O$1,2)</f>
        <v>6388.05</v>
      </c>
      <c r="P104" s="1">
        <f>ROUND(($Y104-SUM($M104:O104))/P$1,2)</f>
        <v>6388.04</v>
      </c>
      <c r="Q104" s="1">
        <f>ROUND(($Y104-SUM($M104:P104))/Q$1,2)</f>
        <v>6388.05</v>
      </c>
      <c r="R104" s="1">
        <f>ROUND(($Y104-SUM($M104:Q104))/R$1,2)</f>
        <v>6388.04</v>
      </c>
      <c r="S104" s="1">
        <f>ROUND(($Y104-SUM($M104:R104))/S$1,2)</f>
        <v>6388.05</v>
      </c>
      <c r="T104" s="1">
        <f>ROUND(($Y104-SUM($M104:S104))/T$1,2)</f>
        <v>6388.04</v>
      </c>
      <c r="U104" s="1">
        <f>ROUND(($Y104-SUM($M104:T104))/U$1,2)</f>
        <v>6388.05</v>
      </c>
      <c r="V104" s="1">
        <f>ROUND(($Y104-SUM($M104:U104))/V$1,2)</f>
        <v>6388.04</v>
      </c>
      <c r="W104" s="1">
        <f>ROUND(($Y104-SUM($M104:V104))/W$1,2)</f>
        <v>6388.05</v>
      </c>
      <c r="X104" s="1">
        <f>ROUND(($Y104-SUM($M104:W104))/X$1,2)</f>
        <v>6388.04</v>
      </c>
      <c r="Y104" s="1">
        <f t="shared" si="21"/>
        <v>76656.55</v>
      </c>
      <c r="Z104" s="1">
        <f t="shared" si="22"/>
        <v>250</v>
      </c>
      <c r="AA104" s="1">
        <v>500</v>
      </c>
      <c r="AC104" s="1">
        <f t="shared" si="20"/>
        <v>0</v>
      </c>
    </row>
    <row r="105" spans="1:29" x14ac:dyDescent="0.35">
      <c r="A105" s="1" t="s">
        <v>127</v>
      </c>
      <c r="B105" s="1" t="s">
        <v>128</v>
      </c>
      <c r="C105" s="1" t="s">
        <v>129</v>
      </c>
      <c r="D105" s="1" t="s">
        <v>614</v>
      </c>
      <c r="E105" s="1" t="s">
        <v>200</v>
      </c>
      <c r="F105" s="1" t="s">
        <v>665</v>
      </c>
      <c r="L105" s="1" t="s">
        <v>669</v>
      </c>
      <c r="M105" s="1">
        <v>7665.66</v>
      </c>
      <c r="N105" s="1">
        <f>ROUND(($Y105-SUM($M105:M105))/N$1,2)</f>
        <v>7665.65</v>
      </c>
      <c r="O105" s="1">
        <f>ROUND(($Y105-SUM($M105:N105))/O$1,2)</f>
        <v>7665.66</v>
      </c>
      <c r="P105" s="1">
        <f>ROUND(($Y105-SUM($M105:O105))/P$1,2)</f>
        <v>7665.65</v>
      </c>
      <c r="Q105" s="1">
        <f>ROUND(($Y105-SUM($M105:P105))/Q$1,2)</f>
        <v>7665.66</v>
      </c>
      <c r="R105" s="1">
        <f>ROUND(($Y105-SUM($M105:Q105))/R$1,2)</f>
        <v>7665.65</v>
      </c>
      <c r="S105" s="1">
        <f>ROUND(($Y105-SUM($M105:R105))/S$1,2)</f>
        <v>7665.66</v>
      </c>
      <c r="T105" s="1">
        <f>ROUND(($Y105-SUM($M105:S105))/T$1,2)</f>
        <v>7665.65</v>
      </c>
      <c r="U105" s="1">
        <f>ROUND(($Y105-SUM($M105:T105))/U$1,2)</f>
        <v>7665.66</v>
      </c>
      <c r="V105" s="1">
        <f>ROUND(($Y105-SUM($M105:U105))/V$1,2)</f>
        <v>7665.65</v>
      </c>
      <c r="W105" s="1">
        <f>ROUND(($Y105-SUM($M105:V105))/W$1,2)</f>
        <v>7665.66</v>
      </c>
      <c r="X105" s="1">
        <f>ROUND(($Y105-SUM($M105:W105))/X$1,2)</f>
        <v>7665.65</v>
      </c>
      <c r="Y105" s="1">
        <f t="shared" si="21"/>
        <v>91987.86</v>
      </c>
      <c r="Z105" s="1">
        <f t="shared" si="22"/>
        <v>300</v>
      </c>
      <c r="AA105" s="1">
        <v>600</v>
      </c>
      <c r="AC105" s="1">
        <f t="shared" si="20"/>
        <v>0</v>
      </c>
    </row>
    <row r="106" spans="1:29" x14ac:dyDescent="0.35">
      <c r="A106" s="1" t="s">
        <v>127</v>
      </c>
      <c r="B106" s="1" t="s">
        <v>128</v>
      </c>
      <c r="C106" s="1" t="s">
        <v>129</v>
      </c>
      <c r="D106" s="1" t="s">
        <v>201</v>
      </c>
      <c r="E106" s="1" t="s">
        <v>202</v>
      </c>
      <c r="F106" s="1" t="s">
        <v>665</v>
      </c>
      <c r="L106" s="1" t="s">
        <v>669</v>
      </c>
      <c r="M106" s="1">
        <v>3449.55</v>
      </c>
      <c r="N106" s="1">
        <f>ROUND(($Y106-SUM($M106:M106))/N$1,2)</f>
        <v>3449.54</v>
      </c>
      <c r="O106" s="1">
        <f>ROUND(($Y106-SUM($M106:N106))/O$1,2)</f>
        <v>3449.55</v>
      </c>
      <c r="P106" s="1">
        <f>ROUND(($Y106-SUM($M106:O106))/P$1,2)</f>
        <v>3449.54</v>
      </c>
      <c r="Q106" s="1">
        <f>ROUND(($Y106-SUM($M106:P106))/Q$1,2)</f>
        <v>3449.55</v>
      </c>
      <c r="R106" s="1">
        <f>ROUND(($Y106-SUM($M106:Q106))/R$1,2)</f>
        <v>3449.54</v>
      </c>
      <c r="S106" s="1">
        <f>ROUND(($Y106-SUM($M106:R106))/S$1,2)</f>
        <v>3449.55</v>
      </c>
      <c r="T106" s="1">
        <f>ROUND(($Y106-SUM($M106:S106))/T$1,2)</f>
        <v>3449.54</v>
      </c>
      <c r="U106" s="1">
        <f>ROUND(($Y106-SUM($M106:T106))/U$1,2)</f>
        <v>3449.55</v>
      </c>
      <c r="V106" s="1">
        <f>ROUND(($Y106-SUM($M106:U106))/V$1,2)</f>
        <v>3449.54</v>
      </c>
      <c r="W106" s="1">
        <f>ROUND(($Y106-SUM($M106:V106))/W$1,2)</f>
        <v>3449.55</v>
      </c>
      <c r="X106" s="1">
        <f>ROUND(($Y106-SUM($M106:W106))/X$1,2)</f>
        <v>3449.54</v>
      </c>
      <c r="Y106" s="1">
        <f t="shared" si="21"/>
        <v>41394.54</v>
      </c>
      <c r="Z106" s="1">
        <f t="shared" si="22"/>
        <v>135</v>
      </c>
      <c r="AA106" s="1">
        <v>270</v>
      </c>
      <c r="AC106" s="1">
        <f t="shared" si="20"/>
        <v>0</v>
      </c>
    </row>
    <row r="107" spans="1:29" x14ac:dyDescent="0.35">
      <c r="A107" s="1" t="s">
        <v>127</v>
      </c>
      <c r="B107" s="1" t="s">
        <v>128</v>
      </c>
      <c r="C107" s="1" t="s">
        <v>129</v>
      </c>
      <c r="D107" s="1" t="s">
        <v>203</v>
      </c>
      <c r="E107" s="1" t="s">
        <v>204</v>
      </c>
      <c r="F107" s="1" t="s">
        <v>665</v>
      </c>
      <c r="L107" s="1" t="s">
        <v>669</v>
      </c>
      <c r="M107" s="1">
        <v>4599.3900000000003</v>
      </c>
      <c r="N107" s="1">
        <f>ROUND(($Y107-SUM($M107:M107))/N$1,2)</f>
        <v>4599.3900000000003</v>
      </c>
      <c r="O107" s="1">
        <f>ROUND(($Y107-SUM($M107:N107))/O$1,2)</f>
        <v>4599.3900000000003</v>
      </c>
      <c r="P107" s="1">
        <f>ROUND(($Y107-SUM($M107:O107))/P$1,2)</f>
        <v>4599.3900000000003</v>
      </c>
      <c r="Q107" s="1">
        <f>ROUND(($Y107-SUM($M107:P107))/Q$1,2)</f>
        <v>4599.3999999999996</v>
      </c>
      <c r="R107" s="1">
        <f>ROUND(($Y107-SUM($M107:Q107))/R$1,2)</f>
        <v>4599.3900000000003</v>
      </c>
      <c r="S107" s="1">
        <f>ROUND(($Y107-SUM($M107:R107))/S$1,2)</f>
        <v>4599.3999999999996</v>
      </c>
      <c r="T107" s="1">
        <f>ROUND(($Y107-SUM($M107:S107))/T$1,2)</f>
        <v>4599.3900000000003</v>
      </c>
      <c r="U107" s="1">
        <f>ROUND(($Y107-SUM($M107:T107))/U$1,2)</f>
        <v>4599.3999999999996</v>
      </c>
      <c r="V107" s="1">
        <f>ROUND(($Y107-SUM($M107:U107))/V$1,2)</f>
        <v>4599.3900000000003</v>
      </c>
      <c r="W107" s="1">
        <f>ROUND(($Y107-SUM($M107:V107))/W$1,2)</f>
        <v>4599.3999999999996</v>
      </c>
      <c r="X107" s="1">
        <f>ROUND(($Y107-SUM($M107:W107))/X$1,2)</f>
        <v>4599.3900000000003</v>
      </c>
      <c r="Y107" s="1">
        <f t="shared" si="21"/>
        <v>55192.72</v>
      </c>
      <c r="Z107" s="1">
        <f t="shared" si="22"/>
        <v>180</v>
      </c>
      <c r="AA107" s="1">
        <v>360</v>
      </c>
      <c r="AC107" s="1">
        <f t="shared" si="20"/>
        <v>0</v>
      </c>
    </row>
    <row r="108" spans="1:29" x14ac:dyDescent="0.35">
      <c r="A108" s="1" t="s">
        <v>127</v>
      </c>
      <c r="B108" s="1" t="s">
        <v>128</v>
      </c>
      <c r="C108" s="1" t="s">
        <v>129</v>
      </c>
      <c r="D108" s="28" t="s">
        <v>709</v>
      </c>
      <c r="E108" s="1" t="s">
        <v>663</v>
      </c>
      <c r="F108" s="1" t="s">
        <v>666</v>
      </c>
      <c r="L108" s="1" t="s">
        <v>669</v>
      </c>
      <c r="M108" s="1">
        <v>1916.41</v>
      </c>
      <c r="N108" s="1">
        <f>ROUND(($Y108-SUM($M108:M108))/N$1,2)</f>
        <v>1916.41</v>
      </c>
      <c r="O108" s="1">
        <f>ROUND(($Y108-SUM($M108:N108))/O$1,2)</f>
        <v>1916.42</v>
      </c>
      <c r="P108" s="1">
        <f>ROUND(($Y108-SUM($M108:O108))/P$1,2)</f>
        <v>1916.41</v>
      </c>
      <c r="Q108" s="1">
        <f>ROUND(($Y108-SUM($M108:P108))/Q$1,2)</f>
        <v>1916.42</v>
      </c>
      <c r="R108" s="1">
        <f>ROUND(($Y108-SUM($M108:Q108))/R$1,2)</f>
        <v>1916.41</v>
      </c>
      <c r="S108" s="1">
        <f>ROUND(($Y108-SUM($M108:R108))/S$1,2)</f>
        <v>1916.42</v>
      </c>
      <c r="T108" s="1">
        <f>ROUND(($Y108-SUM($M108:S108))/T$1,2)</f>
        <v>1916.41</v>
      </c>
      <c r="U108" s="1">
        <f>ROUND(($Y108-SUM($M108:T108))/U$1,2)</f>
        <v>1916.42</v>
      </c>
      <c r="V108" s="1">
        <f>ROUND(($Y108-SUM($M108:U108))/V$1,2)</f>
        <v>1916.41</v>
      </c>
      <c r="W108" s="1">
        <f>ROUND(($Y108-SUM($M108:V108))/W$1,2)</f>
        <v>1916.42</v>
      </c>
      <c r="X108" s="1">
        <f>ROUND(($Y108-SUM($M108:W108))/X$1,2)</f>
        <v>1916.41</v>
      </c>
      <c r="Y108" s="1">
        <f t="shared" si="21"/>
        <v>22996.97</v>
      </c>
      <c r="Z108" s="1">
        <f t="shared" si="22"/>
        <v>75</v>
      </c>
      <c r="AA108" s="1">
        <v>75</v>
      </c>
      <c r="AC108" s="1">
        <f t="shared" si="20"/>
        <v>0</v>
      </c>
    </row>
    <row r="109" spans="1:29" x14ac:dyDescent="0.35">
      <c r="A109" s="1" t="s">
        <v>127</v>
      </c>
      <c r="B109" s="1" t="s">
        <v>128</v>
      </c>
      <c r="C109" s="1" t="s">
        <v>129</v>
      </c>
      <c r="D109" s="1" t="s">
        <v>205</v>
      </c>
      <c r="E109" s="1" t="s">
        <v>206</v>
      </c>
      <c r="F109" s="1" t="s">
        <v>665</v>
      </c>
      <c r="L109" s="1" t="s">
        <v>669</v>
      </c>
      <c r="M109" s="1">
        <v>4343.87</v>
      </c>
      <c r="N109" s="1">
        <f>ROUND(($Y109-SUM($M109:M109))/N$1,2)</f>
        <v>4343.87</v>
      </c>
      <c r="O109" s="1">
        <f>ROUND(($Y109-SUM($M109:N109))/O$1,2)</f>
        <v>4343.87</v>
      </c>
      <c r="P109" s="1">
        <f>ROUND(($Y109-SUM($M109:O109))/P$1,2)</f>
        <v>4343.87</v>
      </c>
      <c r="Q109" s="1">
        <f>ROUND(($Y109-SUM($M109:P109))/Q$1,2)</f>
        <v>4343.87</v>
      </c>
      <c r="R109" s="1">
        <f>ROUND(($Y109-SUM($M109:Q109))/R$1,2)</f>
        <v>4343.87</v>
      </c>
      <c r="S109" s="1">
        <f>ROUND(($Y109-SUM($M109:R109))/S$1,2)</f>
        <v>4343.87</v>
      </c>
      <c r="T109" s="1">
        <f>ROUND(($Y109-SUM($M109:S109))/T$1,2)</f>
        <v>4343.87</v>
      </c>
      <c r="U109" s="1">
        <f>ROUND(($Y109-SUM($M109:T109))/U$1,2)</f>
        <v>4343.87</v>
      </c>
      <c r="V109" s="1">
        <f>ROUND(($Y109-SUM($M109:U109))/V$1,2)</f>
        <v>4343.87</v>
      </c>
      <c r="W109" s="1">
        <f>ROUND(($Y109-SUM($M109:V109))/W$1,2)</f>
        <v>4343.88</v>
      </c>
      <c r="X109" s="1">
        <f>ROUND(($Y109-SUM($M109:W109))/X$1,2)</f>
        <v>4343.87</v>
      </c>
      <c r="Y109" s="1">
        <f t="shared" si="21"/>
        <v>52126.45</v>
      </c>
      <c r="Z109" s="1">
        <f t="shared" si="22"/>
        <v>170</v>
      </c>
      <c r="AA109" s="1">
        <v>340</v>
      </c>
      <c r="AC109" s="1">
        <f t="shared" si="20"/>
        <v>0</v>
      </c>
    </row>
    <row r="110" spans="1:29" x14ac:dyDescent="0.35">
      <c r="A110" s="1" t="s">
        <v>127</v>
      </c>
      <c r="B110" s="1" t="s">
        <v>128</v>
      </c>
      <c r="C110" s="1" t="s">
        <v>129</v>
      </c>
      <c r="D110" s="1" t="s">
        <v>615</v>
      </c>
      <c r="E110" s="1" t="s">
        <v>207</v>
      </c>
      <c r="F110" s="1" t="s">
        <v>665</v>
      </c>
      <c r="L110" s="1" t="s">
        <v>669</v>
      </c>
      <c r="M110" s="1">
        <v>4343.87</v>
      </c>
      <c r="N110" s="1">
        <f>ROUND(($Y110-SUM($M110:M110))/N$1,2)</f>
        <v>4343.87</v>
      </c>
      <c r="O110" s="1">
        <f>ROUND(($Y110-SUM($M110:N110))/O$1,2)</f>
        <v>4343.87</v>
      </c>
      <c r="P110" s="1">
        <f>ROUND(($Y110-SUM($M110:O110))/P$1,2)</f>
        <v>4343.87</v>
      </c>
      <c r="Q110" s="1">
        <f>ROUND(($Y110-SUM($M110:P110))/Q$1,2)</f>
        <v>4343.87</v>
      </c>
      <c r="R110" s="1">
        <f>ROUND(($Y110-SUM($M110:Q110))/R$1,2)</f>
        <v>4343.87</v>
      </c>
      <c r="S110" s="1">
        <f>ROUND(($Y110-SUM($M110:R110))/S$1,2)</f>
        <v>4343.87</v>
      </c>
      <c r="T110" s="1">
        <f>ROUND(($Y110-SUM($M110:S110))/T$1,2)</f>
        <v>4343.87</v>
      </c>
      <c r="U110" s="1">
        <f>ROUND(($Y110-SUM($M110:T110))/U$1,2)</f>
        <v>4343.87</v>
      </c>
      <c r="V110" s="1">
        <f>ROUND(($Y110-SUM($M110:U110))/V$1,2)</f>
        <v>4343.87</v>
      </c>
      <c r="W110" s="1">
        <f>ROUND(($Y110-SUM($M110:V110))/W$1,2)</f>
        <v>4343.88</v>
      </c>
      <c r="X110" s="1">
        <f>ROUND(($Y110-SUM($M110:W110))/X$1,2)</f>
        <v>4343.87</v>
      </c>
      <c r="Y110" s="1">
        <f t="shared" si="21"/>
        <v>52126.45</v>
      </c>
      <c r="Z110" s="1">
        <f t="shared" si="22"/>
        <v>170</v>
      </c>
      <c r="AA110" s="1">
        <v>340</v>
      </c>
      <c r="AC110" s="1">
        <f t="shared" si="20"/>
        <v>0</v>
      </c>
    </row>
    <row r="111" spans="1:29" x14ac:dyDescent="0.35">
      <c r="A111" s="1" t="s">
        <v>127</v>
      </c>
      <c r="B111" s="1" t="s">
        <v>128</v>
      </c>
      <c r="C111" s="1" t="s">
        <v>129</v>
      </c>
      <c r="D111" s="1" t="s">
        <v>656</v>
      </c>
      <c r="E111" s="1" t="s">
        <v>208</v>
      </c>
      <c r="F111" s="1" t="s">
        <v>666</v>
      </c>
      <c r="L111" s="1" t="s">
        <v>669</v>
      </c>
      <c r="M111" s="1">
        <v>7077.96</v>
      </c>
      <c r="N111" s="1">
        <f>ROUND(($Y111-SUM($M111:M111))/N$1,2)</f>
        <v>7077.95</v>
      </c>
      <c r="O111" s="1">
        <f>ROUND(($Y111-SUM($M111:N111))/O$1,2)</f>
        <v>7077.96</v>
      </c>
      <c r="P111" s="1">
        <f>ROUND(($Y111-SUM($M111:O111))/P$1,2)</f>
        <v>7077.95</v>
      </c>
      <c r="Q111" s="1">
        <f>ROUND(($Y111-SUM($M111:P111))/Q$1,2)</f>
        <v>7077.96</v>
      </c>
      <c r="R111" s="1">
        <f>ROUND(($Y111-SUM($M111:Q111))/R$1,2)</f>
        <v>7077.95</v>
      </c>
      <c r="S111" s="1">
        <f>ROUND(($Y111-SUM($M111:R111))/S$1,2)</f>
        <v>7077.96</v>
      </c>
      <c r="T111" s="1">
        <f>ROUND(($Y111-SUM($M111:S111))/T$1,2)</f>
        <v>7077.95</v>
      </c>
      <c r="U111" s="1">
        <f>ROUND(($Y111-SUM($M111:T111))/U$1,2)</f>
        <v>7077.96</v>
      </c>
      <c r="V111" s="1">
        <f>ROUND(($Y111-SUM($M111:U111))/V$1,2)</f>
        <v>7077.95</v>
      </c>
      <c r="W111" s="1">
        <f>ROUND(($Y111-SUM($M111:V111))/W$1,2)</f>
        <v>7077.96</v>
      </c>
      <c r="X111" s="1">
        <f>ROUND(($Y111-SUM($M111:W111))/X$1,2)</f>
        <v>7077.95</v>
      </c>
      <c r="Y111" s="1">
        <f t="shared" si="21"/>
        <v>84935.46</v>
      </c>
      <c r="Z111" s="1">
        <f t="shared" si="22"/>
        <v>277</v>
      </c>
      <c r="AA111" s="1">
        <v>277</v>
      </c>
      <c r="AC111" s="1">
        <f t="shared" si="20"/>
        <v>0</v>
      </c>
    </row>
    <row r="112" spans="1:29" s="12" customFormat="1" ht="15" x14ac:dyDescent="0.3">
      <c r="A112" s="12" t="s">
        <v>22</v>
      </c>
      <c r="B112" s="12" t="s">
        <v>128</v>
      </c>
      <c r="C112" s="12" t="s">
        <v>129</v>
      </c>
      <c r="E112" s="12" t="s">
        <v>23</v>
      </c>
      <c r="G112" s="12" t="s">
        <v>127</v>
      </c>
      <c r="H112" s="17" t="str">
        <f>B112</f>
        <v>0880</v>
      </c>
      <c r="I112" s="12" t="s">
        <v>209</v>
      </c>
      <c r="J112" s="12" t="s">
        <v>210</v>
      </c>
      <c r="K112" s="12" t="s">
        <v>211</v>
      </c>
      <c r="L112" s="12" t="s">
        <v>717</v>
      </c>
      <c r="M112" s="12">
        <v>304990.87999999983</v>
      </c>
      <c r="N112" s="12">
        <f t="shared" ref="N112:W112" si="23">SUM(N53:N111)</f>
        <v>304990.79999999993</v>
      </c>
      <c r="O112" s="12">
        <f t="shared" si="23"/>
        <v>304990.93999999989</v>
      </c>
      <c r="P112" s="12">
        <f t="shared" si="23"/>
        <v>304990.75</v>
      </c>
      <c r="Q112" s="12">
        <f t="shared" si="23"/>
        <v>304990.97999999992</v>
      </c>
      <c r="R112" s="12">
        <f t="shared" si="23"/>
        <v>304990.75</v>
      </c>
      <c r="S112" s="12">
        <f t="shared" si="23"/>
        <v>304991.02999999991</v>
      </c>
      <c r="T112" s="12">
        <f t="shared" si="23"/>
        <v>304990.69</v>
      </c>
      <c r="U112" s="12">
        <f t="shared" si="23"/>
        <v>304991.09999999986</v>
      </c>
      <c r="V112" s="12">
        <f t="shared" si="23"/>
        <v>304990.65000000002</v>
      </c>
      <c r="W112" s="12">
        <f t="shared" si="23"/>
        <v>304991.12999999989</v>
      </c>
      <c r="X112" s="12">
        <f>SUM(X53:X111)</f>
        <v>304990.63</v>
      </c>
      <c r="Y112" s="12">
        <f>SUM(M112:X112)</f>
        <v>3659890.3299999987</v>
      </c>
      <c r="Z112" s="8">
        <f>SUM(Z53:Z111)</f>
        <v>11936</v>
      </c>
      <c r="AA112" s="8">
        <f>SUM(AA53:AA111)</f>
        <v>21130.5</v>
      </c>
      <c r="AC112" s="12">
        <f t="shared" si="20"/>
        <v>0</v>
      </c>
    </row>
    <row r="113" spans="1:29" x14ac:dyDescent="0.35">
      <c r="A113" s="1" t="s">
        <v>212</v>
      </c>
      <c r="B113" s="1" t="s">
        <v>213</v>
      </c>
      <c r="C113" s="1" t="s">
        <v>214</v>
      </c>
      <c r="D113" s="1" t="s">
        <v>215</v>
      </c>
      <c r="E113" s="1" t="s">
        <v>216</v>
      </c>
      <c r="F113" s="1" t="s">
        <v>666</v>
      </c>
      <c r="L113" s="1" t="s">
        <v>669</v>
      </c>
      <c r="M113" s="1">
        <v>17145.52</v>
      </c>
      <c r="N113" s="1">
        <f>ROUND(($Y113-SUM($M113:M113))/N$1,2)</f>
        <v>17145.509999999998</v>
      </c>
      <c r="O113" s="1">
        <f>ROUND(($Y113-SUM($M113:N113))/O$1,2)</f>
        <v>17145.52</v>
      </c>
      <c r="P113" s="1">
        <f>ROUND(($Y113-SUM($M113:O113))/P$1,2)</f>
        <v>17145.509999999998</v>
      </c>
      <c r="Q113" s="1">
        <f>ROUND(($Y113-SUM($M113:P113))/Q$1,2)</f>
        <v>17145.52</v>
      </c>
      <c r="R113" s="1">
        <f>ROUND(($Y113-SUM($M113:Q113))/R$1,2)</f>
        <v>17145.509999999998</v>
      </c>
      <c r="S113" s="1">
        <f>ROUND(($Y113-SUM($M113:R113))/S$1,2)</f>
        <v>17145.52</v>
      </c>
      <c r="T113" s="1">
        <f>ROUND(($Y113-SUM($M113:S113))/T$1,2)</f>
        <v>17145.509999999998</v>
      </c>
      <c r="U113" s="1">
        <f>ROUND(($Y113-SUM($M113:T113))/U$1,2)</f>
        <v>17145.52</v>
      </c>
      <c r="V113" s="1">
        <f>ROUND(($Y113-SUM($M113:U113))/V$1,2)</f>
        <v>17145.509999999998</v>
      </c>
      <c r="W113" s="1">
        <f>ROUND(($Y113-SUM($M113:V113))/W$1,2)</f>
        <v>17145.52</v>
      </c>
      <c r="X113" s="1">
        <f>ROUND(($Y113-SUM($M113:W113))/X$1,2)</f>
        <v>17145.509999999998</v>
      </c>
      <c r="Y113" s="1">
        <f t="shared" ref="Y113:Y129" si="24">IF(F113="NO",ROUND($AA113*Z$287,2),ROUND($AA113/2*Z$287,2))</f>
        <v>205746.18</v>
      </c>
      <c r="Z113" s="1">
        <f t="shared" ref="Z113:Z129" si="25">IF(F113="NO",AA113,AA113/2)</f>
        <v>671</v>
      </c>
      <c r="AA113" s="1">
        <v>671</v>
      </c>
      <c r="AC113" s="1">
        <f t="shared" si="20"/>
        <v>0</v>
      </c>
    </row>
    <row r="114" spans="1:29" x14ac:dyDescent="0.35">
      <c r="A114" s="1" t="s">
        <v>212</v>
      </c>
      <c r="B114" s="1" t="s">
        <v>213</v>
      </c>
      <c r="C114" s="1" t="s">
        <v>214</v>
      </c>
      <c r="D114" s="1" t="s">
        <v>217</v>
      </c>
      <c r="E114" s="1" t="s">
        <v>218</v>
      </c>
      <c r="F114" s="1" t="s">
        <v>666</v>
      </c>
      <c r="L114" s="1" t="s">
        <v>669</v>
      </c>
      <c r="M114" s="1">
        <v>65260.28</v>
      </c>
      <c r="N114" s="1">
        <f>ROUND(($Y114-SUM($M114:M114))/N$1,2)</f>
        <v>65260.28</v>
      </c>
      <c r="O114" s="1">
        <f>ROUND(($Y114-SUM($M114:N114))/O$1,2)</f>
        <v>65260.28</v>
      </c>
      <c r="P114" s="1">
        <f>ROUND(($Y114-SUM($M114:O114))/P$1,2)</f>
        <v>65260.27</v>
      </c>
      <c r="Q114" s="1">
        <f>ROUND(($Y114-SUM($M114:P114))/Q$1,2)</f>
        <v>65260.28</v>
      </c>
      <c r="R114" s="1">
        <f>ROUND(($Y114-SUM($M114:Q114))/R$1,2)</f>
        <v>65260.27</v>
      </c>
      <c r="S114" s="1">
        <f>ROUND(($Y114-SUM($M114:R114))/S$1,2)</f>
        <v>65260.28</v>
      </c>
      <c r="T114" s="1">
        <f>ROUND(($Y114-SUM($M114:S114))/T$1,2)</f>
        <v>65260.27</v>
      </c>
      <c r="U114" s="1">
        <f>ROUND(($Y114-SUM($M114:T114))/U$1,2)</f>
        <v>65260.28</v>
      </c>
      <c r="V114" s="1">
        <f>ROUND(($Y114-SUM($M114:U114))/V$1,2)</f>
        <v>65260.27</v>
      </c>
      <c r="W114" s="1">
        <f>ROUND(($Y114-SUM($M114:V114))/W$1,2)</f>
        <v>65260.28</v>
      </c>
      <c r="X114" s="1">
        <f>ROUND(($Y114-SUM($M114:W114))/X$1,2)</f>
        <v>65260.27</v>
      </c>
      <c r="Y114" s="1">
        <f t="shared" si="24"/>
        <v>783123.31</v>
      </c>
      <c r="Z114" s="1">
        <f t="shared" si="25"/>
        <v>2554</v>
      </c>
      <c r="AA114" s="1">
        <v>2554</v>
      </c>
      <c r="AC114" s="1">
        <f t="shared" si="20"/>
        <v>0</v>
      </c>
    </row>
    <row r="115" spans="1:29" x14ac:dyDescent="0.35">
      <c r="A115" s="1" t="s">
        <v>212</v>
      </c>
      <c r="B115" s="1" t="s">
        <v>213</v>
      </c>
      <c r="C115" s="1" t="s">
        <v>214</v>
      </c>
      <c r="D115" s="1" t="s">
        <v>616</v>
      </c>
      <c r="E115" s="1" t="s">
        <v>219</v>
      </c>
      <c r="F115" s="1" t="s">
        <v>666</v>
      </c>
      <c r="L115" s="1" t="s">
        <v>669</v>
      </c>
      <c r="M115" s="1">
        <v>13517.11</v>
      </c>
      <c r="N115" s="1">
        <f>ROUND(($Y115-SUM($M115:M115))/N$1,2)</f>
        <v>13517.1</v>
      </c>
      <c r="O115" s="1">
        <f>ROUND(($Y115-SUM($M115:N115))/O$1,2)</f>
        <v>13517.11</v>
      </c>
      <c r="P115" s="1">
        <f>ROUND(($Y115-SUM($M115:O115))/P$1,2)</f>
        <v>13517.1</v>
      </c>
      <c r="Q115" s="1">
        <f>ROUND(($Y115-SUM($M115:P115))/Q$1,2)</f>
        <v>13517.11</v>
      </c>
      <c r="R115" s="1">
        <f>ROUND(($Y115-SUM($M115:Q115))/R$1,2)</f>
        <v>13517.1</v>
      </c>
      <c r="S115" s="1">
        <f>ROUND(($Y115-SUM($M115:R115))/S$1,2)</f>
        <v>13517.11</v>
      </c>
      <c r="T115" s="1">
        <f>ROUND(($Y115-SUM($M115:S115))/T$1,2)</f>
        <v>13517.1</v>
      </c>
      <c r="U115" s="1">
        <f>ROUND(($Y115-SUM($M115:T115))/U$1,2)</f>
        <v>13517.11</v>
      </c>
      <c r="V115" s="1">
        <f>ROUND(($Y115-SUM($M115:U115))/V$1,2)</f>
        <v>13517.1</v>
      </c>
      <c r="W115" s="1">
        <f>ROUND(($Y115-SUM($M115:V115))/W$1,2)</f>
        <v>13517.11</v>
      </c>
      <c r="X115" s="1">
        <f>ROUND(($Y115-SUM($M115:W115))/X$1,2)</f>
        <v>13517.1</v>
      </c>
      <c r="Y115" s="1">
        <f t="shared" si="24"/>
        <v>162205.26</v>
      </c>
      <c r="Z115" s="1">
        <f t="shared" si="25"/>
        <v>529</v>
      </c>
      <c r="AA115" s="1">
        <v>529</v>
      </c>
      <c r="AC115" s="1">
        <f t="shared" si="20"/>
        <v>0</v>
      </c>
    </row>
    <row r="116" spans="1:29" x14ac:dyDescent="0.35">
      <c r="A116" s="1" t="s">
        <v>212</v>
      </c>
      <c r="B116" s="1" t="s">
        <v>213</v>
      </c>
      <c r="C116" s="1" t="s">
        <v>214</v>
      </c>
      <c r="D116" s="1" t="s">
        <v>617</v>
      </c>
      <c r="E116" s="1" t="s">
        <v>220</v>
      </c>
      <c r="F116" s="1" t="s">
        <v>666</v>
      </c>
      <c r="L116" s="1" t="s">
        <v>669</v>
      </c>
      <c r="M116" s="1">
        <v>22971.41</v>
      </c>
      <c r="N116" s="1">
        <f>ROUND(($Y116-SUM($M116:M116))/N$1,2)</f>
        <v>22971.41</v>
      </c>
      <c r="O116" s="1">
        <f>ROUND(($Y116-SUM($M116:N116))/O$1,2)</f>
        <v>22971.41</v>
      </c>
      <c r="P116" s="1">
        <f>ROUND(($Y116-SUM($M116:O116))/P$1,2)</f>
        <v>22971.41</v>
      </c>
      <c r="Q116" s="1">
        <f>ROUND(($Y116-SUM($M116:P116))/Q$1,2)</f>
        <v>22971.41</v>
      </c>
      <c r="R116" s="1">
        <f>ROUND(($Y116-SUM($M116:Q116))/R$1,2)</f>
        <v>22971.41</v>
      </c>
      <c r="S116" s="1">
        <f>ROUND(($Y116-SUM($M116:R116))/S$1,2)</f>
        <v>22971.42</v>
      </c>
      <c r="T116" s="1">
        <f>ROUND(($Y116-SUM($M116:S116))/T$1,2)</f>
        <v>22971.41</v>
      </c>
      <c r="U116" s="1">
        <f>ROUND(($Y116-SUM($M116:T116))/U$1,2)</f>
        <v>22971.42</v>
      </c>
      <c r="V116" s="1">
        <f>ROUND(($Y116-SUM($M116:U116))/V$1,2)</f>
        <v>22971.41</v>
      </c>
      <c r="W116" s="1">
        <f>ROUND(($Y116-SUM($M116:V116))/W$1,2)</f>
        <v>22971.42</v>
      </c>
      <c r="X116" s="1">
        <f>ROUND(($Y116-SUM($M116:W116))/X$1,2)</f>
        <v>22971.41</v>
      </c>
      <c r="Y116" s="1">
        <f t="shared" si="24"/>
        <v>275656.95</v>
      </c>
      <c r="Z116" s="1">
        <f t="shared" si="25"/>
        <v>899</v>
      </c>
      <c r="AA116" s="1">
        <v>899</v>
      </c>
      <c r="AC116" s="1">
        <f t="shared" si="20"/>
        <v>0</v>
      </c>
    </row>
    <row r="117" spans="1:29" x14ac:dyDescent="0.35">
      <c r="A117" s="1" t="s">
        <v>212</v>
      </c>
      <c r="B117" s="1" t="s">
        <v>213</v>
      </c>
      <c r="C117" s="1" t="s">
        <v>214</v>
      </c>
      <c r="D117" s="1" t="s">
        <v>221</v>
      </c>
      <c r="E117" s="1" t="s">
        <v>222</v>
      </c>
      <c r="F117" s="1" t="s">
        <v>666</v>
      </c>
      <c r="L117" s="1" t="s">
        <v>669</v>
      </c>
      <c r="M117" s="1">
        <v>22976.52</v>
      </c>
      <c r="N117" s="1">
        <f>ROUND(($Y117-SUM($M117:M117))/N$1,2)</f>
        <v>22976.52</v>
      </c>
      <c r="O117" s="1">
        <f>ROUND(($Y117-SUM($M117:N117))/O$1,2)</f>
        <v>22976.52</v>
      </c>
      <c r="P117" s="1">
        <f>ROUND(($Y117-SUM($M117:O117))/P$1,2)</f>
        <v>22976.52</v>
      </c>
      <c r="Q117" s="1">
        <f>ROUND(($Y117-SUM($M117:P117))/Q$1,2)</f>
        <v>22976.53</v>
      </c>
      <c r="R117" s="1">
        <f>ROUND(($Y117-SUM($M117:Q117))/R$1,2)</f>
        <v>22976.52</v>
      </c>
      <c r="S117" s="1">
        <f>ROUND(($Y117-SUM($M117:R117))/S$1,2)</f>
        <v>22976.53</v>
      </c>
      <c r="T117" s="1">
        <f>ROUND(($Y117-SUM($M117:S117))/T$1,2)</f>
        <v>22976.52</v>
      </c>
      <c r="U117" s="1">
        <f>ROUND(($Y117-SUM($M117:T117))/U$1,2)</f>
        <v>22976.53</v>
      </c>
      <c r="V117" s="1">
        <f>ROUND(($Y117-SUM($M117:U117))/V$1,2)</f>
        <v>22976.52</v>
      </c>
      <c r="W117" s="1">
        <f>ROUND(($Y117-SUM($M117:V117))/W$1,2)</f>
        <v>22976.53</v>
      </c>
      <c r="X117" s="1">
        <f>ROUND(($Y117-SUM($M117:W117))/X$1,2)</f>
        <v>22976.52</v>
      </c>
      <c r="Y117" s="1">
        <f t="shared" si="24"/>
        <v>275718.28000000003</v>
      </c>
      <c r="Z117" s="1">
        <f t="shared" si="25"/>
        <v>899.2</v>
      </c>
      <c r="AA117" s="1">
        <v>899.2</v>
      </c>
      <c r="AC117" s="1">
        <f t="shared" si="20"/>
        <v>0</v>
      </c>
    </row>
    <row r="118" spans="1:29" x14ac:dyDescent="0.35">
      <c r="A118" s="1" t="s">
        <v>212</v>
      </c>
      <c r="B118" s="1" t="s">
        <v>213</v>
      </c>
      <c r="C118" s="1" t="s">
        <v>214</v>
      </c>
      <c r="D118" s="1" t="s">
        <v>223</v>
      </c>
      <c r="E118" s="1" t="s">
        <v>224</v>
      </c>
      <c r="F118" s="1" t="s">
        <v>666</v>
      </c>
      <c r="L118" s="1" t="s">
        <v>669</v>
      </c>
      <c r="M118" s="1">
        <v>13236.03</v>
      </c>
      <c r="N118" s="1">
        <f>ROUND(($Y118-SUM($M118:M118))/N$1,2)</f>
        <v>13236.03</v>
      </c>
      <c r="O118" s="1">
        <f>ROUND(($Y118-SUM($M118:N118))/O$1,2)</f>
        <v>13236.03</v>
      </c>
      <c r="P118" s="1">
        <f>ROUND(($Y118-SUM($M118:O118))/P$1,2)</f>
        <v>13236.03</v>
      </c>
      <c r="Q118" s="1">
        <f>ROUND(($Y118-SUM($M118:P118))/Q$1,2)</f>
        <v>13236.03</v>
      </c>
      <c r="R118" s="1">
        <f>ROUND(($Y118-SUM($M118:Q118))/R$1,2)</f>
        <v>13236.03</v>
      </c>
      <c r="S118" s="1">
        <f>ROUND(($Y118-SUM($M118:R118))/S$1,2)</f>
        <v>13236.03</v>
      </c>
      <c r="T118" s="1">
        <f>ROUND(($Y118-SUM($M118:S118))/T$1,2)</f>
        <v>13236.03</v>
      </c>
      <c r="U118" s="1">
        <f>ROUND(($Y118-SUM($M118:T118))/U$1,2)</f>
        <v>13236.03</v>
      </c>
      <c r="V118" s="1">
        <f>ROUND(($Y118-SUM($M118:U118))/V$1,2)</f>
        <v>13236.03</v>
      </c>
      <c r="W118" s="1">
        <f>ROUND(($Y118-SUM($M118:V118))/W$1,2)</f>
        <v>13236.04</v>
      </c>
      <c r="X118" s="1">
        <f>ROUND(($Y118-SUM($M118:W118))/X$1,2)</f>
        <v>13236.03</v>
      </c>
      <c r="Y118" s="1">
        <f t="shared" si="24"/>
        <v>158832.37</v>
      </c>
      <c r="Z118" s="1">
        <f t="shared" si="25"/>
        <v>518</v>
      </c>
      <c r="AA118" s="1">
        <v>518</v>
      </c>
      <c r="AC118" s="1">
        <f t="shared" si="20"/>
        <v>0</v>
      </c>
    </row>
    <row r="119" spans="1:29" x14ac:dyDescent="0.35">
      <c r="A119" s="1" t="s">
        <v>212</v>
      </c>
      <c r="B119" s="1" t="s">
        <v>213</v>
      </c>
      <c r="C119" s="1" t="s">
        <v>214</v>
      </c>
      <c r="D119" s="1" t="s">
        <v>225</v>
      </c>
      <c r="E119" s="1" t="s">
        <v>226</v>
      </c>
      <c r="F119" s="1" t="s">
        <v>666</v>
      </c>
      <c r="L119" s="1" t="s">
        <v>669</v>
      </c>
      <c r="M119" s="1">
        <v>11498.48</v>
      </c>
      <c r="N119" s="1">
        <f>ROUND(($Y119-SUM($M119:M119))/N$1,2)</f>
        <v>11498.48</v>
      </c>
      <c r="O119" s="1">
        <f>ROUND(($Y119-SUM($M119:N119))/O$1,2)</f>
        <v>11498.48</v>
      </c>
      <c r="P119" s="1">
        <f>ROUND(($Y119-SUM($M119:O119))/P$1,2)</f>
        <v>11498.48</v>
      </c>
      <c r="Q119" s="1">
        <f>ROUND(($Y119-SUM($M119:P119))/Q$1,2)</f>
        <v>11498.48</v>
      </c>
      <c r="R119" s="1">
        <f>ROUND(($Y119-SUM($M119:Q119))/R$1,2)</f>
        <v>11498.48</v>
      </c>
      <c r="S119" s="1">
        <f>ROUND(($Y119-SUM($M119:R119))/S$1,2)</f>
        <v>11498.49</v>
      </c>
      <c r="T119" s="1">
        <f>ROUND(($Y119-SUM($M119:S119))/T$1,2)</f>
        <v>11498.48</v>
      </c>
      <c r="U119" s="1">
        <f>ROUND(($Y119-SUM($M119:T119))/U$1,2)</f>
        <v>11498.49</v>
      </c>
      <c r="V119" s="1">
        <f>ROUND(($Y119-SUM($M119:U119))/V$1,2)</f>
        <v>11498.48</v>
      </c>
      <c r="W119" s="1">
        <f>ROUND(($Y119-SUM($M119:V119))/W$1,2)</f>
        <v>11498.49</v>
      </c>
      <c r="X119" s="1">
        <f>ROUND(($Y119-SUM($M119:W119))/X$1,2)</f>
        <v>11498.48</v>
      </c>
      <c r="Y119" s="1">
        <f t="shared" si="24"/>
        <v>137981.79</v>
      </c>
      <c r="Z119" s="1">
        <f t="shared" si="25"/>
        <v>450</v>
      </c>
      <c r="AA119" s="1">
        <v>450</v>
      </c>
      <c r="AC119" s="1">
        <f t="shared" si="20"/>
        <v>0</v>
      </c>
    </row>
    <row r="120" spans="1:29" x14ac:dyDescent="0.35">
      <c r="A120" s="1" t="s">
        <v>212</v>
      </c>
      <c r="B120" s="1" t="s">
        <v>213</v>
      </c>
      <c r="C120" s="1" t="s">
        <v>214</v>
      </c>
      <c r="D120" s="1" t="s">
        <v>618</v>
      </c>
      <c r="E120" s="1" t="s">
        <v>227</v>
      </c>
      <c r="F120" s="1" t="s">
        <v>666</v>
      </c>
      <c r="L120" s="1" t="s">
        <v>669</v>
      </c>
      <c r="M120" s="1">
        <v>10783.02</v>
      </c>
      <c r="N120" s="1">
        <f>ROUND(($Y120-SUM($M120:M120))/N$1,2)</f>
        <v>10783.02</v>
      </c>
      <c r="O120" s="1">
        <f>ROUND(($Y120-SUM($M120:N120))/O$1,2)</f>
        <v>10783.02</v>
      </c>
      <c r="P120" s="1">
        <f>ROUND(($Y120-SUM($M120:O120))/P$1,2)</f>
        <v>10783.02</v>
      </c>
      <c r="Q120" s="1">
        <f>ROUND(($Y120-SUM($M120:P120))/Q$1,2)</f>
        <v>10783.02</v>
      </c>
      <c r="R120" s="1">
        <f>ROUND(($Y120-SUM($M120:Q120))/R$1,2)</f>
        <v>10783.02</v>
      </c>
      <c r="S120" s="1">
        <f>ROUND(($Y120-SUM($M120:R120))/S$1,2)</f>
        <v>10783.02</v>
      </c>
      <c r="T120" s="1">
        <f>ROUND(($Y120-SUM($M120:S120))/T$1,2)</f>
        <v>10783.02</v>
      </c>
      <c r="U120" s="1">
        <f>ROUND(($Y120-SUM($M120:T120))/U$1,2)</f>
        <v>10783.03</v>
      </c>
      <c r="V120" s="1">
        <f>ROUND(($Y120-SUM($M120:U120))/V$1,2)</f>
        <v>10783.02</v>
      </c>
      <c r="W120" s="1">
        <f>ROUND(($Y120-SUM($M120:V120))/W$1,2)</f>
        <v>10783.03</v>
      </c>
      <c r="X120" s="1">
        <f>ROUND(($Y120-SUM($M120:W120))/X$1,2)</f>
        <v>10783.02</v>
      </c>
      <c r="Y120" s="1">
        <f t="shared" si="24"/>
        <v>129396.26</v>
      </c>
      <c r="Z120" s="1">
        <f t="shared" si="25"/>
        <v>422</v>
      </c>
      <c r="AA120" s="1">
        <v>422</v>
      </c>
      <c r="AC120" s="1">
        <f t="shared" si="20"/>
        <v>0</v>
      </c>
    </row>
    <row r="121" spans="1:29" x14ac:dyDescent="0.35">
      <c r="A121" s="1" t="s">
        <v>212</v>
      </c>
      <c r="B121" s="1" t="s">
        <v>213</v>
      </c>
      <c r="C121" s="1" t="s">
        <v>214</v>
      </c>
      <c r="D121" s="1" t="s">
        <v>619</v>
      </c>
      <c r="E121" s="1" t="s">
        <v>228</v>
      </c>
      <c r="F121" s="1" t="s">
        <v>666</v>
      </c>
      <c r="L121" s="1" t="s">
        <v>669</v>
      </c>
      <c r="M121" s="1">
        <v>21514.94</v>
      </c>
      <c r="N121" s="1">
        <f>ROUND(($Y121-SUM($M121:M121))/N$1,2)</f>
        <v>21514.94</v>
      </c>
      <c r="O121" s="1">
        <f>ROUND(($Y121-SUM($M121:N121))/O$1,2)</f>
        <v>21514.94</v>
      </c>
      <c r="P121" s="1">
        <f>ROUND(($Y121-SUM($M121:O121))/P$1,2)</f>
        <v>21514.94</v>
      </c>
      <c r="Q121" s="1">
        <f>ROUND(($Y121-SUM($M121:P121))/Q$1,2)</f>
        <v>21514.94</v>
      </c>
      <c r="R121" s="1">
        <f>ROUND(($Y121-SUM($M121:Q121))/R$1,2)</f>
        <v>21514.94</v>
      </c>
      <c r="S121" s="1">
        <f>ROUND(($Y121-SUM($M121:R121))/S$1,2)</f>
        <v>21514.94</v>
      </c>
      <c r="T121" s="1">
        <f>ROUND(($Y121-SUM($M121:S121))/T$1,2)</f>
        <v>21514.94</v>
      </c>
      <c r="U121" s="1">
        <f>ROUND(($Y121-SUM($M121:T121))/U$1,2)</f>
        <v>21514.94</v>
      </c>
      <c r="V121" s="1">
        <f>ROUND(($Y121-SUM($M121:U121))/V$1,2)</f>
        <v>21514.93</v>
      </c>
      <c r="W121" s="1">
        <f>ROUND(($Y121-SUM($M121:V121))/W$1,2)</f>
        <v>21514.94</v>
      </c>
      <c r="X121" s="1">
        <f>ROUND(($Y121-SUM($M121:W121))/X$1,2)</f>
        <v>21514.93</v>
      </c>
      <c r="Y121" s="1">
        <f t="shared" si="24"/>
        <v>258179.26</v>
      </c>
      <c r="Z121" s="1">
        <f t="shared" si="25"/>
        <v>842</v>
      </c>
      <c r="AA121" s="1">
        <v>842</v>
      </c>
      <c r="AC121" s="1">
        <f t="shared" si="20"/>
        <v>0</v>
      </c>
    </row>
    <row r="122" spans="1:29" x14ac:dyDescent="0.35">
      <c r="A122" s="1" t="s">
        <v>212</v>
      </c>
      <c r="B122" s="1" t="s">
        <v>213</v>
      </c>
      <c r="C122" s="1" t="s">
        <v>214</v>
      </c>
      <c r="D122" s="1" t="s">
        <v>229</v>
      </c>
      <c r="E122" s="1" t="s">
        <v>230</v>
      </c>
      <c r="F122" s="1" t="s">
        <v>666</v>
      </c>
      <c r="L122" s="1" t="s">
        <v>669</v>
      </c>
      <c r="M122" s="1">
        <v>17247.72</v>
      </c>
      <c r="N122" s="1">
        <f>ROUND(($Y122-SUM($M122:M122))/N$1,2)</f>
        <v>17247.72</v>
      </c>
      <c r="O122" s="1">
        <f>ROUND(($Y122-SUM($M122:N122))/O$1,2)</f>
        <v>17247.73</v>
      </c>
      <c r="P122" s="1">
        <f>ROUND(($Y122-SUM($M122:O122))/P$1,2)</f>
        <v>17247.72</v>
      </c>
      <c r="Q122" s="1">
        <f>ROUND(($Y122-SUM($M122:P122))/Q$1,2)</f>
        <v>17247.73</v>
      </c>
      <c r="R122" s="1">
        <f>ROUND(($Y122-SUM($M122:Q122))/R$1,2)</f>
        <v>17247.72</v>
      </c>
      <c r="S122" s="1">
        <f>ROUND(($Y122-SUM($M122:R122))/S$1,2)</f>
        <v>17247.73</v>
      </c>
      <c r="T122" s="1">
        <f>ROUND(($Y122-SUM($M122:S122))/T$1,2)</f>
        <v>17247.72</v>
      </c>
      <c r="U122" s="1">
        <f>ROUND(($Y122-SUM($M122:T122))/U$1,2)</f>
        <v>17247.73</v>
      </c>
      <c r="V122" s="1">
        <f>ROUND(($Y122-SUM($M122:U122))/V$1,2)</f>
        <v>17247.72</v>
      </c>
      <c r="W122" s="1">
        <f>ROUND(($Y122-SUM($M122:V122))/W$1,2)</f>
        <v>17247.73</v>
      </c>
      <c r="X122" s="1">
        <f>ROUND(($Y122-SUM($M122:W122))/X$1,2)</f>
        <v>17247.72</v>
      </c>
      <c r="Y122" s="1">
        <f t="shared" si="24"/>
        <v>206972.69</v>
      </c>
      <c r="Z122" s="1">
        <f t="shared" si="25"/>
        <v>675</v>
      </c>
      <c r="AA122" s="1">
        <v>675</v>
      </c>
      <c r="AC122" s="1">
        <f t="shared" si="20"/>
        <v>0</v>
      </c>
    </row>
    <row r="123" spans="1:29" x14ac:dyDescent="0.35">
      <c r="A123" s="1" t="s">
        <v>212</v>
      </c>
      <c r="B123" s="1" t="s">
        <v>213</v>
      </c>
      <c r="C123" s="1" t="s">
        <v>214</v>
      </c>
      <c r="D123" s="1" t="s">
        <v>231</v>
      </c>
      <c r="E123" s="1" t="s">
        <v>232</v>
      </c>
      <c r="F123" s="1" t="s">
        <v>666</v>
      </c>
      <c r="L123" s="1" t="s">
        <v>669</v>
      </c>
      <c r="M123" s="1">
        <v>17937.63</v>
      </c>
      <c r="N123" s="1">
        <f>ROUND(($Y123-SUM($M123:M123))/N$1,2)</f>
        <v>17937.63</v>
      </c>
      <c r="O123" s="1">
        <f>ROUND(($Y123-SUM($M123:N123))/O$1,2)</f>
        <v>17937.63</v>
      </c>
      <c r="P123" s="1">
        <f>ROUND(($Y123-SUM($M123:O123))/P$1,2)</f>
        <v>17937.63</v>
      </c>
      <c r="Q123" s="1">
        <f>ROUND(($Y123-SUM($M123:P123))/Q$1,2)</f>
        <v>17937.63</v>
      </c>
      <c r="R123" s="1">
        <f>ROUND(($Y123-SUM($M123:Q123))/R$1,2)</f>
        <v>17937.63</v>
      </c>
      <c r="S123" s="1">
        <f>ROUND(($Y123-SUM($M123:R123))/S$1,2)</f>
        <v>17937.64</v>
      </c>
      <c r="T123" s="1">
        <f>ROUND(($Y123-SUM($M123:S123))/T$1,2)</f>
        <v>17937.63</v>
      </c>
      <c r="U123" s="1">
        <f>ROUND(($Y123-SUM($M123:T123))/U$1,2)</f>
        <v>17937.64</v>
      </c>
      <c r="V123" s="1">
        <f>ROUND(($Y123-SUM($M123:U123))/V$1,2)</f>
        <v>17937.63</v>
      </c>
      <c r="W123" s="1">
        <f>ROUND(($Y123-SUM($M123:V123))/W$1,2)</f>
        <v>17937.64</v>
      </c>
      <c r="X123" s="1">
        <f>ROUND(($Y123-SUM($M123:W123))/X$1,2)</f>
        <v>17937.63</v>
      </c>
      <c r="Y123" s="1">
        <f t="shared" si="24"/>
        <v>215251.59</v>
      </c>
      <c r="Z123" s="1">
        <f t="shared" si="25"/>
        <v>702</v>
      </c>
      <c r="AA123" s="1">
        <v>702</v>
      </c>
      <c r="AC123" s="1">
        <f t="shared" si="20"/>
        <v>0</v>
      </c>
    </row>
    <row r="124" spans="1:29" x14ac:dyDescent="0.35">
      <c r="A124" s="1" t="s">
        <v>212</v>
      </c>
      <c r="B124" s="1" t="s">
        <v>213</v>
      </c>
      <c r="C124" s="1" t="s">
        <v>214</v>
      </c>
      <c r="D124" s="1" t="s">
        <v>620</v>
      </c>
      <c r="E124" s="1" t="s">
        <v>233</v>
      </c>
      <c r="F124" s="1" t="s">
        <v>666</v>
      </c>
      <c r="L124" s="1" t="s">
        <v>669</v>
      </c>
      <c r="M124" s="1">
        <v>19164.14</v>
      </c>
      <c r="N124" s="1">
        <f>ROUND(($Y124-SUM($M124:M124))/N$1,2)</f>
        <v>19164.14</v>
      </c>
      <c r="O124" s="1">
        <f>ROUND(($Y124-SUM($M124:N124))/O$1,2)</f>
        <v>19164.14</v>
      </c>
      <c r="P124" s="1">
        <f>ROUND(($Y124-SUM($M124:O124))/P$1,2)</f>
        <v>19164.14</v>
      </c>
      <c r="Q124" s="1">
        <f>ROUND(($Y124-SUM($M124:P124))/Q$1,2)</f>
        <v>19164.14</v>
      </c>
      <c r="R124" s="1">
        <f>ROUND(($Y124-SUM($M124:Q124))/R$1,2)</f>
        <v>19164.14</v>
      </c>
      <c r="S124" s="1">
        <f>ROUND(($Y124-SUM($M124:R124))/S$1,2)</f>
        <v>19164.14</v>
      </c>
      <c r="T124" s="1">
        <f>ROUND(($Y124-SUM($M124:S124))/T$1,2)</f>
        <v>19164.13</v>
      </c>
      <c r="U124" s="1">
        <f>ROUND(($Y124-SUM($M124:T124))/U$1,2)</f>
        <v>19164.14</v>
      </c>
      <c r="V124" s="1">
        <f>ROUND(($Y124-SUM($M124:U124))/V$1,2)</f>
        <v>19164.13</v>
      </c>
      <c r="W124" s="1">
        <f>ROUND(($Y124-SUM($M124:V124))/W$1,2)</f>
        <v>19164.14</v>
      </c>
      <c r="X124" s="1">
        <f>ROUND(($Y124-SUM($M124:W124))/X$1,2)</f>
        <v>19164.13</v>
      </c>
      <c r="Y124" s="1">
        <f t="shared" si="24"/>
        <v>229969.65</v>
      </c>
      <c r="Z124" s="1">
        <f t="shared" si="25"/>
        <v>750</v>
      </c>
      <c r="AA124" s="1">
        <v>750</v>
      </c>
      <c r="AC124" s="1">
        <f t="shared" si="20"/>
        <v>0</v>
      </c>
    </row>
    <row r="125" spans="1:29" x14ac:dyDescent="0.35">
      <c r="A125" s="1" t="s">
        <v>212</v>
      </c>
      <c r="B125" s="1" t="s">
        <v>213</v>
      </c>
      <c r="C125" s="1" t="s">
        <v>214</v>
      </c>
      <c r="D125" s="1" t="s">
        <v>234</v>
      </c>
      <c r="E125" s="1" t="s">
        <v>235</v>
      </c>
      <c r="F125" s="1" t="s">
        <v>666</v>
      </c>
      <c r="L125" s="1" t="s">
        <v>669</v>
      </c>
      <c r="M125" s="1">
        <v>13389.34</v>
      </c>
      <c r="N125" s="1">
        <f>ROUND(($Y125-SUM($M125:M125))/N$1,2)</f>
        <v>13389.34</v>
      </c>
      <c r="O125" s="1">
        <f>ROUND(($Y125-SUM($M125:N125))/O$1,2)</f>
        <v>13389.35</v>
      </c>
      <c r="P125" s="1">
        <f>ROUND(($Y125-SUM($M125:O125))/P$1,2)</f>
        <v>13389.34</v>
      </c>
      <c r="Q125" s="1">
        <f>ROUND(($Y125-SUM($M125:P125))/Q$1,2)</f>
        <v>13389.35</v>
      </c>
      <c r="R125" s="1">
        <f>ROUND(($Y125-SUM($M125:Q125))/R$1,2)</f>
        <v>13389.34</v>
      </c>
      <c r="S125" s="1">
        <f>ROUND(($Y125-SUM($M125:R125))/S$1,2)</f>
        <v>13389.35</v>
      </c>
      <c r="T125" s="1">
        <f>ROUND(($Y125-SUM($M125:S125))/T$1,2)</f>
        <v>13389.34</v>
      </c>
      <c r="U125" s="1">
        <f>ROUND(($Y125-SUM($M125:T125))/U$1,2)</f>
        <v>13389.35</v>
      </c>
      <c r="V125" s="1">
        <f>ROUND(($Y125-SUM($M125:U125))/V$1,2)</f>
        <v>13389.34</v>
      </c>
      <c r="W125" s="1">
        <f>ROUND(($Y125-SUM($M125:V125))/W$1,2)</f>
        <v>13389.35</v>
      </c>
      <c r="X125" s="1">
        <f>ROUND(($Y125-SUM($M125:W125))/X$1,2)</f>
        <v>13389.34</v>
      </c>
      <c r="Y125" s="1">
        <f t="shared" si="24"/>
        <v>160672.13</v>
      </c>
      <c r="Z125" s="1">
        <f t="shared" si="25"/>
        <v>524</v>
      </c>
      <c r="AA125" s="1">
        <v>524</v>
      </c>
      <c r="AC125" s="1">
        <f t="shared" si="20"/>
        <v>0</v>
      </c>
    </row>
    <row r="126" spans="1:29" x14ac:dyDescent="0.35">
      <c r="A126" s="1" t="s">
        <v>212</v>
      </c>
      <c r="B126" s="1" t="s">
        <v>213</v>
      </c>
      <c r="C126" s="1" t="s">
        <v>214</v>
      </c>
      <c r="D126" s="3" t="s">
        <v>657</v>
      </c>
      <c r="E126" s="1" t="s">
        <v>236</v>
      </c>
      <c r="F126" s="1" t="s">
        <v>666</v>
      </c>
      <c r="L126" s="1" t="s">
        <v>669</v>
      </c>
      <c r="M126" s="1">
        <v>9428.76</v>
      </c>
      <c r="N126" s="1">
        <f>ROUND(($Y126-SUM($M126:M126))/N$1,2)</f>
        <v>9428.76</v>
      </c>
      <c r="O126" s="1">
        <f>ROUND(($Y126-SUM($M126:N126))/O$1,2)</f>
        <v>9428.76</v>
      </c>
      <c r="P126" s="1">
        <f>ROUND(($Y126-SUM($M126:O126))/P$1,2)</f>
        <v>9428.75</v>
      </c>
      <c r="Q126" s="1">
        <f>ROUND(($Y126-SUM($M126:P126))/Q$1,2)</f>
        <v>9428.76</v>
      </c>
      <c r="R126" s="1">
        <f>ROUND(($Y126-SUM($M126:Q126))/R$1,2)</f>
        <v>9428.75</v>
      </c>
      <c r="S126" s="1">
        <f>ROUND(($Y126-SUM($M126:R126))/S$1,2)</f>
        <v>9428.76</v>
      </c>
      <c r="T126" s="1">
        <f>ROUND(($Y126-SUM($M126:S126))/T$1,2)</f>
        <v>9428.75</v>
      </c>
      <c r="U126" s="1">
        <f>ROUND(($Y126-SUM($M126:T126))/U$1,2)</f>
        <v>9428.76</v>
      </c>
      <c r="V126" s="1">
        <f>ROUND(($Y126-SUM($M126:U126))/V$1,2)</f>
        <v>9428.75</v>
      </c>
      <c r="W126" s="1">
        <f>ROUND(($Y126-SUM($M126:V126))/W$1,2)</f>
        <v>9428.76</v>
      </c>
      <c r="X126" s="1">
        <f>ROUND(($Y126-SUM($M126:W126))/X$1,2)</f>
        <v>9428.75</v>
      </c>
      <c r="Y126" s="1">
        <f t="shared" si="24"/>
        <v>113145.07</v>
      </c>
      <c r="Z126" s="1">
        <f t="shared" si="25"/>
        <v>369</v>
      </c>
      <c r="AA126" s="1">
        <v>369</v>
      </c>
      <c r="AC126" s="1">
        <f t="shared" si="20"/>
        <v>0</v>
      </c>
    </row>
    <row r="127" spans="1:29" x14ac:dyDescent="0.35">
      <c r="A127" s="1" t="s">
        <v>212</v>
      </c>
      <c r="B127" s="1" t="s">
        <v>213</v>
      </c>
      <c r="C127" s="1" t="s">
        <v>214</v>
      </c>
      <c r="D127" s="1" t="s">
        <v>237</v>
      </c>
      <c r="E127" s="1" t="s">
        <v>238</v>
      </c>
      <c r="F127" s="1" t="s">
        <v>666</v>
      </c>
      <c r="L127" s="1" t="s">
        <v>669</v>
      </c>
      <c r="M127" s="1">
        <v>32860.11</v>
      </c>
      <c r="N127" s="1">
        <f>ROUND(($Y127-SUM($M127:M127))/N$1,2)</f>
        <v>32860.11</v>
      </c>
      <c r="O127" s="1">
        <f>ROUND(($Y127-SUM($M127:N127))/O$1,2)</f>
        <v>32860.11</v>
      </c>
      <c r="P127" s="1">
        <f>ROUND(($Y127-SUM($M127:O127))/P$1,2)</f>
        <v>32860.11</v>
      </c>
      <c r="Q127" s="1">
        <f>ROUND(($Y127-SUM($M127:P127))/Q$1,2)</f>
        <v>32860.11</v>
      </c>
      <c r="R127" s="1">
        <f>ROUND(($Y127-SUM($M127:Q127))/R$1,2)</f>
        <v>32860.11</v>
      </c>
      <c r="S127" s="1">
        <f>ROUND(($Y127-SUM($M127:R127))/S$1,2)</f>
        <v>32860.11</v>
      </c>
      <c r="T127" s="1">
        <f>ROUND(($Y127-SUM($M127:S127))/T$1,2)</f>
        <v>32860.1</v>
      </c>
      <c r="U127" s="1">
        <f>ROUND(($Y127-SUM($M127:T127))/U$1,2)</f>
        <v>32860.11</v>
      </c>
      <c r="V127" s="1">
        <f>ROUND(($Y127-SUM($M127:U127))/V$1,2)</f>
        <v>32860.1</v>
      </c>
      <c r="W127" s="1">
        <f>ROUND(($Y127-SUM($M127:V127))/W$1,2)</f>
        <v>32860.11</v>
      </c>
      <c r="X127" s="1">
        <f>ROUND(($Y127-SUM($M127:W127))/X$1,2)</f>
        <v>32860.1</v>
      </c>
      <c r="Y127" s="1">
        <f t="shared" si="24"/>
        <v>394321.29</v>
      </c>
      <c r="Z127" s="1">
        <f t="shared" si="25"/>
        <v>1286</v>
      </c>
      <c r="AA127" s="1">
        <v>1286</v>
      </c>
      <c r="AC127" s="1">
        <f t="shared" si="20"/>
        <v>0</v>
      </c>
    </row>
    <row r="128" spans="1:29" x14ac:dyDescent="0.35">
      <c r="A128" s="1" t="s">
        <v>212</v>
      </c>
      <c r="B128" s="1" t="s">
        <v>213</v>
      </c>
      <c r="C128" s="1" t="s">
        <v>214</v>
      </c>
      <c r="D128" s="1" t="s">
        <v>239</v>
      </c>
      <c r="E128" s="1" t="s">
        <v>240</v>
      </c>
      <c r="F128" s="1" t="s">
        <v>666</v>
      </c>
      <c r="L128" s="1" t="s">
        <v>669</v>
      </c>
      <c r="M128" s="1">
        <v>45993.93</v>
      </c>
      <c r="N128" s="1">
        <f>ROUND(($Y128-SUM($M128:M128))/N$1,2)</f>
        <v>45993.93</v>
      </c>
      <c r="O128" s="1">
        <f>ROUND(($Y128-SUM($M128:N128))/O$1,2)</f>
        <v>45993.93</v>
      </c>
      <c r="P128" s="1">
        <f>ROUND(($Y128-SUM($M128:O128))/P$1,2)</f>
        <v>45993.93</v>
      </c>
      <c r="Q128" s="1">
        <f>ROUND(($Y128-SUM($M128:P128))/Q$1,2)</f>
        <v>45993.93</v>
      </c>
      <c r="R128" s="1">
        <f>ROUND(($Y128-SUM($M128:Q128))/R$1,2)</f>
        <v>45993.93</v>
      </c>
      <c r="S128" s="1">
        <f>ROUND(($Y128-SUM($M128:R128))/S$1,2)</f>
        <v>45993.93</v>
      </c>
      <c r="T128" s="1">
        <f>ROUND(($Y128-SUM($M128:S128))/T$1,2)</f>
        <v>45993.93</v>
      </c>
      <c r="U128" s="1">
        <f>ROUND(($Y128-SUM($M128:T128))/U$1,2)</f>
        <v>45993.93</v>
      </c>
      <c r="V128" s="1">
        <f>ROUND(($Y128-SUM($M128:U128))/V$1,2)</f>
        <v>45993.93</v>
      </c>
      <c r="W128" s="1">
        <f>ROUND(($Y128-SUM($M128:V128))/W$1,2)</f>
        <v>45993.93</v>
      </c>
      <c r="X128" s="1">
        <f>ROUND(($Y128-SUM($M128:W128))/X$1,2)</f>
        <v>45993.93</v>
      </c>
      <c r="Y128" s="1">
        <f t="shared" si="24"/>
        <v>551927.16</v>
      </c>
      <c r="Z128" s="1">
        <f t="shared" si="25"/>
        <v>1800</v>
      </c>
      <c r="AA128" s="1">
        <v>1800</v>
      </c>
      <c r="AC128" s="1">
        <f t="shared" si="20"/>
        <v>0</v>
      </c>
    </row>
    <row r="129" spans="1:29" x14ac:dyDescent="0.35">
      <c r="A129" s="1" t="s">
        <v>212</v>
      </c>
      <c r="B129" s="1" t="s">
        <v>213</v>
      </c>
      <c r="C129" s="1" t="s">
        <v>214</v>
      </c>
      <c r="D129" s="1" t="s">
        <v>621</v>
      </c>
      <c r="E129" s="1" t="s">
        <v>241</v>
      </c>
      <c r="F129" s="1" t="s">
        <v>666</v>
      </c>
      <c r="L129" s="1" t="s">
        <v>669</v>
      </c>
      <c r="M129" s="1">
        <v>16455.61</v>
      </c>
      <c r="N129" s="1">
        <f>ROUND(($Y129-SUM($M129:M129))/N$1,2)</f>
        <v>16455.61</v>
      </c>
      <c r="O129" s="1">
        <f>ROUND(($Y129-SUM($M129:N129))/O$1,2)</f>
        <v>16455.61</v>
      </c>
      <c r="P129" s="1">
        <f>ROUND(($Y129-SUM($M129:O129))/P$1,2)</f>
        <v>16455.599999999999</v>
      </c>
      <c r="Q129" s="1">
        <f>ROUND(($Y129-SUM($M129:P129))/Q$1,2)</f>
        <v>16455.61</v>
      </c>
      <c r="R129" s="1">
        <f>ROUND(($Y129-SUM($M129:Q129))/R$1,2)</f>
        <v>16455.599999999999</v>
      </c>
      <c r="S129" s="1">
        <f>ROUND(($Y129-SUM($M129:R129))/S$1,2)</f>
        <v>16455.61</v>
      </c>
      <c r="T129" s="1">
        <f>ROUND(($Y129-SUM($M129:S129))/T$1,2)</f>
        <v>16455.599999999999</v>
      </c>
      <c r="U129" s="1">
        <f>ROUND(($Y129-SUM($M129:T129))/U$1,2)</f>
        <v>16455.61</v>
      </c>
      <c r="V129" s="1">
        <f>ROUND(($Y129-SUM($M129:U129))/V$1,2)</f>
        <v>16455.599999999999</v>
      </c>
      <c r="W129" s="1">
        <f>ROUND(($Y129-SUM($M129:V129))/W$1,2)</f>
        <v>16455.61</v>
      </c>
      <c r="X129" s="1">
        <f>ROUND(($Y129-SUM($M129:W129))/X$1,2)</f>
        <v>16455.599999999999</v>
      </c>
      <c r="Y129" s="1">
        <f t="shared" si="24"/>
        <v>197467.27</v>
      </c>
      <c r="Z129" s="1">
        <f t="shared" si="25"/>
        <v>644</v>
      </c>
      <c r="AA129" s="1">
        <v>644</v>
      </c>
      <c r="AC129" s="1">
        <f t="shared" si="20"/>
        <v>0</v>
      </c>
    </row>
    <row r="130" spans="1:29" s="12" customFormat="1" ht="15" x14ac:dyDescent="0.3">
      <c r="A130" s="12" t="s">
        <v>22</v>
      </c>
      <c r="B130" s="12" t="s">
        <v>213</v>
      </c>
      <c r="C130" s="12" t="s">
        <v>214</v>
      </c>
      <c r="E130" s="12" t="s">
        <v>23</v>
      </c>
      <c r="G130" s="12" t="s">
        <v>212</v>
      </c>
      <c r="H130" s="17" t="str">
        <f>B130</f>
        <v>0900</v>
      </c>
      <c r="I130" s="12" t="s">
        <v>242</v>
      </c>
      <c r="J130" s="12" t="s">
        <v>243</v>
      </c>
      <c r="K130" s="12" t="s">
        <v>41</v>
      </c>
      <c r="L130" s="12" t="s">
        <v>717</v>
      </c>
      <c r="M130" s="12">
        <v>371380.55</v>
      </c>
      <c r="N130" s="12">
        <f t="shared" ref="N130:X130" si="26">SUM(N113:N129)</f>
        <v>371380.53</v>
      </c>
      <c r="O130" s="12">
        <f t="shared" si="26"/>
        <v>371380.56999999995</v>
      </c>
      <c r="P130" s="12">
        <f t="shared" si="26"/>
        <v>371380.5</v>
      </c>
      <c r="Q130" s="12">
        <f t="shared" si="26"/>
        <v>371380.57999999996</v>
      </c>
      <c r="R130" s="12">
        <f t="shared" si="26"/>
        <v>371380.5</v>
      </c>
      <c r="S130" s="12">
        <f t="shared" si="26"/>
        <v>371380.60999999993</v>
      </c>
      <c r="T130" s="12">
        <f t="shared" si="26"/>
        <v>371380.47999999998</v>
      </c>
      <c r="U130" s="12">
        <f t="shared" si="26"/>
        <v>371380.61999999994</v>
      </c>
      <c r="V130" s="12">
        <f t="shared" si="26"/>
        <v>371380.47</v>
      </c>
      <c r="W130" s="12">
        <f t="shared" si="26"/>
        <v>371380.62999999995</v>
      </c>
      <c r="X130" s="12">
        <f t="shared" si="26"/>
        <v>371380.47</v>
      </c>
      <c r="Y130" s="12">
        <f t="shared" ref="Y130:Y187" si="27">SUM(M130:X130)</f>
        <v>4456566.51</v>
      </c>
      <c r="Z130" s="8">
        <f>SUM(Z113:Z129)</f>
        <v>14534.2</v>
      </c>
      <c r="AA130" s="8">
        <f>SUM(AA113:AA129)</f>
        <v>14534.2</v>
      </c>
      <c r="AC130" s="12">
        <f t="shared" ref="AC130:AC193" si="28">Y130-SUM(M130:X130)</f>
        <v>0</v>
      </c>
    </row>
    <row r="131" spans="1:29" x14ac:dyDescent="0.35">
      <c r="A131" s="1" t="s">
        <v>244</v>
      </c>
      <c r="B131" s="1" t="s">
        <v>245</v>
      </c>
      <c r="C131" s="1" t="s">
        <v>246</v>
      </c>
      <c r="D131" s="1" t="s">
        <v>247</v>
      </c>
      <c r="E131" s="1" t="s">
        <v>248</v>
      </c>
      <c r="F131" s="1" t="s">
        <v>666</v>
      </c>
      <c r="L131" s="1" t="s">
        <v>669</v>
      </c>
      <c r="M131" s="1">
        <v>8841.06</v>
      </c>
      <c r="N131" s="1">
        <f>ROUND(($Y131-SUM($M131:M131))/N$1,2)</f>
        <v>8841.06</v>
      </c>
      <c r="O131" s="1">
        <f>ROUND(($Y131-SUM($M131:N131))/O$1,2)</f>
        <v>8841.06</v>
      </c>
      <c r="P131" s="1">
        <f>ROUND(($Y131-SUM($M131:O131))/P$1,2)</f>
        <v>8841.0499999999993</v>
      </c>
      <c r="Q131" s="1">
        <f>ROUND(($Y131-SUM($M131:P131))/Q$1,2)</f>
        <v>8841.06</v>
      </c>
      <c r="R131" s="1">
        <f>ROUND(($Y131-SUM($M131:Q131))/R$1,2)</f>
        <v>8841.0499999999993</v>
      </c>
      <c r="S131" s="1">
        <f>ROUND(($Y131-SUM($M131:R131))/S$1,2)</f>
        <v>8841.06</v>
      </c>
      <c r="T131" s="1">
        <f>ROUND(($Y131-SUM($M131:S131))/T$1,2)</f>
        <v>8841.0499999999993</v>
      </c>
      <c r="U131" s="1">
        <f>ROUND(($Y131-SUM($M131:T131))/U$1,2)</f>
        <v>8841.06</v>
      </c>
      <c r="V131" s="1">
        <f>ROUND(($Y131-SUM($M131:U131))/V$1,2)</f>
        <v>8841.0499999999993</v>
      </c>
      <c r="W131" s="1">
        <f>ROUND(($Y131-SUM($M131:V131))/W$1,2)</f>
        <v>8841.06</v>
      </c>
      <c r="X131" s="1">
        <f>ROUND(($Y131-SUM($M131:W131))/X$1,2)</f>
        <v>8841.0499999999993</v>
      </c>
      <c r="Y131" s="1">
        <f>IF(F131="NO",ROUND($AA131*Z$287,2),ROUND($AA131/2*Z$287,2))</f>
        <v>106092.67</v>
      </c>
      <c r="Z131" s="1">
        <f>IF(F131="NO",AA131,AA131/2)</f>
        <v>346</v>
      </c>
      <c r="AA131" s="1">
        <v>346</v>
      </c>
      <c r="AC131" s="1">
        <f t="shared" si="28"/>
        <v>0</v>
      </c>
    </row>
    <row r="132" spans="1:29" s="12" customFormat="1" ht="15" x14ac:dyDescent="0.3">
      <c r="A132" s="12" t="s">
        <v>22</v>
      </c>
      <c r="B132" s="12" t="s">
        <v>245</v>
      </c>
      <c r="C132" s="12" t="s">
        <v>246</v>
      </c>
      <c r="E132" s="12" t="s">
        <v>23</v>
      </c>
      <c r="G132" s="12" t="s">
        <v>244</v>
      </c>
      <c r="H132" s="17" t="str">
        <f>B132</f>
        <v>0910</v>
      </c>
      <c r="I132" s="12" t="s">
        <v>249</v>
      </c>
      <c r="J132" s="12" t="s">
        <v>250</v>
      </c>
      <c r="K132" s="12" t="s">
        <v>41</v>
      </c>
      <c r="L132" s="12" t="s">
        <v>717</v>
      </c>
      <c r="M132" s="12">
        <v>8841.06</v>
      </c>
      <c r="N132" s="12">
        <f t="shared" ref="N132:X132" si="29">SUM(N131)</f>
        <v>8841.06</v>
      </c>
      <c r="O132" s="12">
        <f t="shared" si="29"/>
        <v>8841.06</v>
      </c>
      <c r="P132" s="12">
        <f t="shared" si="29"/>
        <v>8841.0499999999993</v>
      </c>
      <c r="Q132" s="12">
        <f t="shared" si="29"/>
        <v>8841.06</v>
      </c>
      <c r="R132" s="12">
        <f t="shared" si="29"/>
        <v>8841.0499999999993</v>
      </c>
      <c r="S132" s="12">
        <f t="shared" si="29"/>
        <v>8841.06</v>
      </c>
      <c r="T132" s="12">
        <f t="shared" si="29"/>
        <v>8841.0499999999993</v>
      </c>
      <c r="U132" s="12">
        <f t="shared" si="29"/>
        <v>8841.06</v>
      </c>
      <c r="V132" s="12">
        <f t="shared" si="29"/>
        <v>8841.0499999999993</v>
      </c>
      <c r="W132" s="12">
        <f t="shared" si="29"/>
        <v>8841.06</v>
      </c>
      <c r="X132" s="12">
        <f t="shared" si="29"/>
        <v>8841.0499999999993</v>
      </c>
      <c r="Y132" s="12">
        <f t="shared" si="27"/>
        <v>106092.67</v>
      </c>
      <c r="Z132" s="8">
        <f>Z131</f>
        <v>346</v>
      </c>
      <c r="AA132" s="8">
        <f t="shared" ref="AA132" si="30">AA131</f>
        <v>346</v>
      </c>
      <c r="AC132" s="12">
        <f t="shared" si="28"/>
        <v>0</v>
      </c>
    </row>
    <row r="133" spans="1:29" x14ac:dyDescent="0.35">
      <c r="A133" s="1" t="s">
        <v>251</v>
      </c>
      <c r="B133" s="1" t="s">
        <v>252</v>
      </c>
      <c r="C133" s="1" t="s">
        <v>253</v>
      </c>
      <c r="D133" s="1" t="s">
        <v>254</v>
      </c>
      <c r="E133" s="1" t="s">
        <v>255</v>
      </c>
      <c r="F133" s="1" t="s">
        <v>666</v>
      </c>
      <c r="L133" s="1" t="s">
        <v>669</v>
      </c>
      <c r="M133" s="1">
        <v>10923.56</v>
      </c>
      <c r="N133" s="1">
        <f>ROUND(($Y133-SUM($M133:M133))/N$1,2)</f>
        <v>10923.56</v>
      </c>
      <c r="O133" s="1">
        <f>ROUND(($Y133-SUM($M133:N133))/O$1,2)</f>
        <v>10923.56</v>
      </c>
      <c r="P133" s="1">
        <f>ROUND(($Y133-SUM($M133:O133))/P$1,2)</f>
        <v>10923.56</v>
      </c>
      <c r="Q133" s="1">
        <f>ROUND(($Y133-SUM($M133:P133))/Q$1,2)</f>
        <v>10923.56</v>
      </c>
      <c r="R133" s="1">
        <f>ROUND(($Y133-SUM($M133:Q133))/R$1,2)</f>
        <v>10923.56</v>
      </c>
      <c r="S133" s="1">
        <f>ROUND(($Y133-SUM($M133:R133))/S$1,2)</f>
        <v>10923.56</v>
      </c>
      <c r="T133" s="1">
        <f>ROUND(($Y133-SUM($M133:S133))/T$1,2)</f>
        <v>10923.56</v>
      </c>
      <c r="U133" s="1">
        <f>ROUND(($Y133-SUM($M133:T133))/U$1,2)</f>
        <v>10923.56</v>
      </c>
      <c r="V133" s="1">
        <f>ROUND(($Y133-SUM($M133:U133))/V$1,2)</f>
        <v>10923.55</v>
      </c>
      <c r="W133" s="1">
        <f>ROUND(($Y133-SUM($M133:V133))/W$1,2)</f>
        <v>10923.56</v>
      </c>
      <c r="X133" s="1">
        <f>ROUND(($Y133-SUM($M133:W133))/X$1,2)</f>
        <v>10923.55</v>
      </c>
      <c r="Y133" s="1">
        <f>IF(F133="NO",ROUND($AA133*Z$287,2),ROUND($AA133/2*Z$287,2))</f>
        <v>131082.70000000001</v>
      </c>
      <c r="Z133" s="1">
        <f>IF(F133="NO",AA133,AA133/2)</f>
        <v>427.5</v>
      </c>
      <c r="AA133" s="1">
        <v>427.5</v>
      </c>
      <c r="AC133" s="1">
        <f t="shared" si="28"/>
        <v>0</v>
      </c>
    </row>
    <row r="134" spans="1:29" s="12" customFormat="1" ht="15" x14ac:dyDescent="0.3">
      <c r="A134" s="12" t="s">
        <v>22</v>
      </c>
      <c r="B134" s="12" t="s">
        <v>252</v>
      </c>
      <c r="C134" s="12" t="s">
        <v>253</v>
      </c>
      <c r="E134" s="12" t="s">
        <v>23</v>
      </c>
      <c r="G134" s="12" t="s">
        <v>251</v>
      </c>
      <c r="H134" s="17" t="str">
        <f>B134</f>
        <v>0920</v>
      </c>
      <c r="I134" s="12" t="s">
        <v>256</v>
      </c>
      <c r="J134" s="12" t="s">
        <v>257</v>
      </c>
      <c r="K134" s="12" t="s">
        <v>26</v>
      </c>
      <c r="L134" s="12" t="s">
        <v>717</v>
      </c>
      <c r="M134" s="12">
        <v>10923.56</v>
      </c>
      <c r="N134" s="12">
        <f t="shared" ref="N134:X134" si="31">SUM(N133)</f>
        <v>10923.56</v>
      </c>
      <c r="O134" s="12">
        <f t="shared" si="31"/>
        <v>10923.56</v>
      </c>
      <c r="P134" s="12">
        <f t="shared" si="31"/>
        <v>10923.56</v>
      </c>
      <c r="Q134" s="12">
        <f t="shared" si="31"/>
        <v>10923.56</v>
      </c>
      <c r="R134" s="12">
        <f t="shared" si="31"/>
        <v>10923.56</v>
      </c>
      <c r="S134" s="12">
        <f t="shared" si="31"/>
        <v>10923.56</v>
      </c>
      <c r="T134" s="12">
        <f t="shared" si="31"/>
        <v>10923.56</v>
      </c>
      <c r="U134" s="12">
        <f t="shared" si="31"/>
        <v>10923.56</v>
      </c>
      <c r="V134" s="12">
        <f t="shared" si="31"/>
        <v>10923.55</v>
      </c>
      <c r="W134" s="12">
        <f t="shared" si="31"/>
        <v>10923.56</v>
      </c>
      <c r="X134" s="12">
        <f t="shared" si="31"/>
        <v>10923.55</v>
      </c>
      <c r="Y134" s="12">
        <f t="shared" si="27"/>
        <v>131082.69999999998</v>
      </c>
      <c r="Z134" s="8">
        <f>Z133</f>
        <v>427.5</v>
      </c>
      <c r="AA134" s="8">
        <f t="shared" ref="AA134" si="32">AA133</f>
        <v>427.5</v>
      </c>
      <c r="AC134" s="12">
        <f t="shared" si="28"/>
        <v>0</v>
      </c>
    </row>
    <row r="135" spans="1:29" x14ac:dyDescent="0.35">
      <c r="A135" s="1" t="s">
        <v>258</v>
      </c>
      <c r="B135" s="1" t="s">
        <v>259</v>
      </c>
      <c r="C135" s="1" t="s">
        <v>260</v>
      </c>
      <c r="D135" s="1" t="s">
        <v>658</v>
      </c>
      <c r="E135" s="1" t="s">
        <v>261</v>
      </c>
      <c r="F135" s="1" t="s">
        <v>666</v>
      </c>
      <c r="L135" s="1" t="s">
        <v>669</v>
      </c>
      <c r="M135" s="1">
        <v>27851.88</v>
      </c>
      <c r="N135" s="1">
        <f>ROUND(($Y135-SUM($M135:M135))/N$1,2)</f>
        <v>27851.88</v>
      </c>
      <c r="O135" s="1">
        <f>ROUND(($Y135-SUM($M135:N135))/O$1,2)</f>
        <v>27851.88</v>
      </c>
      <c r="P135" s="1">
        <f>ROUND(($Y135-SUM($M135:O135))/P$1,2)</f>
        <v>27851.88</v>
      </c>
      <c r="Q135" s="1">
        <f>ROUND(($Y135-SUM($M135:P135))/Q$1,2)</f>
        <v>27851.88</v>
      </c>
      <c r="R135" s="1">
        <f>ROUND(($Y135-SUM($M135:Q135))/R$1,2)</f>
        <v>27851.88</v>
      </c>
      <c r="S135" s="1">
        <f>ROUND(($Y135-SUM($M135:R135))/S$1,2)</f>
        <v>27851.88</v>
      </c>
      <c r="T135" s="1">
        <f>ROUND(($Y135-SUM($M135:S135))/T$1,2)</f>
        <v>27851.88</v>
      </c>
      <c r="U135" s="1">
        <f>ROUND(($Y135-SUM($M135:T135))/U$1,2)</f>
        <v>27851.88</v>
      </c>
      <c r="V135" s="1">
        <f>ROUND(($Y135-SUM($M135:U135))/V$1,2)</f>
        <v>27851.88</v>
      </c>
      <c r="W135" s="1">
        <f>ROUND(($Y135-SUM($M135:V135))/W$1,2)</f>
        <v>27851.88</v>
      </c>
      <c r="X135" s="1">
        <f>ROUND(($Y135-SUM($M135:W135))/X$1,2)</f>
        <v>27851.88</v>
      </c>
      <c r="Y135" s="1">
        <f>IF(F135="NO",ROUND($AA135*Z$287,2),ROUND($AA135/2*Z$287,2))</f>
        <v>334222.56</v>
      </c>
      <c r="Z135" s="1">
        <f>IF(F135="NO",AA135,AA135/2)</f>
        <v>1090</v>
      </c>
      <c r="AA135" s="1">
        <v>1090</v>
      </c>
      <c r="AC135" s="1">
        <f t="shared" si="28"/>
        <v>0</v>
      </c>
    </row>
    <row r="136" spans="1:29" x14ac:dyDescent="0.35">
      <c r="A136" s="1" t="s">
        <v>258</v>
      </c>
      <c r="B136" s="1" t="s">
        <v>259</v>
      </c>
      <c r="C136" s="1" t="s">
        <v>260</v>
      </c>
      <c r="D136" s="1" t="s">
        <v>262</v>
      </c>
      <c r="E136" s="1" t="s">
        <v>263</v>
      </c>
      <c r="F136" s="1" t="s">
        <v>666</v>
      </c>
      <c r="L136" s="1" t="s">
        <v>669</v>
      </c>
      <c r="M136" s="1">
        <v>12699.44</v>
      </c>
      <c r="N136" s="1">
        <f>ROUND(($Y136-SUM($M136:M136))/N$1,2)</f>
        <v>12699.43</v>
      </c>
      <c r="O136" s="1">
        <f>ROUND(($Y136-SUM($M136:N136))/O$1,2)</f>
        <v>12699.44</v>
      </c>
      <c r="P136" s="1">
        <f>ROUND(($Y136-SUM($M136:O136))/P$1,2)</f>
        <v>12699.43</v>
      </c>
      <c r="Q136" s="1">
        <f>ROUND(($Y136-SUM($M136:P136))/Q$1,2)</f>
        <v>12699.44</v>
      </c>
      <c r="R136" s="1">
        <f>ROUND(($Y136-SUM($M136:Q136))/R$1,2)</f>
        <v>12699.43</v>
      </c>
      <c r="S136" s="1">
        <f>ROUND(($Y136-SUM($M136:R136))/S$1,2)</f>
        <v>12699.44</v>
      </c>
      <c r="T136" s="1">
        <f>ROUND(($Y136-SUM($M136:S136))/T$1,2)</f>
        <v>12699.43</v>
      </c>
      <c r="U136" s="1">
        <f>ROUND(($Y136-SUM($M136:T136))/U$1,2)</f>
        <v>12699.44</v>
      </c>
      <c r="V136" s="1">
        <f>ROUND(($Y136-SUM($M136:U136))/V$1,2)</f>
        <v>12699.43</v>
      </c>
      <c r="W136" s="1">
        <f>ROUND(($Y136-SUM($M136:V136))/W$1,2)</f>
        <v>12699.44</v>
      </c>
      <c r="X136" s="1">
        <f>ROUND(($Y136-SUM($M136:W136))/X$1,2)</f>
        <v>12699.43</v>
      </c>
      <c r="Y136" s="1">
        <f>IF(F136="NO",ROUND($AA136*Z$287,2),ROUND($AA136/2*Z$287,2))</f>
        <v>152393.22</v>
      </c>
      <c r="Z136" s="1">
        <f>IF(F136="NO",AA136,AA136/2)</f>
        <v>497</v>
      </c>
      <c r="AA136" s="1">
        <v>497</v>
      </c>
      <c r="AC136" s="1">
        <f t="shared" si="28"/>
        <v>0</v>
      </c>
    </row>
    <row r="137" spans="1:29" x14ac:dyDescent="0.35">
      <c r="A137" s="1" t="s">
        <v>258</v>
      </c>
      <c r="B137" s="1" t="s">
        <v>259</v>
      </c>
      <c r="C137" s="1" t="s">
        <v>260</v>
      </c>
      <c r="D137" s="1" t="s">
        <v>264</v>
      </c>
      <c r="E137" s="1" t="s">
        <v>265</v>
      </c>
      <c r="F137" s="1" t="s">
        <v>666</v>
      </c>
      <c r="L137" s="1" t="s">
        <v>669</v>
      </c>
      <c r="M137" s="1">
        <v>10859.68</v>
      </c>
      <c r="N137" s="1">
        <f>ROUND(($Y137-SUM($M137:M137))/N$1,2)</f>
        <v>10859.68</v>
      </c>
      <c r="O137" s="1">
        <f>ROUND(($Y137-SUM($M137:N137))/O$1,2)</f>
        <v>10859.68</v>
      </c>
      <c r="P137" s="1">
        <f>ROUND(($Y137-SUM($M137:O137))/P$1,2)</f>
        <v>10859.68</v>
      </c>
      <c r="Q137" s="1">
        <f>ROUND(($Y137-SUM($M137:P137))/Q$1,2)</f>
        <v>10859.68</v>
      </c>
      <c r="R137" s="1">
        <f>ROUND(($Y137-SUM($M137:Q137))/R$1,2)</f>
        <v>10859.68</v>
      </c>
      <c r="S137" s="1">
        <f>ROUND(($Y137-SUM($M137:R137))/S$1,2)</f>
        <v>10859.68</v>
      </c>
      <c r="T137" s="1">
        <f>ROUND(($Y137-SUM($M137:S137))/T$1,2)</f>
        <v>10859.68</v>
      </c>
      <c r="U137" s="1">
        <f>ROUND(($Y137-SUM($M137:T137))/U$1,2)</f>
        <v>10859.68</v>
      </c>
      <c r="V137" s="1">
        <f>ROUND(($Y137-SUM($M137:U137))/V$1,2)</f>
        <v>10859.67</v>
      </c>
      <c r="W137" s="1">
        <f>ROUND(($Y137-SUM($M137:V137))/W$1,2)</f>
        <v>10859.68</v>
      </c>
      <c r="X137" s="1">
        <f>ROUND(($Y137-SUM($M137:W137))/X$1,2)</f>
        <v>10859.67</v>
      </c>
      <c r="Y137" s="1">
        <f>IF(F137="NO",ROUND($AA137*Z$287,2),ROUND($AA137/2*Z$287,2))</f>
        <v>130316.14</v>
      </c>
      <c r="Z137" s="1">
        <f>IF(F137="NO",AA137,AA137/2)</f>
        <v>425</v>
      </c>
      <c r="AA137" s="1">
        <v>425</v>
      </c>
      <c r="AC137" s="1">
        <f t="shared" si="28"/>
        <v>0</v>
      </c>
    </row>
    <row r="138" spans="1:29" x14ac:dyDescent="0.35">
      <c r="A138" s="1" t="s">
        <v>258</v>
      </c>
      <c r="B138" s="1" t="s">
        <v>259</v>
      </c>
      <c r="C138" s="1" t="s">
        <v>260</v>
      </c>
      <c r="D138" s="1" t="s">
        <v>266</v>
      </c>
      <c r="E138" s="1" t="s">
        <v>267</v>
      </c>
      <c r="F138" s="1" t="s">
        <v>666</v>
      </c>
      <c r="L138" s="1" t="s">
        <v>669</v>
      </c>
      <c r="M138" s="1">
        <v>11396.27</v>
      </c>
      <c r="N138" s="1">
        <f>ROUND(($Y138-SUM($M138:M138))/N$1,2)</f>
        <v>11396.27</v>
      </c>
      <c r="O138" s="1">
        <f>ROUND(($Y138-SUM($M138:N138))/O$1,2)</f>
        <v>11396.28</v>
      </c>
      <c r="P138" s="1">
        <f>ROUND(($Y138-SUM($M138:O138))/P$1,2)</f>
        <v>11396.27</v>
      </c>
      <c r="Q138" s="1">
        <f>ROUND(($Y138-SUM($M138:P138))/Q$1,2)</f>
        <v>11396.28</v>
      </c>
      <c r="R138" s="1">
        <f>ROUND(($Y138-SUM($M138:Q138))/R$1,2)</f>
        <v>11396.27</v>
      </c>
      <c r="S138" s="1">
        <f>ROUND(($Y138-SUM($M138:R138))/S$1,2)</f>
        <v>11396.28</v>
      </c>
      <c r="T138" s="1">
        <f>ROUND(($Y138-SUM($M138:S138))/T$1,2)</f>
        <v>11396.27</v>
      </c>
      <c r="U138" s="1">
        <f>ROUND(($Y138-SUM($M138:T138))/U$1,2)</f>
        <v>11396.28</v>
      </c>
      <c r="V138" s="1">
        <f>ROUND(($Y138-SUM($M138:U138))/V$1,2)</f>
        <v>11396.27</v>
      </c>
      <c r="W138" s="1">
        <f>ROUND(($Y138-SUM($M138:V138))/W$1,2)</f>
        <v>11396.28</v>
      </c>
      <c r="X138" s="1">
        <f>ROUND(($Y138-SUM($M138:W138))/X$1,2)</f>
        <v>11396.27</v>
      </c>
      <c r="Y138" s="1">
        <f>IF(F138="NO",ROUND($AA138*Z$287,2),ROUND($AA138/2*Z$287,2))</f>
        <v>136755.29</v>
      </c>
      <c r="Z138" s="1">
        <f>IF(F138="NO",AA138,AA138/2)</f>
        <v>446</v>
      </c>
      <c r="AA138" s="1">
        <v>446</v>
      </c>
      <c r="AC138" s="1">
        <f t="shared" si="28"/>
        <v>0</v>
      </c>
    </row>
    <row r="139" spans="1:29" s="12" customFormat="1" ht="15" x14ac:dyDescent="0.3">
      <c r="A139" s="12" t="s">
        <v>22</v>
      </c>
      <c r="B139" s="12" t="s">
        <v>259</v>
      </c>
      <c r="C139" s="12" t="s">
        <v>260</v>
      </c>
      <c r="E139" s="12" t="s">
        <v>23</v>
      </c>
      <c r="G139" s="12" t="s">
        <v>258</v>
      </c>
      <c r="H139" s="17" t="str">
        <f>B139</f>
        <v>0980</v>
      </c>
      <c r="I139" s="12" t="s">
        <v>268</v>
      </c>
      <c r="J139" s="12" t="s">
        <v>269</v>
      </c>
      <c r="K139" s="12" t="s">
        <v>26</v>
      </c>
      <c r="L139" s="12" t="s">
        <v>717</v>
      </c>
      <c r="M139" s="12">
        <v>62807.270000000004</v>
      </c>
      <c r="N139" s="12">
        <f t="shared" ref="N139:X139" si="33">SUM(N135:N138)</f>
        <v>62807.259999999995</v>
      </c>
      <c r="O139" s="12">
        <f t="shared" si="33"/>
        <v>62807.28</v>
      </c>
      <c r="P139" s="12">
        <f t="shared" si="33"/>
        <v>62807.259999999995</v>
      </c>
      <c r="Q139" s="12">
        <f t="shared" si="33"/>
        <v>62807.28</v>
      </c>
      <c r="R139" s="12">
        <f t="shared" si="33"/>
        <v>62807.259999999995</v>
      </c>
      <c r="S139" s="12">
        <f t="shared" si="33"/>
        <v>62807.28</v>
      </c>
      <c r="T139" s="12">
        <f t="shared" si="33"/>
        <v>62807.259999999995</v>
      </c>
      <c r="U139" s="12">
        <f t="shared" si="33"/>
        <v>62807.28</v>
      </c>
      <c r="V139" s="12">
        <f t="shared" si="33"/>
        <v>62807.25</v>
      </c>
      <c r="W139" s="12">
        <f t="shared" si="33"/>
        <v>62807.28</v>
      </c>
      <c r="X139" s="12">
        <f t="shared" si="33"/>
        <v>62807.25</v>
      </c>
      <c r="Y139" s="12">
        <f t="shared" si="27"/>
        <v>753687.21000000008</v>
      </c>
      <c r="Z139" s="8">
        <f>SUM(Z135:Z138)</f>
        <v>2458</v>
      </c>
      <c r="AA139" s="8">
        <f>SUM(AA135:AA138)</f>
        <v>2458</v>
      </c>
      <c r="AC139" s="12">
        <f t="shared" si="28"/>
        <v>0</v>
      </c>
    </row>
    <row r="140" spans="1:29" x14ac:dyDescent="0.35">
      <c r="A140" s="1" t="s">
        <v>258</v>
      </c>
      <c r="B140" s="1" t="s">
        <v>270</v>
      </c>
      <c r="C140" s="1" t="s">
        <v>271</v>
      </c>
      <c r="D140" s="1" t="s">
        <v>272</v>
      </c>
      <c r="E140" s="1" t="s">
        <v>273</v>
      </c>
      <c r="F140" s="1" t="s">
        <v>666</v>
      </c>
      <c r="L140" s="1" t="s">
        <v>669</v>
      </c>
      <c r="M140" s="1">
        <v>3066.26</v>
      </c>
      <c r="N140" s="1">
        <f>ROUND(($Y140-SUM($M140:M140))/N$1,2)</f>
        <v>3066.26</v>
      </c>
      <c r="O140" s="1">
        <f>ROUND(($Y140-SUM($M140:N140))/O$1,2)</f>
        <v>3066.26</v>
      </c>
      <c r="P140" s="1">
        <f>ROUND(($Y140-SUM($M140:O140))/P$1,2)</f>
        <v>3066.26</v>
      </c>
      <c r="Q140" s="1">
        <f>ROUND(($Y140-SUM($M140:P140))/Q$1,2)</f>
        <v>3066.26</v>
      </c>
      <c r="R140" s="1">
        <f>ROUND(($Y140-SUM($M140:Q140))/R$1,2)</f>
        <v>3066.26</v>
      </c>
      <c r="S140" s="1">
        <f>ROUND(($Y140-SUM($M140:R140))/S$1,2)</f>
        <v>3066.26</v>
      </c>
      <c r="T140" s="1">
        <f>ROUND(($Y140-SUM($M140:S140))/T$1,2)</f>
        <v>3066.26</v>
      </c>
      <c r="U140" s="1">
        <f>ROUND(($Y140-SUM($M140:T140))/U$1,2)</f>
        <v>3066.27</v>
      </c>
      <c r="V140" s="1">
        <f>ROUND(($Y140-SUM($M140:U140))/V$1,2)</f>
        <v>3066.26</v>
      </c>
      <c r="W140" s="1">
        <f>ROUND(($Y140-SUM($M140:V140))/W$1,2)</f>
        <v>3066.27</v>
      </c>
      <c r="X140" s="1">
        <f>ROUND(($Y140-SUM($M140:W140))/X$1,2)</f>
        <v>3066.26</v>
      </c>
      <c r="Y140" s="1">
        <f>IF(F140="NO",ROUND($AA140*Z$287,2),ROUND($AA140/2*Z$287,2))</f>
        <v>36795.14</v>
      </c>
      <c r="Z140" s="1">
        <f>IF(F140="NO",AA140,AA140/2)</f>
        <v>120</v>
      </c>
      <c r="AA140" s="1">
        <v>120</v>
      </c>
      <c r="AC140" s="1">
        <f t="shared" si="28"/>
        <v>0</v>
      </c>
    </row>
    <row r="141" spans="1:29" s="12" customFormat="1" ht="15" x14ac:dyDescent="0.3">
      <c r="A141" s="12" t="s">
        <v>22</v>
      </c>
      <c r="B141" s="12" t="s">
        <v>270</v>
      </c>
      <c r="C141" s="12" t="s">
        <v>271</v>
      </c>
      <c r="E141" s="12" t="s">
        <v>23</v>
      </c>
      <c r="G141" s="12" t="s">
        <v>258</v>
      </c>
      <c r="H141" s="17" t="str">
        <f>B141</f>
        <v>0990</v>
      </c>
      <c r="I141" s="12" t="s">
        <v>274</v>
      </c>
      <c r="J141" s="12" t="s">
        <v>275</v>
      </c>
      <c r="K141" s="12" t="s">
        <v>26</v>
      </c>
      <c r="L141" s="12" t="s">
        <v>717</v>
      </c>
      <c r="M141" s="12">
        <v>3066.26</v>
      </c>
      <c r="N141" s="12">
        <f t="shared" ref="N141:X141" si="34">SUM(N140)</f>
        <v>3066.26</v>
      </c>
      <c r="O141" s="12">
        <f t="shared" si="34"/>
        <v>3066.26</v>
      </c>
      <c r="P141" s="12">
        <f t="shared" si="34"/>
        <v>3066.26</v>
      </c>
      <c r="Q141" s="12">
        <f t="shared" si="34"/>
        <v>3066.26</v>
      </c>
      <c r="R141" s="12">
        <f t="shared" si="34"/>
        <v>3066.26</v>
      </c>
      <c r="S141" s="12">
        <f t="shared" si="34"/>
        <v>3066.26</v>
      </c>
      <c r="T141" s="12">
        <f t="shared" si="34"/>
        <v>3066.26</v>
      </c>
      <c r="U141" s="12">
        <f t="shared" si="34"/>
        <v>3066.27</v>
      </c>
      <c r="V141" s="12">
        <f t="shared" si="34"/>
        <v>3066.26</v>
      </c>
      <c r="W141" s="12">
        <f t="shared" si="34"/>
        <v>3066.27</v>
      </c>
      <c r="X141" s="12">
        <f t="shared" si="34"/>
        <v>3066.26</v>
      </c>
      <c r="Y141" s="12">
        <f t="shared" si="27"/>
        <v>36795.14</v>
      </c>
      <c r="Z141" s="8">
        <f>Z140</f>
        <v>120</v>
      </c>
      <c r="AA141" s="8">
        <f t="shared" ref="AA141" si="35">AA140</f>
        <v>120</v>
      </c>
      <c r="AC141" s="12">
        <f t="shared" si="28"/>
        <v>0</v>
      </c>
    </row>
    <row r="142" spans="1:29" x14ac:dyDescent="0.35">
      <c r="A142" s="1" t="s">
        <v>258</v>
      </c>
      <c r="B142" s="1" t="s">
        <v>276</v>
      </c>
      <c r="C142" s="1" t="s">
        <v>277</v>
      </c>
      <c r="D142" s="1" t="s">
        <v>278</v>
      </c>
      <c r="E142" s="1" t="s">
        <v>279</v>
      </c>
      <c r="F142" s="1" t="s">
        <v>665</v>
      </c>
      <c r="L142" s="1" t="s">
        <v>669</v>
      </c>
      <c r="M142" s="1">
        <v>3606.69</v>
      </c>
      <c r="N142" s="1">
        <f>ROUND(($Y142-SUM($M142:M142))/N$1,2)</f>
        <v>3606.69</v>
      </c>
      <c r="O142" s="1">
        <f>ROUND(($Y142-SUM($M142:N142))/O$1,2)</f>
        <v>3606.69</v>
      </c>
      <c r="P142" s="1">
        <f>ROUND(($Y142-SUM($M142:O142))/P$1,2)</f>
        <v>3606.69</v>
      </c>
      <c r="Q142" s="1">
        <f>ROUND(($Y142-SUM($M142:P142))/Q$1,2)</f>
        <v>3606.69</v>
      </c>
      <c r="R142" s="1">
        <f>ROUND(($Y142-SUM($M142:Q142))/R$1,2)</f>
        <v>3606.69</v>
      </c>
      <c r="S142" s="1">
        <f>ROUND(($Y142-SUM($M142:R142))/S$1,2)</f>
        <v>3606.69</v>
      </c>
      <c r="T142" s="1">
        <f>ROUND(($Y142-SUM($M142:S142))/T$1,2)</f>
        <v>3606.69</v>
      </c>
      <c r="U142" s="1">
        <f>ROUND(($Y142-SUM($M142:T142))/U$1,2)</f>
        <v>3606.69</v>
      </c>
      <c r="V142" s="1">
        <f>ROUND(($Y142-SUM($M142:U142))/V$1,2)</f>
        <v>3606.69</v>
      </c>
      <c r="W142" s="1">
        <f>ROUND(($Y142-SUM($M142:V142))/W$1,2)</f>
        <v>3606.7</v>
      </c>
      <c r="X142" s="1">
        <f>ROUND(($Y142-SUM($M142:W142))/X$1,2)</f>
        <v>3606.69</v>
      </c>
      <c r="Y142" s="1">
        <f t="shared" ref="Y142:Y147" si="36">IF(F142="NO",ROUND($AA142*Z$287,2),ROUND($AA142/2*Z$287,2))</f>
        <v>43280.29</v>
      </c>
      <c r="Z142" s="1">
        <f t="shared" ref="Z142:Z147" si="37">IF(F142="NO",AA142,AA142/2)</f>
        <v>141.15</v>
      </c>
      <c r="AA142" s="1">
        <v>282.3</v>
      </c>
      <c r="AC142" s="1">
        <f t="shared" si="28"/>
        <v>0</v>
      </c>
    </row>
    <row r="143" spans="1:29" x14ac:dyDescent="0.35">
      <c r="A143" s="1" t="s">
        <v>258</v>
      </c>
      <c r="B143" s="1" t="s">
        <v>276</v>
      </c>
      <c r="C143" s="1" t="s">
        <v>277</v>
      </c>
      <c r="D143" s="1" t="s">
        <v>280</v>
      </c>
      <c r="E143" s="1" t="s">
        <v>281</v>
      </c>
      <c r="F143" s="1" t="s">
        <v>665</v>
      </c>
      <c r="L143" s="1" t="s">
        <v>669</v>
      </c>
      <c r="M143" s="1">
        <v>2312.4699999999998</v>
      </c>
      <c r="N143" s="1">
        <f>ROUND(($Y143-SUM($M143:M143))/N$1,2)</f>
        <v>2312.4699999999998</v>
      </c>
      <c r="O143" s="1">
        <f>ROUND(($Y143-SUM($M143:N143))/O$1,2)</f>
        <v>2312.4699999999998</v>
      </c>
      <c r="P143" s="1">
        <f>ROUND(($Y143-SUM($M143:O143))/P$1,2)</f>
        <v>2312.4699999999998</v>
      </c>
      <c r="Q143" s="1">
        <f>ROUND(($Y143-SUM($M143:P143))/Q$1,2)</f>
        <v>2312.4699999999998</v>
      </c>
      <c r="R143" s="1">
        <f>ROUND(($Y143-SUM($M143:Q143))/R$1,2)</f>
        <v>2312.4699999999998</v>
      </c>
      <c r="S143" s="1">
        <f>ROUND(($Y143-SUM($M143:R143))/S$1,2)</f>
        <v>2312.48</v>
      </c>
      <c r="T143" s="1">
        <f>ROUND(($Y143-SUM($M143:S143))/T$1,2)</f>
        <v>2312.4699999999998</v>
      </c>
      <c r="U143" s="1">
        <f>ROUND(($Y143-SUM($M143:T143))/U$1,2)</f>
        <v>2312.48</v>
      </c>
      <c r="V143" s="1">
        <f>ROUND(($Y143-SUM($M143:U143))/V$1,2)</f>
        <v>2312.4699999999998</v>
      </c>
      <c r="W143" s="1">
        <f>ROUND(($Y143-SUM($M143:V143))/W$1,2)</f>
        <v>2312.48</v>
      </c>
      <c r="X143" s="1">
        <f>ROUND(($Y143-SUM($M143:W143))/X$1,2)</f>
        <v>2312.4699999999998</v>
      </c>
      <c r="Y143" s="1">
        <f t="shared" si="36"/>
        <v>27749.67</v>
      </c>
      <c r="Z143" s="1">
        <f t="shared" si="37"/>
        <v>90.5</v>
      </c>
      <c r="AA143" s="1">
        <v>181</v>
      </c>
      <c r="AC143" s="1">
        <f t="shared" si="28"/>
        <v>0</v>
      </c>
    </row>
    <row r="144" spans="1:29" x14ac:dyDescent="0.35">
      <c r="A144" s="1" t="s">
        <v>258</v>
      </c>
      <c r="B144" s="1" t="s">
        <v>276</v>
      </c>
      <c r="C144" s="1" t="s">
        <v>277</v>
      </c>
      <c r="D144" s="1" t="s">
        <v>282</v>
      </c>
      <c r="E144" s="1" t="s">
        <v>283</v>
      </c>
      <c r="F144" s="1" t="s">
        <v>666</v>
      </c>
      <c r="L144" s="1" t="s">
        <v>669</v>
      </c>
      <c r="M144" s="1">
        <v>5493.72</v>
      </c>
      <c r="N144" s="1">
        <f>ROUND(($Y144-SUM($M144:M144))/N$1,2)</f>
        <v>5493.72</v>
      </c>
      <c r="O144" s="1">
        <f>ROUND(($Y144-SUM($M144:N144))/O$1,2)</f>
        <v>5493.72</v>
      </c>
      <c r="P144" s="1">
        <f>ROUND(($Y144-SUM($M144:O144))/P$1,2)</f>
        <v>5493.72</v>
      </c>
      <c r="Q144" s="1">
        <f>ROUND(($Y144-SUM($M144:P144))/Q$1,2)</f>
        <v>5493.72</v>
      </c>
      <c r="R144" s="1">
        <f>ROUND(($Y144-SUM($M144:Q144))/R$1,2)</f>
        <v>5493.72</v>
      </c>
      <c r="S144" s="1">
        <f>ROUND(($Y144-SUM($M144:R144))/S$1,2)</f>
        <v>5493.72</v>
      </c>
      <c r="T144" s="1">
        <f>ROUND(($Y144-SUM($M144:S144))/T$1,2)</f>
        <v>5493.72</v>
      </c>
      <c r="U144" s="1">
        <f>ROUND(($Y144-SUM($M144:T144))/U$1,2)</f>
        <v>5493.72</v>
      </c>
      <c r="V144" s="1">
        <f>ROUND(($Y144-SUM($M144:U144))/V$1,2)</f>
        <v>5493.72</v>
      </c>
      <c r="W144" s="1">
        <f>ROUND(($Y144-SUM($M144:V144))/W$1,2)</f>
        <v>5493.72</v>
      </c>
      <c r="X144" s="1">
        <f>ROUND(($Y144-SUM($M144:W144))/X$1,2)</f>
        <v>5493.71</v>
      </c>
      <c r="Y144" s="1">
        <f t="shared" si="36"/>
        <v>65924.63</v>
      </c>
      <c r="Z144" s="1">
        <f t="shared" si="37"/>
        <v>215</v>
      </c>
      <c r="AA144" s="1">
        <v>215</v>
      </c>
      <c r="AC144" s="1">
        <f t="shared" si="28"/>
        <v>0</v>
      </c>
    </row>
    <row r="145" spans="1:29" x14ac:dyDescent="0.35">
      <c r="A145" s="1" t="s">
        <v>258</v>
      </c>
      <c r="B145" s="1" t="s">
        <v>276</v>
      </c>
      <c r="C145" s="1" t="s">
        <v>277</v>
      </c>
      <c r="D145" s="1" t="s">
        <v>284</v>
      </c>
      <c r="E145" s="1" t="s">
        <v>285</v>
      </c>
      <c r="F145" s="1" t="s">
        <v>666</v>
      </c>
      <c r="L145" s="1" t="s">
        <v>669</v>
      </c>
      <c r="M145" s="1">
        <v>5110.4399999999996</v>
      </c>
      <c r="N145" s="1">
        <f>ROUND(($Y145-SUM($M145:M145))/N$1,2)</f>
        <v>5110.4399999999996</v>
      </c>
      <c r="O145" s="1">
        <f>ROUND(($Y145-SUM($M145:N145))/O$1,2)</f>
        <v>5110.4399999999996</v>
      </c>
      <c r="P145" s="1">
        <f>ROUND(($Y145-SUM($M145:O145))/P$1,2)</f>
        <v>5110.4399999999996</v>
      </c>
      <c r="Q145" s="1">
        <f>ROUND(($Y145-SUM($M145:P145))/Q$1,2)</f>
        <v>5110.4399999999996</v>
      </c>
      <c r="R145" s="1">
        <f>ROUND(($Y145-SUM($M145:Q145))/R$1,2)</f>
        <v>5110.43</v>
      </c>
      <c r="S145" s="1">
        <f>ROUND(($Y145-SUM($M145:R145))/S$1,2)</f>
        <v>5110.4399999999996</v>
      </c>
      <c r="T145" s="1">
        <f>ROUND(($Y145-SUM($M145:S145))/T$1,2)</f>
        <v>5110.43</v>
      </c>
      <c r="U145" s="1">
        <f>ROUND(($Y145-SUM($M145:T145))/U$1,2)</f>
        <v>5110.4399999999996</v>
      </c>
      <c r="V145" s="1">
        <f>ROUND(($Y145-SUM($M145:U145))/V$1,2)</f>
        <v>5110.43</v>
      </c>
      <c r="W145" s="1">
        <f>ROUND(($Y145-SUM($M145:V145))/W$1,2)</f>
        <v>5110.4399999999996</v>
      </c>
      <c r="X145" s="1">
        <f>ROUND(($Y145-SUM($M145:W145))/X$1,2)</f>
        <v>5110.43</v>
      </c>
      <c r="Y145" s="1">
        <f t="shared" si="36"/>
        <v>61325.24</v>
      </c>
      <c r="Z145" s="1">
        <f t="shared" si="37"/>
        <v>200</v>
      </c>
      <c r="AA145" s="1">
        <v>200</v>
      </c>
      <c r="AC145" s="1">
        <f t="shared" si="28"/>
        <v>0</v>
      </c>
    </row>
    <row r="146" spans="1:29" x14ac:dyDescent="0.35">
      <c r="A146" s="1" t="s">
        <v>258</v>
      </c>
      <c r="B146" s="1" t="s">
        <v>276</v>
      </c>
      <c r="C146" s="1" t="s">
        <v>277</v>
      </c>
      <c r="D146" s="1" t="s">
        <v>286</v>
      </c>
      <c r="E146" s="1" t="s">
        <v>287</v>
      </c>
      <c r="F146" s="1" t="s">
        <v>665</v>
      </c>
      <c r="L146" s="1" t="s">
        <v>669</v>
      </c>
      <c r="M146" s="1">
        <v>1954.74</v>
      </c>
      <c r="N146" s="1">
        <f>ROUND(($Y146-SUM($M146:M146))/N$1,2)</f>
        <v>1954.74</v>
      </c>
      <c r="O146" s="1">
        <f>ROUND(($Y146-SUM($M146:N146))/O$1,2)</f>
        <v>1954.74</v>
      </c>
      <c r="P146" s="1">
        <f>ROUND(($Y146-SUM($M146:O146))/P$1,2)</f>
        <v>1954.74</v>
      </c>
      <c r="Q146" s="1">
        <f>ROUND(($Y146-SUM($M146:P146))/Q$1,2)</f>
        <v>1954.74</v>
      </c>
      <c r="R146" s="1">
        <f>ROUND(($Y146-SUM($M146:Q146))/R$1,2)</f>
        <v>1954.74</v>
      </c>
      <c r="S146" s="1">
        <f>ROUND(($Y146-SUM($M146:R146))/S$1,2)</f>
        <v>1954.74</v>
      </c>
      <c r="T146" s="1">
        <f>ROUND(($Y146-SUM($M146:S146))/T$1,2)</f>
        <v>1954.74</v>
      </c>
      <c r="U146" s="1">
        <f>ROUND(($Y146-SUM($M146:T146))/U$1,2)</f>
        <v>1954.75</v>
      </c>
      <c r="V146" s="1">
        <f>ROUND(($Y146-SUM($M146:U146))/V$1,2)</f>
        <v>1954.74</v>
      </c>
      <c r="W146" s="1">
        <f>ROUND(($Y146-SUM($M146:V146))/W$1,2)</f>
        <v>1954.75</v>
      </c>
      <c r="X146" s="1">
        <f>ROUND(($Y146-SUM($M146:W146))/X$1,2)</f>
        <v>1954.74</v>
      </c>
      <c r="Y146" s="1">
        <f t="shared" si="36"/>
        <v>23456.9</v>
      </c>
      <c r="Z146" s="1">
        <f t="shared" si="37"/>
        <v>76.5</v>
      </c>
      <c r="AA146" s="1">
        <v>153</v>
      </c>
      <c r="AC146" s="1">
        <f t="shared" si="28"/>
        <v>0</v>
      </c>
    </row>
    <row r="147" spans="1:29" x14ac:dyDescent="0.35">
      <c r="A147" s="1" t="s">
        <v>258</v>
      </c>
      <c r="B147" s="1" t="s">
        <v>276</v>
      </c>
      <c r="C147" s="1" t="s">
        <v>277</v>
      </c>
      <c r="D147" s="1" t="s">
        <v>288</v>
      </c>
      <c r="E147" s="1" t="s">
        <v>289</v>
      </c>
      <c r="F147" s="1" t="s">
        <v>665</v>
      </c>
      <c r="L147" s="1" t="s">
        <v>669</v>
      </c>
      <c r="M147" s="1">
        <v>7985.06</v>
      </c>
      <c r="N147" s="1">
        <f>ROUND(($Y147-SUM($M147:M147))/N$1,2)</f>
        <v>7985.06</v>
      </c>
      <c r="O147" s="1">
        <f>ROUND(($Y147-SUM($M147:N147))/O$1,2)</f>
        <v>7985.06</v>
      </c>
      <c r="P147" s="1">
        <f>ROUND(($Y147-SUM($M147:O147))/P$1,2)</f>
        <v>7985.06</v>
      </c>
      <c r="Q147" s="1">
        <f>ROUND(($Y147-SUM($M147:P147))/Q$1,2)</f>
        <v>7985.06</v>
      </c>
      <c r="R147" s="1">
        <f>ROUND(($Y147-SUM($M147:Q147))/R$1,2)</f>
        <v>7985.06</v>
      </c>
      <c r="S147" s="1">
        <f>ROUND(($Y147-SUM($M147:R147))/S$1,2)</f>
        <v>7985.06</v>
      </c>
      <c r="T147" s="1">
        <f>ROUND(($Y147-SUM($M147:S147))/T$1,2)</f>
        <v>7985.05</v>
      </c>
      <c r="U147" s="1">
        <f>ROUND(($Y147-SUM($M147:T147))/U$1,2)</f>
        <v>7985.06</v>
      </c>
      <c r="V147" s="1">
        <f>ROUND(($Y147-SUM($M147:U147))/V$1,2)</f>
        <v>7985.05</v>
      </c>
      <c r="W147" s="1">
        <f>ROUND(($Y147-SUM($M147:V147))/W$1,2)</f>
        <v>7985.06</v>
      </c>
      <c r="X147" s="1">
        <f>ROUND(($Y147-SUM($M147:W147))/X$1,2)</f>
        <v>7985.05</v>
      </c>
      <c r="Y147" s="1">
        <f t="shared" si="36"/>
        <v>95820.69</v>
      </c>
      <c r="Z147" s="1">
        <f t="shared" si="37"/>
        <v>312.5</v>
      </c>
      <c r="AA147" s="1">
        <v>625</v>
      </c>
      <c r="AC147" s="1">
        <f t="shared" si="28"/>
        <v>0</v>
      </c>
    </row>
    <row r="148" spans="1:29" s="12" customFormat="1" ht="15" x14ac:dyDescent="0.3">
      <c r="A148" s="12" t="s">
        <v>22</v>
      </c>
      <c r="B148" s="12" t="s">
        <v>276</v>
      </c>
      <c r="C148" s="12" t="s">
        <v>277</v>
      </c>
      <c r="E148" s="12" t="s">
        <v>23</v>
      </c>
      <c r="G148" s="12" t="s">
        <v>258</v>
      </c>
      <c r="H148" s="17" t="str">
        <f>B148</f>
        <v>1010</v>
      </c>
      <c r="I148" s="12" t="s">
        <v>290</v>
      </c>
      <c r="J148" s="12" t="s">
        <v>291</v>
      </c>
      <c r="K148" s="12" t="s">
        <v>26</v>
      </c>
      <c r="L148" s="12" t="s">
        <v>717</v>
      </c>
      <c r="M148" s="12">
        <v>26463.120000000003</v>
      </c>
      <c r="N148" s="12">
        <f t="shared" ref="N148:X148" si="38">SUM(N142:N147)</f>
        <v>26463.120000000003</v>
      </c>
      <c r="O148" s="12">
        <f t="shared" si="38"/>
        <v>26463.120000000003</v>
      </c>
      <c r="P148" s="12">
        <f t="shared" si="38"/>
        <v>26463.120000000003</v>
      </c>
      <c r="Q148" s="12">
        <f t="shared" si="38"/>
        <v>26463.120000000003</v>
      </c>
      <c r="R148" s="12">
        <f t="shared" si="38"/>
        <v>26463.110000000004</v>
      </c>
      <c r="S148" s="12">
        <f t="shared" si="38"/>
        <v>26463.13</v>
      </c>
      <c r="T148" s="12">
        <f t="shared" si="38"/>
        <v>26463.100000000002</v>
      </c>
      <c r="U148" s="12">
        <f t="shared" si="38"/>
        <v>26463.14</v>
      </c>
      <c r="V148" s="12">
        <f t="shared" si="38"/>
        <v>26463.100000000002</v>
      </c>
      <c r="W148" s="12">
        <f t="shared" si="38"/>
        <v>26463.15</v>
      </c>
      <c r="X148" s="12">
        <f t="shared" si="38"/>
        <v>26463.09</v>
      </c>
      <c r="Y148" s="12">
        <f t="shared" si="27"/>
        <v>317557.42000000004</v>
      </c>
      <c r="Z148" s="8">
        <f>SUM(Z142:Z147)</f>
        <v>1035.6500000000001</v>
      </c>
      <c r="AA148" s="8">
        <f>SUM(AA142:AA147)</f>
        <v>1656.3</v>
      </c>
      <c r="AC148" s="12">
        <f t="shared" si="28"/>
        <v>0</v>
      </c>
    </row>
    <row r="149" spans="1:29" x14ac:dyDescent="0.35">
      <c r="A149" s="1" t="s">
        <v>258</v>
      </c>
      <c r="B149" s="1" t="s">
        <v>292</v>
      </c>
      <c r="C149" s="1" t="s">
        <v>293</v>
      </c>
      <c r="D149" s="1" t="s">
        <v>294</v>
      </c>
      <c r="E149" s="1" t="s">
        <v>295</v>
      </c>
      <c r="F149" s="1" t="s">
        <v>666</v>
      </c>
      <c r="L149" s="1" t="s">
        <v>669</v>
      </c>
      <c r="M149" s="1">
        <v>41343.43</v>
      </c>
      <c r="N149" s="1">
        <f>ROUND(($Y149-SUM($M149:M149))/N$1,2)</f>
        <v>41343.43</v>
      </c>
      <c r="O149" s="1">
        <f>ROUND(($Y149-SUM($M149:N149))/O$1,2)</f>
        <v>41343.43</v>
      </c>
      <c r="P149" s="1">
        <f>ROUND(($Y149-SUM($M149:O149))/P$1,2)</f>
        <v>41343.43</v>
      </c>
      <c r="Q149" s="1">
        <f>ROUND(($Y149-SUM($M149:P149))/Q$1,2)</f>
        <v>41343.43</v>
      </c>
      <c r="R149" s="1">
        <f>ROUND(($Y149-SUM($M149:Q149))/R$1,2)</f>
        <v>41343.43</v>
      </c>
      <c r="S149" s="1">
        <f>ROUND(($Y149-SUM($M149:R149))/S$1,2)</f>
        <v>41343.440000000002</v>
      </c>
      <c r="T149" s="1">
        <f>ROUND(($Y149-SUM($M149:S149))/T$1,2)</f>
        <v>41343.43</v>
      </c>
      <c r="U149" s="1">
        <f>ROUND(($Y149-SUM($M149:T149))/U$1,2)</f>
        <v>41343.440000000002</v>
      </c>
      <c r="V149" s="1">
        <f>ROUND(($Y149-SUM($M149:U149))/V$1,2)</f>
        <v>41343.43</v>
      </c>
      <c r="W149" s="1">
        <f>ROUND(($Y149-SUM($M149:V149))/W$1,2)</f>
        <v>41343.440000000002</v>
      </c>
      <c r="X149" s="1">
        <f>ROUND(($Y149-SUM($M149:W149))/X$1,2)</f>
        <v>41343.43</v>
      </c>
      <c r="Y149" s="1">
        <f>IF(F149="NO",ROUND($AA149*Z$287,2),ROUND($AA149/2*Z$287,2))</f>
        <v>496121.19</v>
      </c>
      <c r="Z149" s="1">
        <f>IF(F149="NO",AA149,AA149/2)</f>
        <v>1618</v>
      </c>
      <c r="AA149" s="1">
        <v>1618</v>
      </c>
      <c r="AC149" s="1">
        <f t="shared" si="28"/>
        <v>0</v>
      </c>
    </row>
    <row r="150" spans="1:29" s="12" customFormat="1" ht="15" x14ac:dyDescent="0.3">
      <c r="A150" s="12" t="s">
        <v>22</v>
      </c>
      <c r="B150" s="12" t="s">
        <v>292</v>
      </c>
      <c r="C150" s="12" t="s">
        <v>293</v>
      </c>
      <c r="E150" s="12" t="s">
        <v>23</v>
      </c>
      <c r="G150" s="12" t="s">
        <v>258</v>
      </c>
      <c r="H150" s="17" t="str">
        <f>B150</f>
        <v>1020</v>
      </c>
      <c r="I150" s="12" t="s">
        <v>296</v>
      </c>
      <c r="J150" s="12" t="s">
        <v>297</v>
      </c>
      <c r="K150" s="12" t="s">
        <v>26</v>
      </c>
      <c r="L150" s="12" t="s">
        <v>717</v>
      </c>
      <c r="M150" s="12">
        <v>41343.43</v>
      </c>
      <c r="N150" s="12">
        <f t="shared" ref="N150:X150" si="39">SUM(N149)</f>
        <v>41343.43</v>
      </c>
      <c r="O150" s="12">
        <f t="shared" si="39"/>
        <v>41343.43</v>
      </c>
      <c r="P150" s="12">
        <f t="shared" si="39"/>
        <v>41343.43</v>
      </c>
      <c r="Q150" s="12">
        <f t="shared" si="39"/>
        <v>41343.43</v>
      </c>
      <c r="R150" s="12">
        <f t="shared" si="39"/>
        <v>41343.43</v>
      </c>
      <c r="S150" s="12">
        <f t="shared" si="39"/>
        <v>41343.440000000002</v>
      </c>
      <c r="T150" s="12">
        <f t="shared" si="39"/>
        <v>41343.43</v>
      </c>
      <c r="U150" s="12">
        <f t="shared" si="39"/>
        <v>41343.440000000002</v>
      </c>
      <c r="V150" s="12">
        <f t="shared" si="39"/>
        <v>41343.43</v>
      </c>
      <c r="W150" s="12">
        <f t="shared" si="39"/>
        <v>41343.440000000002</v>
      </c>
      <c r="X150" s="12">
        <f t="shared" si="39"/>
        <v>41343.43</v>
      </c>
      <c r="Y150" s="12">
        <f t="shared" si="27"/>
        <v>496121.19</v>
      </c>
      <c r="Z150" s="8">
        <f>SUM(Z149:Z149)</f>
        <v>1618</v>
      </c>
      <c r="AA150" s="8">
        <f t="shared" ref="AA150" si="40">SUM(AA149:AA149)</f>
        <v>1618</v>
      </c>
      <c r="AC150" s="12">
        <f t="shared" si="28"/>
        <v>0</v>
      </c>
    </row>
    <row r="151" spans="1:29" x14ac:dyDescent="0.35">
      <c r="A151" s="1" t="s">
        <v>258</v>
      </c>
      <c r="B151" s="1" t="s">
        <v>298</v>
      </c>
      <c r="C151" s="1" t="s">
        <v>299</v>
      </c>
      <c r="D151" s="28">
        <v>6242</v>
      </c>
      <c r="E151" s="1" t="s">
        <v>300</v>
      </c>
      <c r="F151" s="1" t="s">
        <v>666</v>
      </c>
      <c r="L151" s="1" t="s">
        <v>669</v>
      </c>
      <c r="M151" s="1">
        <v>15842.35</v>
      </c>
      <c r="N151" s="1">
        <f>ROUND(($Y151-SUM($M151:M151))/N$1,2)</f>
        <v>15842.35</v>
      </c>
      <c r="O151" s="1">
        <f>ROUND(($Y151-SUM($M151:N151))/O$1,2)</f>
        <v>15842.35</v>
      </c>
      <c r="P151" s="1">
        <f>ROUND(($Y151-SUM($M151:O151))/P$1,2)</f>
        <v>15842.35</v>
      </c>
      <c r="Q151" s="1">
        <f>ROUND(($Y151-SUM($M151:P151))/Q$1,2)</f>
        <v>15842.36</v>
      </c>
      <c r="R151" s="1">
        <f>ROUND(($Y151-SUM($M151:Q151))/R$1,2)</f>
        <v>15842.35</v>
      </c>
      <c r="S151" s="1">
        <f>ROUND(($Y151-SUM($M151:R151))/S$1,2)</f>
        <v>15842.36</v>
      </c>
      <c r="T151" s="1">
        <f>ROUND(($Y151-SUM($M151:S151))/T$1,2)</f>
        <v>15842.35</v>
      </c>
      <c r="U151" s="1">
        <f>ROUND(($Y151-SUM($M151:T151))/U$1,2)</f>
        <v>15842.36</v>
      </c>
      <c r="V151" s="1">
        <f>ROUND(($Y151-SUM($M151:U151))/V$1,2)</f>
        <v>15842.35</v>
      </c>
      <c r="W151" s="1">
        <f>ROUND(($Y151-SUM($M151:V151))/W$1,2)</f>
        <v>15842.35</v>
      </c>
      <c r="X151" s="1">
        <f>ROUND(($Y151-SUM($M151:W151))/X$1,2)</f>
        <v>15842.36</v>
      </c>
      <c r="Y151" s="1">
        <f>IF(F151="NO",ROUND($AA151*Z$287,2),ROUND($AA151/2*Z$287,2))</f>
        <v>190108.24</v>
      </c>
      <c r="Z151" s="1">
        <f>IF(F151="NO",AA151,AA151/2)</f>
        <v>620</v>
      </c>
      <c r="AA151" s="1">
        <v>620</v>
      </c>
      <c r="AC151" s="1">
        <f t="shared" si="28"/>
        <v>0</v>
      </c>
    </row>
    <row r="152" spans="1:29" x14ac:dyDescent="0.35">
      <c r="A152" s="1" t="s">
        <v>258</v>
      </c>
      <c r="B152" s="1" t="s">
        <v>298</v>
      </c>
      <c r="C152" s="1" t="s">
        <v>299</v>
      </c>
      <c r="D152" s="1" t="s">
        <v>301</v>
      </c>
      <c r="E152" s="1" t="s">
        <v>302</v>
      </c>
      <c r="F152" s="1" t="s">
        <v>666</v>
      </c>
      <c r="L152" s="1" t="s">
        <v>669</v>
      </c>
      <c r="M152" s="1">
        <v>63586.61</v>
      </c>
      <c r="N152" s="1">
        <f>ROUND(($Y152-SUM($M152:M152))/N$1,2)</f>
        <v>63586.61</v>
      </c>
      <c r="O152" s="1">
        <f>ROUND(($Y152-SUM($M152:N152))/O$1,2)</f>
        <v>63586.61</v>
      </c>
      <c r="P152" s="1">
        <f>ROUND(($Y152-SUM($M152:O152))/P$1,2)</f>
        <v>63586.61</v>
      </c>
      <c r="Q152" s="1">
        <f>ROUND(($Y152-SUM($M152:P152))/Q$1,2)</f>
        <v>63586.61</v>
      </c>
      <c r="R152" s="1">
        <f>ROUND(($Y152-SUM($M152:Q152))/R$1,2)</f>
        <v>63586.61</v>
      </c>
      <c r="S152" s="1">
        <f>ROUND(($Y152-SUM($M152:R152))/S$1,2)</f>
        <v>63586.61</v>
      </c>
      <c r="T152" s="1">
        <f>ROUND(($Y152-SUM($M152:S152))/T$1,2)</f>
        <v>63586.61</v>
      </c>
      <c r="U152" s="1">
        <f>ROUND(($Y152-SUM($M152:T152))/U$1,2)</f>
        <v>63586.61</v>
      </c>
      <c r="V152" s="1">
        <f>ROUND(($Y152-SUM($M152:U152))/V$1,2)</f>
        <v>63586.6</v>
      </c>
      <c r="W152" s="1">
        <f>ROUND(($Y152-SUM($M152:V152))/W$1,2)</f>
        <v>63586.61</v>
      </c>
      <c r="X152" s="1">
        <f>ROUND(($Y152-SUM($M152:W152))/X$1,2)</f>
        <v>63586.6</v>
      </c>
      <c r="Y152" s="1">
        <f>IF(F152="NO",ROUND($AA152*Z$287,2),ROUND($AA152/2*Z$287,2))</f>
        <v>763039.3</v>
      </c>
      <c r="Z152" s="1">
        <f>IF(F152="NO",AA152,AA152/2)</f>
        <v>2488.5</v>
      </c>
      <c r="AA152" s="1">
        <v>2488.5</v>
      </c>
      <c r="AC152" s="1">
        <f t="shared" si="28"/>
        <v>0</v>
      </c>
    </row>
    <row r="153" spans="1:29" s="12" customFormat="1" ht="15" x14ac:dyDescent="0.3">
      <c r="A153" s="12" t="s">
        <v>22</v>
      </c>
      <c r="B153" s="12" t="s">
        <v>298</v>
      </c>
      <c r="C153" s="12" t="s">
        <v>299</v>
      </c>
      <c r="E153" s="12" t="s">
        <v>23</v>
      </c>
      <c r="G153" s="12" t="s">
        <v>258</v>
      </c>
      <c r="H153" s="17" t="str">
        <f>B153</f>
        <v>1040</v>
      </c>
      <c r="I153" s="12" t="s">
        <v>303</v>
      </c>
      <c r="J153" s="12" t="s">
        <v>304</v>
      </c>
      <c r="K153" s="12" t="s">
        <v>26</v>
      </c>
      <c r="L153" s="12" t="s">
        <v>717</v>
      </c>
      <c r="M153" s="12">
        <v>79428.960000000006</v>
      </c>
      <c r="N153" s="12">
        <f t="shared" ref="N153:X153" si="41">SUM(N151:N152)</f>
        <v>79428.960000000006</v>
      </c>
      <c r="O153" s="12">
        <f t="shared" si="41"/>
        <v>79428.960000000006</v>
      </c>
      <c r="P153" s="12">
        <f t="shared" si="41"/>
        <v>79428.960000000006</v>
      </c>
      <c r="Q153" s="12">
        <f t="shared" si="41"/>
        <v>79428.97</v>
      </c>
      <c r="R153" s="12">
        <f t="shared" si="41"/>
        <v>79428.960000000006</v>
      </c>
      <c r="S153" s="12">
        <f t="shared" si="41"/>
        <v>79428.97</v>
      </c>
      <c r="T153" s="12">
        <f t="shared" si="41"/>
        <v>79428.960000000006</v>
      </c>
      <c r="U153" s="12">
        <f t="shared" si="41"/>
        <v>79428.97</v>
      </c>
      <c r="V153" s="12">
        <f t="shared" si="41"/>
        <v>79428.95</v>
      </c>
      <c r="W153" s="12">
        <f t="shared" si="41"/>
        <v>79428.960000000006</v>
      </c>
      <c r="X153" s="12">
        <f t="shared" si="41"/>
        <v>79428.959999999992</v>
      </c>
      <c r="Y153" s="12">
        <f t="shared" si="27"/>
        <v>953147.53999999992</v>
      </c>
      <c r="Z153" s="8">
        <f>SUM(Z151:Z152)</f>
        <v>3108.5</v>
      </c>
      <c r="AA153" s="8">
        <f>SUM(AA151:AA152)</f>
        <v>3108.5</v>
      </c>
      <c r="AC153" s="12">
        <f t="shared" si="28"/>
        <v>0</v>
      </c>
    </row>
    <row r="154" spans="1:29" x14ac:dyDescent="0.35">
      <c r="A154" s="1" t="s">
        <v>258</v>
      </c>
      <c r="B154" s="1" t="s">
        <v>305</v>
      </c>
      <c r="C154" s="1" t="s">
        <v>306</v>
      </c>
      <c r="D154" s="1" t="s">
        <v>307</v>
      </c>
      <c r="E154" s="1" t="s">
        <v>308</v>
      </c>
      <c r="F154" s="1" t="s">
        <v>666</v>
      </c>
      <c r="L154" s="1" t="s">
        <v>669</v>
      </c>
      <c r="M154" s="1">
        <v>20819.310000000001</v>
      </c>
      <c r="N154" s="1">
        <f>ROUND(($Y154-SUM($M154:M154))/N$1,2)</f>
        <v>23362.18</v>
      </c>
      <c r="O154" s="1">
        <f>ROUND(($Y154-SUM($M154:N154))/O$1,2)</f>
        <v>23362.19</v>
      </c>
      <c r="P154" s="1">
        <f>ROUND(($Y154-SUM($M154:O154))/P$1,2)</f>
        <v>23362.18</v>
      </c>
      <c r="Q154" s="1">
        <f>ROUND(($Y154-SUM($M154:P154))/Q$1,2)</f>
        <v>23362.19</v>
      </c>
      <c r="R154" s="1">
        <f>ROUND(($Y154-SUM($M154:Q154))/R$1,2)</f>
        <v>23362.18</v>
      </c>
      <c r="S154" s="1">
        <f>ROUND(($Y154-SUM($M154:R154))/S$1,2)</f>
        <v>23362.19</v>
      </c>
      <c r="T154" s="1">
        <f>ROUND(($Y154-SUM($M154:S154))/T$1,2)</f>
        <v>23362.18</v>
      </c>
      <c r="U154" s="1">
        <f>ROUND(($Y154-SUM($M154:T154))/U$1,2)</f>
        <v>23362.19</v>
      </c>
      <c r="V154" s="1">
        <f>ROUND(($Y154-SUM($M154:U154))/V$1,2)</f>
        <v>23362.18</v>
      </c>
      <c r="W154" s="1">
        <f>ROUND(($Y154-SUM($M154:V154))/W$1,2)</f>
        <v>23362.19</v>
      </c>
      <c r="X154" s="1">
        <f>ROUND(($Y154-SUM($M154:W154))/X$1,2)</f>
        <v>23362.18</v>
      </c>
      <c r="Y154" s="1">
        <f>IF(F154="NO",ROUND($AA154*Z$287,2),ROUND($AA154/2*Z$287,2))</f>
        <v>277803.34000000003</v>
      </c>
      <c r="Z154" s="1">
        <f>IF(F154="NO",AA154,AA154/2)</f>
        <v>906</v>
      </c>
      <c r="AA154" s="1">
        <v>906</v>
      </c>
      <c r="AC154" s="1">
        <f t="shared" si="28"/>
        <v>0</v>
      </c>
    </row>
    <row r="155" spans="1:29" s="12" customFormat="1" ht="15" x14ac:dyDescent="0.3">
      <c r="A155" s="12" t="s">
        <v>22</v>
      </c>
      <c r="B155" s="12" t="s">
        <v>305</v>
      </c>
      <c r="C155" s="12" t="s">
        <v>306</v>
      </c>
      <c r="E155" s="12" t="s">
        <v>23</v>
      </c>
      <c r="G155" s="12" t="s">
        <v>258</v>
      </c>
      <c r="H155" s="17" t="str">
        <f>B155</f>
        <v>1080</v>
      </c>
      <c r="I155" s="12" t="s">
        <v>309</v>
      </c>
      <c r="J155" s="12" t="s">
        <v>310</v>
      </c>
      <c r="K155" s="12" t="s">
        <v>26</v>
      </c>
      <c r="L155" s="12" t="s">
        <v>717</v>
      </c>
      <c r="M155" s="12">
        <v>20819.310000000001</v>
      </c>
      <c r="N155" s="12">
        <f t="shared" ref="N155:W155" si="42">SUM(N154)</f>
        <v>23362.18</v>
      </c>
      <c r="O155" s="12">
        <f t="shared" si="42"/>
        <v>23362.19</v>
      </c>
      <c r="P155" s="12">
        <f t="shared" si="42"/>
        <v>23362.18</v>
      </c>
      <c r="Q155" s="12">
        <f t="shared" si="42"/>
        <v>23362.19</v>
      </c>
      <c r="R155" s="12">
        <f t="shared" si="42"/>
        <v>23362.18</v>
      </c>
      <c r="S155" s="12">
        <f t="shared" si="42"/>
        <v>23362.19</v>
      </c>
      <c r="T155" s="12">
        <f t="shared" si="42"/>
        <v>23362.18</v>
      </c>
      <c r="U155" s="12">
        <f t="shared" si="42"/>
        <v>23362.19</v>
      </c>
      <c r="V155" s="12">
        <f t="shared" si="42"/>
        <v>23362.18</v>
      </c>
      <c r="W155" s="12">
        <f t="shared" si="42"/>
        <v>23362.19</v>
      </c>
      <c r="X155" s="12">
        <f t="shared" ref="X155:AA155" si="43">X154</f>
        <v>23362.18</v>
      </c>
      <c r="Y155" s="12">
        <f t="shared" si="27"/>
        <v>277803.34000000003</v>
      </c>
      <c r="Z155" s="8">
        <f>Z154</f>
        <v>906</v>
      </c>
      <c r="AA155" s="8">
        <f t="shared" si="43"/>
        <v>906</v>
      </c>
      <c r="AC155" s="12">
        <f t="shared" si="28"/>
        <v>0</v>
      </c>
    </row>
    <row r="156" spans="1:29" x14ac:dyDescent="0.35">
      <c r="A156" s="1" t="s">
        <v>258</v>
      </c>
      <c r="B156" s="1" t="s">
        <v>311</v>
      </c>
      <c r="C156" s="1" t="s">
        <v>312</v>
      </c>
      <c r="D156" s="1" t="s">
        <v>313</v>
      </c>
      <c r="E156" s="1" t="s">
        <v>314</v>
      </c>
      <c r="F156" s="1" t="s">
        <v>666</v>
      </c>
      <c r="L156" s="1" t="s">
        <v>669</v>
      </c>
      <c r="M156" s="1">
        <v>40270.239999999998</v>
      </c>
      <c r="N156" s="1">
        <f>ROUND(($Y156-SUM($M156:M156))/N$1,2)</f>
        <v>40270.239999999998</v>
      </c>
      <c r="O156" s="1">
        <f>ROUND(($Y156-SUM($M156:N156))/O$1,2)</f>
        <v>40270.239999999998</v>
      </c>
      <c r="P156" s="1">
        <f>ROUND(($Y156-SUM($M156:O156))/P$1,2)</f>
        <v>40270.239999999998</v>
      </c>
      <c r="Q156" s="1">
        <f>ROUND(($Y156-SUM($M156:P156))/Q$1,2)</f>
        <v>40270.239999999998</v>
      </c>
      <c r="R156" s="1">
        <f>ROUND(($Y156-SUM($M156:Q156))/R$1,2)</f>
        <v>40270.239999999998</v>
      </c>
      <c r="S156" s="1">
        <f>ROUND(($Y156-SUM($M156:R156))/S$1,2)</f>
        <v>40270.239999999998</v>
      </c>
      <c r="T156" s="1">
        <f>ROUND(($Y156-SUM($M156:S156))/T$1,2)</f>
        <v>40270.239999999998</v>
      </c>
      <c r="U156" s="1">
        <f>ROUND(($Y156-SUM($M156:T156))/U$1,2)</f>
        <v>40270.239999999998</v>
      </c>
      <c r="V156" s="1">
        <f>ROUND(($Y156-SUM($M156:U156))/V$1,2)</f>
        <v>40270.239999999998</v>
      </c>
      <c r="W156" s="1">
        <f>ROUND(($Y156-SUM($M156:V156))/W$1,2)</f>
        <v>40270.25</v>
      </c>
      <c r="X156" s="1">
        <f>ROUND(($Y156-SUM($M156:W156))/X$1,2)</f>
        <v>40270.239999999998</v>
      </c>
      <c r="Y156" s="1">
        <f>IF(F156="NO",ROUND($AA156*Z$287,2),ROUND($AA156/2*Z$287,2))</f>
        <v>483242.89</v>
      </c>
      <c r="Z156" s="1">
        <f t="shared" ref="Z156:Z161" si="44">IF(F156="NO",AA156,AA156/2)</f>
        <v>1576</v>
      </c>
      <c r="AA156" s="1">
        <v>1576</v>
      </c>
      <c r="AC156" s="1">
        <f t="shared" si="28"/>
        <v>0</v>
      </c>
    </row>
    <row r="157" spans="1:29" x14ac:dyDescent="0.35">
      <c r="A157" s="1" t="s">
        <v>258</v>
      </c>
      <c r="B157" s="1" t="s">
        <v>311</v>
      </c>
      <c r="C157" s="1" t="s">
        <v>312</v>
      </c>
      <c r="D157" s="1" t="s">
        <v>315</v>
      </c>
      <c r="E157" s="1" t="s">
        <v>706</v>
      </c>
      <c r="F157" s="1" t="s">
        <v>696</v>
      </c>
      <c r="M157" s="1">
        <v>19419.66</v>
      </c>
      <c r="N157" s="1">
        <f>ROUND(($Y157-SUM($M157:M157))/N$1,2)</f>
        <v>19419.66</v>
      </c>
      <c r="O157" s="1">
        <f>ROUND(($Y157-SUM($M157:N157))/O$1,2)</f>
        <v>19419.66</v>
      </c>
      <c r="P157" s="1">
        <f>ROUND(($Y157-SUM($M157:O157))/P$1,2)</f>
        <v>19419.66</v>
      </c>
      <c r="Q157" s="1">
        <f>ROUND(($Y157-SUM($M157:P157))/Q$1,2)</f>
        <v>19419.66</v>
      </c>
      <c r="R157" s="1">
        <f>ROUND(($Y157-SUM($M157:Q157))/R$1,2)</f>
        <v>19419.66</v>
      </c>
      <c r="S157" s="1">
        <f>ROUND(($Y157-SUM($M157:R157))/S$1,2)</f>
        <v>19419.66</v>
      </c>
      <c r="T157" s="1">
        <f>ROUND(($Y157-SUM($M157:S157))/T$1,2)</f>
        <v>19419.66</v>
      </c>
      <c r="U157" s="1">
        <f>ROUND(($Y157-SUM($M157:T157))/U$1,2)</f>
        <v>19419.66</v>
      </c>
      <c r="V157" s="1">
        <f>ROUND(($Y157-SUM($M157:U157))/V$1,2)</f>
        <v>19419.66</v>
      </c>
      <c r="W157" s="1">
        <f>ROUND(($Y157-SUM($M157:V157))/W$1,2)</f>
        <v>19419.66</v>
      </c>
      <c r="X157" s="1">
        <f>ROUND(($Y157-SUM($M157:W157))/X$1,2)</f>
        <v>19419.650000000001</v>
      </c>
      <c r="Y157" s="1">
        <f>IF(F157="NO",ROUND($AA157*Z$287,2),ROUND($AA157/2*Z$287,2))</f>
        <v>233035.91</v>
      </c>
      <c r="Z157" s="1">
        <f t="shared" si="44"/>
        <v>760</v>
      </c>
      <c r="AA157" s="1">
        <v>760</v>
      </c>
      <c r="AC157" s="1">
        <f t="shared" si="28"/>
        <v>0</v>
      </c>
    </row>
    <row r="158" spans="1:29" x14ac:dyDescent="0.35">
      <c r="A158" s="1" t="s">
        <v>258</v>
      </c>
      <c r="B158" s="1" t="s">
        <v>311</v>
      </c>
      <c r="C158" s="1" t="s">
        <v>312</v>
      </c>
      <c r="D158" s="1" t="s">
        <v>622</v>
      </c>
      <c r="E158" s="1" t="s">
        <v>316</v>
      </c>
      <c r="F158" s="1" t="s">
        <v>666</v>
      </c>
      <c r="L158" s="1" t="s">
        <v>669</v>
      </c>
      <c r="M158" s="1">
        <v>8304.4599999999991</v>
      </c>
      <c r="N158" s="1">
        <f>ROUND(($Y158-SUM($M158:M158))/N$1,2)</f>
        <v>8304.4599999999991</v>
      </c>
      <c r="O158" s="1">
        <f>ROUND(($Y158-SUM($M158:N158))/O$1,2)</f>
        <v>8304.4599999999991</v>
      </c>
      <c r="P158" s="1">
        <f>ROUND(($Y158-SUM($M158:O158))/P$1,2)</f>
        <v>8304.4599999999991</v>
      </c>
      <c r="Q158" s="1">
        <f>ROUND(($Y158-SUM($M158:P158))/Q$1,2)</f>
        <v>8304.4599999999991</v>
      </c>
      <c r="R158" s="1">
        <f>ROUND(($Y158-SUM($M158:Q158))/R$1,2)</f>
        <v>8304.4599999999991</v>
      </c>
      <c r="S158" s="1">
        <f>ROUND(($Y158-SUM($M158:R158))/S$1,2)</f>
        <v>8304.4599999999991</v>
      </c>
      <c r="T158" s="1">
        <f>ROUND(($Y158-SUM($M158:S158))/T$1,2)</f>
        <v>8304.4599999999991</v>
      </c>
      <c r="U158" s="1">
        <f>ROUND(($Y158-SUM($M158:T158))/U$1,2)</f>
        <v>8304.4599999999991</v>
      </c>
      <c r="V158" s="1">
        <f>ROUND(($Y158-SUM($M158:U158))/V$1,2)</f>
        <v>8304.4599999999991</v>
      </c>
      <c r="W158" s="1">
        <f>ROUND(($Y158-SUM($M158:V158))/W$1,2)</f>
        <v>8304.4599999999991</v>
      </c>
      <c r="X158" s="1">
        <f>ROUND(($Y158-SUM($M158:W158))/X$1,2)</f>
        <v>8304.4599999999991</v>
      </c>
      <c r="Y158" s="1">
        <f>IF(F158="NO",ROUND($AA158*Z$287,2),ROUND($AA158/2*Z$287,2))</f>
        <v>99653.52</v>
      </c>
      <c r="Z158" s="1">
        <f t="shared" si="44"/>
        <v>325</v>
      </c>
      <c r="AA158" s="1">
        <v>325</v>
      </c>
      <c r="AC158" s="1">
        <f t="shared" si="28"/>
        <v>0</v>
      </c>
    </row>
    <row r="159" spans="1:29" x14ac:dyDescent="0.35">
      <c r="A159" s="1" t="s">
        <v>258</v>
      </c>
      <c r="B159" s="1" t="s">
        <v>311</v>
      </c>
      <c r="C159" s="1" t="s">
        <v>312</v>
      </c>
      <c r="D159" s="1" t="s">
        <v>623</v>
      </c>
      <c r="E159" s="1" t="s">
        <v>317</v>
      </c>
      <c r="F159" s="1" t="s">
        <v>666</v>
      </c>
      <c r="L159" s="1" t="s">
        <v>669</v>
      </c>
      <c r="M159" s="1">
        <v>13798.18</v>
      </c>
      <c r="N159" s="1">
        <f>ROUND(($Y159-SUM($M159:M159))/N$1,2)</f>
        <v>13798.18</v>
      </c>
      <c r="O159" s="1">
        <f>ROUND(($Y159-SUM($M159:N159))/O$1,2)</f>
        <v>13798.18</v>
      </c>
      <c r="P159" s="1">
        <f>ROUND(($Y159-SUM($M159:O159))/P$1,2)</f>
        <v>13798.18</v>
      </c>
      <c r="Q159" s="1">
        <f>ROUND(($Y159-SUM($M159:P159))/Q$1,2)</f>
        <v>13798.18</v>
      </c>
      <c r="R159" s="1">
        <f>ROUND(($Y159-SUM($M159:Q159))/R$1,2)</f>
        <v>13798.18</v>
      </c>
      <c r="S159" s="1">
        <f>ROUND(($Y159-SUM($M159:R159))/S$1,2)</f>
        <v>13798.18</v>
      </c>
      <c r="T159" s="1">
        <f>ROUND(($Y159-SUM($M159:S159))/T$1,2)</f>
        <v>13798.18</v>
      </c>
      <c r="U159" s="1">
        <f>ROUND(($Y159-SUM($M159:T159))/U$1,2)</f>
        <v>13798.18</v>
      </c>
      <c r="V159" s="1">
        <f>ROUND(($Y159-SUM($M159:U159))/V$1,2)</f>
        <v>13798.18</v>
      </c>
      <c r="W159" s="1">
        <f>ROUND(($Y159-SUM($M159:V159))/W$1,2)</f>
        <v>13798.18</v>
      </c>
      <c r="X159" s="1">
        <f>ROUND(($Y159-SUM($M159:W159))/X$1,2)</f>
        <v>13798.17</v>
      </c>
      <c r="Y159" s="1">
        <f>IF(F159="NO",ROUND($AA159*Z$287,2),ROUND($AA159/2*Z$287,2))</f>
        <v>165578.15</v>
      </c>
      <c r="Z159" s="1">
        <f t="shared" si="44"/>
        <v>540</v>
      </c>
      <c r="AA159" s="1">
        <v>540</v>
      </c>
      <c r="AC159" s="1">
        <f t="shared" si="28"/>
        <v>0</v>
      </c>
    </row>
    <row r="160" spans="1:29" x14ac:dyDescent="0.35">
      <c r="A160" s="1" t="s">
        <v>258</v>
      </c>
      <c r="B160" s="1" t="s">
        <v>311</v>
      </c>
      <c r="C160" s="1" t="s">
        <v>312</v>
      </c>
      <c r="D160" s="1" t="s">
        <v>318</v>
      </c>
      <c r="E160" s="1" t="s">
        <v>319</v>
      </c>
      <c r="F160" s="1" t="s">
        <v>666</v>
      </c>
      <c r="L160" s="1" t="s">
        <v>669</v>
      </c>
      <c r="M160" s="1">
        <v>10374.19</v>
      </c>
      <c r="N160" s="1">
        <f>ROUND(($Y160-SUM($M160:M160))/N$1,2)</f>
        <v>10374.19</v>
      </c>
      <c r="O160" s="1">
        <f>ROUND(($Y160-SUM($M160:N160))/O$1,2)</f>
        <v>10374.19</v>
      </c>
      <c r="P160" s="1">
        <f>ROUND(($Y160-SUM($M160:O160))/P$1,2)</f>
        <v>10374.19</v>
      </c>
      <c r="Q160" s="1">
        <f>ROUND(($Y160-SUM($M160:P160))/Q$1,2)</f>
        <v>10374.19</v>
      </c>
      <c r="R160" s="1">
        <f>ROUND(($Y160-SUM($M160:Q160))/R$1,2)</f>
        <v>10374.18</v>
      </c>
      <c r="S160" s="1">
        <f>ROUND(($Y160-SUM($M160:R160))/S$1,2)</f>
        <v>10374.19</v>
      </c>
      <c r="T160" s="1">
        <f>ROUND(($Y160-SUM($M160:S160))/T$1,2)</f>
        <v>10374.18</v>
      </c>
      <c r="U160" s="1">
        <f>ROUND(($Y160-SUM($M160:T160))/U$1,2)</f>
        <v>10374.19</v>
      </c>
      <c r="V160" s="1">
        <f>ROUND(($Y160-SUM($M160:U160))/V$1,2)</f>
        <v>10374.18</v>
      </c>
      <c r="W160" s="1">
        <f>ROUND(($Y160-SUM($M160:V160))/W$1,2)</f>
        <v>10374.19</v>
      </c>
      <c r="X160" s="1">
        <f>ROUND(($Y160-SUM($M160:W160))/X$1,2)</f>
        <v>10374.18</v>
      </c>
      <c r="Y160" s="1">
        <f>IF(F160="NO",ROUND($AA160*Z$287,2),ROUND($AA160/2*Z$287,2))</f>
        <v>124490.24000000001</v>
      </c>
      <c r="Z160" s="1">
        <f t="shared" si="44"/>
        <v>406</v>
      </c>
      <c r="AA160" s="1">
        <v>406</v>
      </c>
      <c r="AC160" s="1">
        <f t="shared" si="28"/>
        <v>0</v>
      </c>
    </row>
    <row r="161" spans="1:29" x14ac:dyDescent="0.35">
      <c r="A161" s="1" t="s">
        <v>258</v>
      </c>
      <c r="B161" s="1" t="s">
        <v>311</v>
      </c>
      <c r="C161" s="1" t="s">
        <v>312</v>
      </c>
      <c r="D161" s="1" t="s">
        <v>320</v>
      </c>
      <c r="E161" s="1" t="s">
        <v>321</v>
      </c>
      <c r="F161" s="1" t="s">
        <v>666</v>
      </c>
      <c r="L161" s="1" t="s">
        <v>669</v>
      </c>
      <c r="Z161" s="1">
        <f t="shared" si="44"/>
        <v>1192</v>
      </c>
      <c r="AA161" s="1">
        <v>1192</v>
      </c>
      <c r="AC161" s="1">
        <f>Y161-SUM(M161:X161)</f>
        <v>0</v>
      </c>
    </row>
    <row r="162" spans="1:29" s="12" customFormat="1" ht="15" x14ac:dyDescent="0.3">
      <c r="A162" s="12" t="s">
        <v>22</v>
      </c>
      <c r="B162" s="12" t="s">
        <v>311</v>
      </c>
      <c r="C162" s="12" t="s">
        <v>312</v>
      </c>
      <c r="E162" s="12" t="s">
        <v>23</v>
      </c>
      <c r="G162" s="12" t="s">
        <v>258</v>
      </c>
      <c r="H162" s="17" t="str">
        <f>B162</f>
        <v>1110</v>
      </c>
      <c r="I162" s="12" t="s">
        <v>322</v>
      </c>
      <c r="J162" s="12" t="s">
        <v>323</v>
      </c>
      <c r="K162" s="12" t="s">
        <v>26</v>
      </c>
      <c r="L162" s="12" t="s">
        <v>717</v>
      </c>
      <c r="M162" s="12">
        <v>92166.729999999981</v>
      </c>
      <c r="N162" s="12">
        <f t="shared" ref="N162:X162" si="45">SUM(N156:N161)</f>
        <v>92166.729999999981</v>
      </c>
      <c r="O162" s="12">
        <f t="shared" si="45"/>
        <v>92166.729999999981</v>
      </c>
      <c r="P162" s="12">
        <f t="shared" si="45"/>
        <v>92166.729999999981</v>
      </c>
      <c r="Q162" s="12">
        <f t="shared" si="45"/>
        <v>92166.729999999981</v>
      </c>
      <c r="R162" s="12">
        <f t="shared" si="45"/>
        <v>92166.719999999972</v>
      </c>
      <c r="S162" s="12">
        <f t="shared" si="45"/>
        <v>92166.729999999981</v>
      </c>
      <c r="T162" s="12">
        <f t="shared" si="45"/>
        <v>92166.719999999972</v>
      </c>
      <c r="U162" s="12">
        <f t="shared" si="45"/>
        <v>92166.729999999981</v>
      </c>
      <c r="V162" s="12">
        <f t="shared" si="45"/>
        <v>92166.719999999972</v>
      </c>
      <c r="W162" s="12">
        <f t="shared" si="45"/>
        <v>92166.739999999991</v>
      </c>
      <c r="X162" s="12">
        <f t="shared" si="45"/>
        <v>92166.700000000012</v>
      </c>
      <c r="Y162" s="12">
        <f t="shared" si="27"/>
        <v>1106000.7099999997</v>
      </c>
      <c r="Z162" s="8">
        <f>SUM(Z156:Z161)-Z161</f>
        <v>3607</v>
      </c>
      <c r="AA162" s="8">
        <f>SUM(AA156:AA161)-AA161</f>
        <v>3607</v>
      </c>
      <c r="AC162" s="12">
        <f t="shared" si="28"/>
        <v>0</v>
      </c>
    </row>
    <row r="163" spans="1:29" x14ac:dyDescent="0.35">
      <c r="A163" s="1" t="s">
        <v>324</v>
      </c>
      <c r="B163" s="1" t="s">
        <v>325</v>
      </c>
      <c r="C163" s="1" t="s">
        <v>326</v>
      </c>
      <c r="D163" s="1" t="s">
        <v>327</v>
      </c>
      <c r="E163" s="1" t="s">
        <v>328</v>
      </c>
      <c r="F163" s="1" t="s">
        <v>666</v>
      </c>
      <c r="L163" s="1" t="s">
        <v>669</v>
      </c>
      <c r="M163" s="1">
        <v>6515.81</v>
      </c>
      <c r="N163" s="1">
        <f>ROUND(($Y163-SUM($M163:M163))/N$1,2)</f>
        <v>6515.81</v>
      </c>
      <c r="O163" s="1">
        <f>ROUND(($Y163-SUM($M163:N163))/O$1,2)</f>
        <v>6515.81</v>
      </c>
      <c r="P163" s="1">
        <f>ROUND(($Y163-SUM($M163:O163))/P$1,2)</f>
        <v>6515.81</v>
      </c>
      <c r="Q163" s="1">
        <f>ROUND(($Y163-SUM($M163:P163))/Q$1,2)</f>
        <v>6515.81</v>
      </c>
      <c r="R163" s="1">
        <f>ROUND(($Y163-SUM($M163:Q163))/R$1,2)</f>
        <v>6515.8</v>
      </c>
      <c r="S163" s="1">
        <f>ROUND(($Y163-SUM($M163:R163))/S$1,2)</f>
        <v>6515.81</v>
      </c>
      <c r="T163" s="1">
        <f>ROUND(($Y163-SUM($M163:S163))/T$1,2)</f>
        <v>6515.8</v>
      </c>
      <c r="U163" s="1">
        <f>ROUND(($Y163-SUM($M163:T163))/U$1,2)</f>
        <v>6515.81</v>
      </c>
      <c r="V163" s="1">
        <f>ROUND(($Y163-SUM($M163:U163))/V$1,2)</f>
        <v>6515.8</v>
      </c>
      <c r="W163" s="1">
        <f>ROUND(($Y163-SUM($M163:V163))/W$1,2)</f>
        <v>6515.8</v>
      </c>
      <c r="X163" s="1">
        <f>ROUND(($Y163-SUM($M163:W163))/X$1,2)</f>
        <v>6515.81</v>
      </c>
      <c r="Y163" s="1">
        <f>IF(F163="NO",ROUND($AA163*Z$287,2),ROUND($AA163/2*Z$287,2))</f>
        <v>78189.679999999993</v>
      </c>
      <c r="Z163" s="1">
        <f>IF(F163="NO",AA163,AA163/2)</f>
        <v>255</v>
      </c>
      <c r="AA163" s="1">
        <v>255</v>
      </c>
      <c r="AC163" s="1">
        <f t="shared" si="28"/>
        <v>0</v>
      </c>
    </row>
    <row r="164" spans="1:29" s="12" customFormat="1" ht="15" x14ac:dyDescent="0.3">
      <c r="A164" s="12" t="s">
        <v>22</v>
      </c>
      <c r="B164" s="12" t="s">
        <v>325</v>
      </c>
      <c r="C164" s="12" t="s">
        <v>326</v>
      </c>
      <c r="E164" s="12" t="s">
        <v>23</v>
      </c>
      <c r="G164" s="12" t="s">
        <v>324</v>
      </c>
      <c r="H164" s="17" t="str">
        <f>B164</f>
        <v>1140</v>
      </c>
      <c r="I164" s="12" t="s">
        <v>329</v>
      </c>
      <c r="J164" s="12" t="s">
        <v>330</v>
      </c>
      <c r="K164" s="12" t="s">
        <v>26</v>
      </c>
      <c r="L164" s="12" t="s">
        <v>717</v>
      </c>
      <c r="M164" s="12">
        <v>6515.81</v>
      </c>
      <c r="N164" s="12">
        <f t="shared" ref="N164:X164" si="46">SUM(N163)</f>
        <v>6515.81</v>
      </c>
      <c r="O164" s="12">
        <f t="shared" si="46"/>
        <v>6515.81</v>
      </c>
      <c r="P164" s="12">
        <f t="shared" si="46"/>
        <v>6515.81</v>
      </c>
      <c r="Q164" s="12">
        <f t="shared" si="46"/>
        <v>6515.81</v>
      </c>
      <c r="R164" s="12">
        <f t="shared" si="46"/>
        <v>6515.8</v>
      </c>
      <c r="S164" s="12">
        <f t="shared" si="46"/>
        <v>6515.81</v>
      </c>
      <c r="T164" s="12">
        <f t="shared" si="46"/>
        <v>6515.8</v>
      </c>
      <c r="U164" s="12">
        <f t="shared" si="46"/>
        <v>6515.81</v>
      </c>
      <c r="V164" s="12">
        <f t="shared" si="46"/>
        <v>6515.8</v>
      </c>
      <c r="W164" s="12">
        <f t="shared" si="46"/>
        <v>6515.8</v>
      </c>
      <c r="X164" s="12">
        <f t="shared" si="46"/>
        <v>6515.81</v>
      </c>
      <c r="Y164" s="12">
        <f t="shared" si="27"/>
        <v>78189.680000000008</v>
      </c>
      <c r="Z164" s="8">
        <f>Z163</f>
        <v>255</v>
      </c>
      <c r="AA164" s="8">
        <f t="shared" ref="AA164" si="47">AA163</f>
        <v>255</v>
      </c>
      <c r="AC164" s="12">
        <f t="shared" si="28"/>
        <v>0</v>
      </c>
    </row>
    <row r="165" spans="1:29" x14ac:dyDescent="0.35">
      <c r="A165" s="1" t="s">
        <v>331</v>
      </c>
      <c r="B165" s="1" t="s">
        <v>332</v>
      </c>
      <c r="C165" s="1" t="s">
        <v>333</v>
      </c>
      <c r="D165" s="1" t="s">
        <v>334</v>
      </c>
      <c r="E165" s="1" t="s">
        <v>335</v>
      </c>
      <c r="F165" s="1" t="s">
        <v>666</v>
      </c>
      <c r="L165" s="1" t="s">
        <v>669</v>
      </c>
      <c r="M165" s="1">
        <v>3296.23</v>
      </c>
      <c r="N165" s="1">
        <f>ROUND(($Y165-SUM($M165:M165))/N$1,2)</f>
        <v>3296.23</v>
      </c>
      <c r="O165" s="1">
        <f>ROUND(($Y165-SUM($M165:N165))/O$1,2)</f>
        <v>3296.23</v>
      </c>
      <c r="P165" s="1">
        <f>ROUND(($Y165-SUM($M165:O165))/P$1,2)</f>
        <v>3296.23</v>
      </c>
      <c r="Q165" s="1">
        <f>ROUND(($Y165-SUM($M165:P165))/Q$1,2)</f>
        <v>3296.23</v>
      </c>
      <c r="R165" s="1">
        <f>ROUND(($Y165-SUM($M165:Q165))/R$1,2)</f>
        <v>3296.23</v>
      </c>
      <c r="S165" s="1">
        <f>ROUND(($Y165-SUM($M165:R165))/S$1,2)</f>
        <v>3296.23</v>
      </c>
      <c r="T165" s="1">
        <f>ROUND(($Y165-SUM($M165:S165))/T$1,2)</f>
        <v>3296.23</v>
      </c>
      <c r="U165" s="1">
        <f>ROUND(($Y165-SUM($M165:T165))/U$1,2)</f>
        <v>3296.24</v>
      </c>
      <c r="V165" s="1">
        <f>ROUND(($Y165-SUM($M165:U165))/V$1,2)</f>
        <v>3296.23</v>
      </c>
      <c r="W165" s="1">
        <f>ROUND(($Y165-SUM($M165:V165))/W$1,2)</f>
        <v>3296.24</v>
      </c>
      <c r="X165" s="1">
        <f>ROUND(($Y165-SUM($M165:W165))/X$1,2)</f>
        <v>3296.23</v>
      </c>
      <c r="Y165" s="1">
        <f>IF(F165="NO",ROUND($AA165*Z$287,2),ROUND($AA165/2*Z$287,2))</f>
        <v>39554.78</v>
      </c>
      <c r="Z165" s="1">
        <f>IF(F165="NO",AA165,AA165/2)</f>
        <v>129</v>
      </c>
      <c r="AA165" s="1">
        <v>129</v>
      </c>
      <c r="AC165" s="1">
        <f t="shared" si="28"/>
        <v>0</v>
      </c>
    </row>
    <row r="166" spans="1:29" s="12" customFormat="1" ht="15" x14ac:dyDescent="0.3">
      <c r="A166" s="12" t="s">
        <v>22</v>
      </c>
      <c r="B166" s="12" t="s">
        <v>332</v>
      </c>
      <c r="C166" s="12" t="s">
        <v>333</v>
      </c>
      <c r="E166" s="12" t="s">
        <v>23</v>
      </c>
      <c r="G166" s="12" t="s">
        <v>331</v>
      </c>
      <c r="H166" s="17" t="str">
        <f>B166</f>
        <v>1180</v>
      </c>
      <c r="I166" s="12" t="s">
        <v>336</v>
      </c>
      <c r="J166" s="12" t="s">
        <v>337</v>
      </c>
      <c r="K166" s="12" t="s">
        <v>41</v>
      </c>
      <c r="L166" s="12" t="s">
        <v>717</v>
      </c>
      <c r="M166" s="12">
        <v>3296.23</v>
      </c>
      <c r="N166" s="12">
        <f t="shared" ref="N166:X166" si="48">SUM(N165)</f>
        <v>3296.23</v>
      </c>
      <c r="O166" s="12">
        <f t="shared" si="48"/>
        <v>3296.23</v>
      </c>
      <c r="P166" s="12">
        <f t="shared" si="48"/>
        <v>3296.23</v>
      </c>
      <c r="Q166" s="12">
        <f t="shared" si="48"/>
        <v>3296.23</v>
      </c>
      <c r="R166" s="12">
        <f t="shared" si="48"/>
        <v>3296.23</v>
      </c>
      <c r="S166" s="12">
        <f t="shared" si="48"/>
        <v>3296.23</v>
      </c>
      <c r="T166" s="12">
        <f t="shared" si="48"/>
        <v>3296.23</v>
      </c>
      <c r="U166" s="12">
        <f t="shared" si="48"/>
        <v>3296.24</v>
      </c>
      <c r="V166" s="12">
        <f t="shared" si="48"/>
        <v>3296.23</v>
      </c>
      <c r="W166" s="12">
        <f t="shared" si="48"/>
        <v>3296.24</v>
      </c>
      <c r="X166" s="12">
        <f t="shared" si="48"/>
        <v>3296.23</v>
      </c>
      <c r="Y166" s="12">
        <f t="shared" si="27"/>
        <v>39554.780000000006</v>
      </c>
      <c r="Z166" s="8">
        <f>Z165</f>
        <v>129</v>
      </c>
      <c r="AA166" s="8">
        <f t="shared" ref="AA166" si="49">AA165</f>
        <v>129</v>
      </c>
      <c r="AC166" s="12">
        <f t="shared" si="28"/>
        <v>0</v>
      </c>
    </row>
    <row r="167" spans="1:29" x14ac:dyDescent="0.35">
      <c r="A167" s="1" t="s">
        <v>338</v>
      </c>
      <c r="B167" s="1" t="s">
        <v>339</v>
      </c>
      <c r="C167" s="1" t="s">
        <v>340</v>
      </c>
      <c r="D167" s="1" t="s">
        <v>341</v>
      </c>
      <c r="E167" s="1" t="s">
        <v>342</v>
      </c>
      <c r="F167" s="1" t="s">
        <v>666</v>
      </c>
      <c r="L167" s="1" t="s">
        <v>669</v>
      </c>
      <c r="M167" s="1">
        <v>1149.8499999999999</v>
      </c>
      <c r="N167" s="1">
        <f>ROUND(($Y167-SUM($M167:M167))/N$1,2)</f>
        <v>1149.8499999999999</v>
      </c>
      <c r="O167" s="1">
        <f>ROUND(($Y167-SUM($M167:N167))/O$1,2)</f>
        <v>1149.8499999999999</v>
      </c>
      <c r="P167" s="1">
        <f>ROUND(($Y167-SUM($M167:O167))/P$1,2)</f>
        <v>1149.8499999999999</v>
      </c>
      <c r="Q167" s="1">
        <f>ROUND(($Y167-SUM($M167:P167))/Q$1,2)</f>
        <v>1149.8499999999999</v>
      </c>
      <c r="R167" s="1">
        <f>ROUND(($Y167-SUM($M167:Q167))/R$1,2)</f>
        <v>1149.8499999999999</v>
      </c>
      <c r="S167" s="1">
        <f>ROUND(($Y167-SUM($M167:R167))/S$1,2)</f>
        <v>1149.8499999999999</v>
      </c>
      <c r="T167" s="1">
        <f>ROUND(($Y167-SUM($M167:S167))/T$1,2)</f>
        <v>1149.8499999999999</v>
      </c>
      <c r="U167" s="1">
        <f>ROUND(($Y167-SUM($M167:T167))/U$1,2)</f>
        <v>1149.8499999999999</v>
      </c>
      <c r="V167" s="1">
        <f>ROUND(($Y167-SUM($M167:U167))/V$1,2)</f>
        <v>1149.8399999999999</v>
      </c>
      <c r="W167" s="1">
        <f>ROUND(($Y167-SUM($M167:V167))/W$1,2)</f>
        <v>1149.8499999999999</v>
      </c>
      <c r="X167" s="1">
        <f>ROUND(($Y167-SUM($M167:W167))/X$1,2)</f>
        <v>1149.8399999999999</v>
      </c>
      <c r="Y167" s="1">
        <f>IF(F167="NO",ROUND($AA167*Z$287,2),ROUND($AA167/2*Z$287,2))</f>
        <v>13798.18</v>
      </c>
      <c r="Z167" s="1">
        <f>IF(F167="NO",AA167,AA167/2)</f>
        <v>45</v>
      </c>
      <c r="AA167" s="1">
        <v>45</v>
      </c>
      <c r="AC167" s="1">
        <f t="shared" si="28"/>
        <v>0</v>
      </c>
    </row>
    <row r="168" spans="1:29" s="12" customFormat="1" ht="15" x14ac:dyDescent="0.3">
      <c r="A168" s="12" t="s">
        <v>22</v>
      </c>
      <c r="B168" s="12" t="s">
        <v>339</v>
      </c>
      <c r="C168" s="12" t="s">
        <v>340</v>
      </c>
      <c r="E168" s="12" t="s">
        <v>23</v>
      </c>
      <c r="G168" s="12" t="s">
        <v>338</v>
      </c>
      <c r="H168" s="17" t="str">
        <f>B168</f>
        <v>1360</v>
      </c>
      <c r="I168" s="12" t="s">
        <v>343</v>
      </c>
      <c r="J168" s="12" t="s">
        <v>344</v>
      </c>
      <c r="K168" s="12" t="s">
        <v>26</v>
      </c>
      <c r="L168" s="12" t="s">
        <v>717</v>
      </c>
      <c r="M168" s="12">
        <v>1149.8499999999999</v>
      </c>
      <c r="N168" s="12">
        <f t="shared" ref="N168:X168" si="50">SUM(N167)</f>
        <v>1149.8499999999999</v>
      </c>
      <c r="O168" s="12">
        <f t="shared" si="50"/>
        <v>1149.8499999999999</v>
      </c>
      <c r="P168" s="12">
        <f t="shared" si="50"/>
        <v>1149.8499999999999</v>
      </c>
      <c r="Q168" s="12">
        <f t="shared" si="50"/>
        <v>1149.8499999999999</v>
      </c>
      <c r="R168" s="12">
        <f t="shared" si="50"/>
        <v>1149.8499999999999</v>
      </c>
      <c r="S168" s="12">
        <f t="shared" si="50"/>
        <v>1149.8499999999999</v>
      </c>
      <c r="T168" s="12">
        <f t="shared" si="50"/>
        <v>1149.8499999999999</v>
      </c>
      <c r="U168" s="12">
        <f t="shared" si="50"/>
        <v>1149.8499999999999</v>
      </c>
      <c r="V168" s="12">
        <f t="shared" si="50"/>
        <v>1149.8399999999999</v>
      </c>
      <c r="W168" s="12">
        <f t="shared" si="50"/>
        <v>1149.8499999999999</v>
      </c>
      <c r="X168" s="12">
        <f t="shared" si="50"/>
        <v>1149.8399999999999</v>
      </c>
      <c r="Y168" s="12">
        <f t="shared" si="27"/>
        <v>13798.180000000002</v>
      </c>
      <c r="Z168" s="8">
        <f>Z167</f>
        <v>45</v>
      </c>
      <c r="AA168" s="8">
        <f t="shared" ref="AA168" si="51">AA167</f>
        <v>45</v>
      </c>
      <c r="AC168" s="12">
        <f t="shared" si="28"/>
        <v>0</v>
      </c>
    </row>
    <row r="169" spans="1:29" x14ac:dyDescent="0.35">
      <c r="A169" s="1" t="s">
        <v>345</v>
      </c>
      <c r="B169" s="1" t="s">
        <v>346</v>
      </c>
      <c r="C169" s="1" t="s">
        <v>347</v>
      </c>
      <c r="D169" s="1" t="s">
        <v>659</v>
      </c>
      <c r="E169" s="1" t="s">
        <v>348</v>
      </c>
      <c r="F169" s="1" t="s">
        <v>666</v>
      </c>
      <c r="L169" s="1" t="s">
        <v>669</v>
      </c>
      <c r="M169" s="1">
        <v>21719.360000000001</v>
      </c>
      <c r="N169" s="1">
        <f>ROUND(($Y169-SUM($M169:M169))/N$1,2)</f>
        <v>21719.360000000001</v>
      </c>
      <c r="O169" s="1">
        <f>ROUND(($Y169-SUM($M169:N169))/O$1,2)</f>
        <v>21719.360000000001</v>
      </c>
      <c r="P169" s="1">
        <f>ROUND(($Y169-SUM($M169:O169))/P$1,2)</f>
        <v>21719.35</v>
      </c>
      <c r="Q169" s="1">
        <f>ROUND(($Y169-SUM($M169:P169))/Q$1,2)</f>
        <v>21719.360000000001</v>
      </c>
      <c r="R169" s="1">
        <f>ROUND(($Y169-SUM($M169:Q169))/R$1,2)</f>
        <v>21719.35</v>
      </c>
      <c r="S169" s="1">
        <f>ROUND(($Y169-SUM($M169:R169))/S$1,2)</f>
        <v>21719.360000000001</v>
      </c>
      <c r="T169" s="1">
        <f>ROUND(($Y169-SUM($M169:S169))/T$1,2)</f>
        <v>21719.35</v>
      </c>
      <c r="U169" s="1">
        <f>ROUND(($Y169-SUM($M169:T169))/U$1,2)</f>
        <v>21719.360000000001</v>
      </c>
      <c r="V169" s="1">
        <f>ROUND(($Y169-SUM($M169:U169))/V$1,2)</f>
        <v>21719.35</v>
      </c>
      <c r="W169" s="1">
        <f>ROUND(($Y169-SUM($M169:V169))/W$1,2)</f>
        <v>21719.35</v>
      </c>
      <c r="X169" s="1">
        <f>ROUND(($Y169-SUM($M169:W169))/X$1,2)</f>
        <v>21719.360000000001</v>
      </c>
      <c r="Y169" s="1">
        <f t="shared" ref="Y169:Y186" si="52">IF(F169="NO",ROUND($AA169*Z$287,2),ROUND($AA169/2*Z$287,2))</f>
        <v>260632.27</v>
      </c>
      <c r="Z169" s="1">
        <f t="shared" ref="Z169:Z186" si="53">IF(F169="NO",AA169,AA169/2)</f>
        <v>850</v>
      </c>
      <c r="AA169" s="1">
        <v>850</v>
      </c>
      <c r="AC169" s="1">
        <f t="shared" si="28"/>
        <v>0</v>
      </c>
    </row>
    <row r="170" spans="1:29" x14ac:dyDescent="0.35">
      <c r="A170" s="1" t="s">
        <v>345</v>
      </c>
      <c r="B170" s="1" t="s">
        <v>346</v>
      </c>
      <c r="C170" s="1" t="s">
        <v>347</v>
      </c>
      <c r="D170" s="1" t="s">
        <v>349</v>
      </c>
      <c r="E170" s="1" t="s">
        <v>350</v>
      </c>
      <c r="F170" s="1" t="s">
        <v>666</v>
      </c>
      <c r="L170" s="1" t="s">
        <v>669</v>
      </c>
      <c r="M170" s="1">
        <v>10297.530000000001</v>
      </c>
      <c r="N170" s="1">
        <f>ROUND(($Y170-SUM($M170:M170))/N$1,2)</f>
        <v>10297.530000000001</v>
      </c>
      <c r="O170" s="1">
        <f>ROUND(($Y170-SUM($M170:N170))/O$1,2)</f>
        <v>10297.530000000001</v>
      </c>
      <c r="P170" s="1">
        <f>ROUND(($Y170-SUM($M170:O170))/P$1,2)</f>
        <v>10297.530000000001</v>
      </c>
      <c r="Q170" s="1">
        <f>ROUND(($Y170-SUM($M170:P170))/Q$1,2)</f>
        <v>10297.530000000001</v>
      </c>
      <c r="R170" s="1">
        <f>ROUND(($Y170-SUM($M170:Q170))/R$1,2)</f>
        <v>10297.530000000001</v>
      </c>
      <c r="S170" s="1">
        <f>ROUND(($Y170-SUM($M170:R170))/S$1,2)</f>
        <v>10297.530000000001</v>
      </c>
      <c r="T170" s="1">
        <f>ROUND(($Y170-SUM($M170:S170))/T$1,2)</f>
        <v>10297.530000000001</v>
      </c>
      <c r="U170" s="1">
        <f>ROUND(($Y170-SUM($M170:T170))/U$1,2)</f>
        <v>10297.530000000001</v>
      </c>
      <c r="V170" s="1">
        <f>ROUND(($Y170-SUM($M170:U170))/V$1,2)</f>
        <v>10297.530000000001</v>
      </c>
      <c r="W170" s="1">
        <f>ROUND(($Y170-SUM($M170:V170))/W$1,2)</f>
        <v>10297.530000000001</v>
      </c>
      <c r="X170" s="1">
        <f>ROUND(($Y170-SUM($M170:W170))/X$1,2)</f>
        <v>10297.530000000001</v>
      </c>
      <c r="Y170" s="1">
        <f t="shared" si="52"/>
        <v>123570.36</v>
      </c>
      <c r="Z170" s="1">
        <f t="shared" si="53"/>
        <v>403</v>
      </c>
      <c r="AA170" s="1">
        <v>403</v>
      </c>
      <c r="AC170" s="1">
        <f t="shared" si="28"/>
        <v>0</v>
      </c>
    </row>
    <row r="171" spans="1:29" x14ac:dyDescent="0.35">
      <c r="A171" s="1" t="s">
        <v>345</v>
      </c>
      <c r="B171" s="1" t="s">
        <v>346</v>
      </c>
      <c r="C171" s="1" t="s">
        <v>347</v>
      </c>
      <c r="D171" s="1" t="s">
        <v>351</v>
      </c>
      <c r="E171" s="1" t="s">
        <v>352</v>
      </c>
      <c r="F171" s="1" t="s">
        <v>666</v>
      </c>
      <c r="L171" s="1" t="s">
        <v>669</v>
      </c>
      <c r="M171" s="1">
        <v>9812.0400000000009</v>
      </c>
      <c r="N171" s="1">
        <f>ROUND(($Y171-SUM($M171:M171))/N$1,2)</f>
        <v>9812.0400000000009</v>
      </c>
      <c r="O171" s="1">
        <f>ROUND(($Y171-SUM($M171:N171))/O$1,2)</f>
        <v>9812.0400000000009</v>
      </c>
      <c r="P171" s="1">
        <f>ROUND(($Y171-SUM($M171:O171))/P$1,2)</f>
        <v>9812.0400000000009</v>
      </c>
      <c r="Q171" s="1">
        <f>ROUND(($Y171-SUM($M171:P171))/Q$1,2)</f>
        <v>9812.0400000000009</v>
      </c>
      <c r="R171" s="1">
        <f>ROUND(($Y171-SUM($M171:Q171))/R$1,2)</f>
        <v>9812.0400000000009</v>
      </c>
      <c r="S171" s="1">
        <f>ROUND(($Y171-SUM($M171:R171))/S$1,2)</f>
        <v>9812.0400000000009</v>
      </c>
      <c r="T171" s="1">
        <f>ROUND(($Y171-SUM($M171:S171))/T$1,2)</f>
        <v>9812.0400000000009</v>
      </c>
      <c r="U171" s="1">
        <f>ROUND(($Y171-SUM($M171:T171))/U$1,2)</f>
        <v>9812.0400000000009</v>
      </c>
      <c r="V171" s="1">
        <f>ROUND(($Y171-SUM($M171:U171))/V$1,2)</f>
        <v>9812.0300000000007</v>
      </c>
      <c r="W171" s="1">
        <f>ROUND(($Y171-SUM($M171:V171))/W$1,2)</f>
        <v>9812.0400000000009</v>
      </c>
      <c r="X171" s="1">
        <f>ROUND(($Y171-SUM($M171:W171))/X$1,2)</f>
        <v>9812.0300000000007</v>
      </c>
      <c r="Y171" s="1">
        <f t="shared" si="52"/>
        <v>117744.46</v>
      </c>
      <c r="Z171" s="1">
        <f t="shared" si="53"/>
        <v>384</v>
      </c>
      <c r="AA171" s="1">
        <v>384</v>
      </c>
      <c r="AC171" s="1">
        <f t="shared" si="28"/>
        <v>0</v>
      </c>
    </row>
    <row r="172" spans="1:29" x14ac:dyDescent="0.35">
      <c r="A172" s="1" t="s">
        <v>345</v>
      </c>
      <c r="B172" s="1" t="s">
        <v>346</v>
      </c>
      <c r="C172" s="1" t="s">
        <v>347</v>
      </c>
      <c r="D172" s="1" t="s">
        <v>353</v>
      </c>
      <c r="E172" s="1" t="s">
        <v>354</v>
      </c>
      <c r="F172" s="1" t="s">
        <v>666</v>
      </c>
      <c r="L172" s="1" t="s">
        <v>669</v>
      </c>
      <c r="M172" s="1">
        <v>5825.9</v>
      </c>
      <c r="N172" s="1">
        <f>ROUND(($Y172-SUM($M172:M172))/N$1,2)</f>
        <v>5825.9</v>
      </c>
      <c r="O172" s="1">
        <f>ROUND(($Y172-SUM($M172:N172))/O$1,2)</f>
        <v>5825.9</v>
      </c>
      <c r="P172" s="1">
        <f>ROUND(($Y172-SUM($M172:O172))/P$1,2)</f>
        <v>5825.9</v>
      </c>
      <c r="Q172" s="1">
        <f>ROUND(($Y172-SUM($M172:P172))/Q$1,2)</f>
        <v>5825.9</v>
      </c>
      <c r="R172" s="1">
        <f>ROUND(($Y172-SUM($M172:Q172))/R$1,2)</f>
        <v>5825.9</v>
      </c>
      <c r="S172" s="1">
        <f>ROUND(($Y172-SUM($M172:R172))/S$1,2)</f>
        <v>5825.9</v>
      </c>
      <c r="T172" s="1">
        <f>ROUND(($Y172-SUM($M172:S172))/T$1,2)</f>
        <v>5825.89</v>
      </c>
      <c r="U172" s="1">
        <f>ROUND(($Y172-SUM($M172:T172))/U$1,2)</f>
        <v>5825.9</v>
      </c>
      <c r="V172" s="1">
        <f>ROUND(($Y172-SUM($M172:U172))/V$1,2)</f>
        <v>5825.89</v>
      </c>
      <c r="W172" s="1">
        <f>ROUND(($Y172-SUM($M172:V172))/W$1,2)</f>
        <v>5825.9</v>
      </c>
      <c r="X172" s="1">
        <f>ROUND(($Y172-SUM($M172:W172))/X$1,2)</f>
        <v>5825.89</v>
      </c>
      <c r="Y172" s="1">
        <f t="shared" si="52"/>
        <v>69910.77</v>
      </c>
      <c r="Z172" s="1">
        <f t="shared" si="53"/>
        <v>228</v>
      </c>
      <c r="AA172" s="1">
        <v>228</v>
      </c>
      <c r="AC172" s="1">
        <f t="shared" si="28"/>
        <v>0</v>
      </c>
    </row>
    <row r="173" spans="1:29" x14ac:dyDescent="0.35">
      <c r="A173" s="1" t="s">
        <v>345</v>
      </c>
      <c r="B173" s="1" t="s">
        <v>346</v>
      </c>
      <c r="C173" s="1" t="s">
        <v>347</v>
      </c>
      <c r="D173" s="1" t="s">
        <v>624</v>
      </c>
      <c r="E173" s="1" t="s">
        <v>355</v>
      </c>
      <c r="F173" s="1" t="s">
        <v>665</v>
      </c>
      <c r="L173" s="1" t="s">
        <v>669</v>
      </c>
      <c r="M173" s="1">
        <v>2478.56</v>
      </c>
      <c r="N173" s="1">
        <f>ROUND(($Y173-SUM($M173:M173))/N$1,2)</f>
        <v>2478.56</v>
      </c>
      <c r="O173" s="1">
        <f>ROUND(($Y173-SUM($M173:N173))/O$1,2)</f>
        <v>2478.56</v>
      </c>
      <c r="P173" s="1">
        <f>ROUND(($Y173-SUM($M173:O173))/P$1,2)</f>
        <v>2478.56</v>
      </c>
      <c r="Q173" s="1">
        <f>ROUND(($Y173-SUM($M173:P173))/Q$1,2)</f>
        <v>2478.56</v>
      </c>
      <c r="R173" s="1">
        <f>ROUND(($Y173-SUM($M173:Q173))/R$1,2)</f>
        <v>2478.56</v>
      </c>
      <c r="S173" s="1">
        <f>ROUND(($Y173-SUM($M173:R173))/S$1,2)</f>
        <v>2478.56</v>
      </c>
      <c r="T173" s="1">
        <f>ROUND(($Y173-SUM($M173:S173))/T$1,2)</f>
        <v>2478.56</v>
      </c>
      <c r="U173" s="1">
        <f>ROUND(($Y173-SUM($M173:T173))/U$1,2)</f>
        <v>2478.5700000000002</v>
      </c>
      <c r="V173" s="1">
        <f>ROUND(($Y173-SUM($M173:U173))/V$1,2)</f>
        <v>2478.56</v>
      </c>
      <c r="W173" s="1">
        <f>ROUND(($Y173-SUM($M173:V173))/W$1,2)</f>
        <v>2478.5700000000002</v>
      </c>
      <c r="X173" s="1">
        <f>ROUND(($Y173-SUM($M173:W173))/X$1,2)</f>
        <v>2478.56</v>
      </c>
      <c r="Y173" s="1">
        <f t="shared" si="52"/>
        <v>29742.74</v>
      </c>
      <c r="Z173" s="1">
        <f t="shared" si="53"/>
        <v>97</v>
      </c>
      <c r="AA173" s="1">
        <v>194</v>
      </c>
      <c r="AC173" s="1">
        <f t="shared" si="28"/>
        <v>0</v>
      </c>
    </row>
    <row r="174" spans="1:29" x14ac:dyDescent="0.35">
      <c r="A174" s="1" t="s">
        <v>345</v>
      </c>
      <c r="B174" s="1" t="s">
        <v>346</v>
      </c>
      <c r="C174" s="1" t="s">
        <v>347</v>
      </c>
      <c r="D174" s="1" t="s">
        <v>356</v>
      </c>
      <c r="E174" s="1" t="s">
        <v>357</v>
      </c>
      <c r="F174" s="1" t="s">
        <v>666</v>
      </c>
      <c r="L174" s="1" t="s">
        <v>669</v>
      </c>
      <c r="M174" s="1">
        <v>13184.93</v>
      </c>
      <c r="N174" s="1">
        <f>ROUND(($Y174-SUM($M174:M174))/N$1,2)</f>
        <v>13184.93</v>
      </c>
      <c r="O174" s="1">
        <f>ROUND(($Y174-SUM($M174:N174))/O$1,2)</f>
        <v>13184.93</v>
      </c>
      <c r="P174" s="1">
        <f>ROUND(($Y174-SUM($M174:O174))/P$1,2)</f>
        <v>13184.93</v>
      </c>
      <c r="Q174" s="1">
        <f>ROUND(($Y174-SUM($M174:P174))/Q$1,2)</f>
        <v>13184.93</v>
      </c>
      <c r="R174" s="1">
        <f>ROUND(($Y174-SUM($M174:Q174))/R$1,2)</f>
        <v>13184.92</v>
      </c>
      <c r="S174" s="1">
        <f>ROUND(($Y174-SUM($M174:R174))/S$1,2)</f>
        <v>13184.93</v>
      </c>
      <c r="T174" s="1">
        <f>ROUND(($Y174-SUM($M174:S174))/T$1,2)</f>
        <v>13184.92</v>
      </c>
      <c r="U174" s="1">
        <f>ROUND(($Y174-SUM($M174:T174))/U$1,2)</f>
        <v>13184.93</v>
      </c>
      <c r="V174" s="1">
        <f>ROUND(($Y174-SUM($M174:U174))/V$1,2)</f>
        <v>13184.92</v>
      </c>
      <c r="W174" s="1">
        <f>ROUND(($Y174-SUM($M174:V174))/W$1,2)</f>
        <v>13184.93</v>
      </c>
      <c r="X174" s="1">
        <f>ROUND(($Y174-SUM($M174:W174))/X$1,2)</f>
        <v>13184.92</v>
      </c>
      <c r="Y174" s="1">
        <f t="shared" si="52"/>
        <v>158219.12</v>
      </c>
      <c r="Z174" s="1">
        <f t="shared" si="53"/>
        <v>516</v>
      </c>
      <c r="AA174" s="1">
        <v>516</v>
      </c>
      <c r="AC174" s="1">
        <f t="shared" si="28"/>
        <v>0</v>
      </c>
    </row>
    <row r="175" spans="1:29" x14ac:dyDescent="0.35">
      <c r="A175" s="1" t="s">
        <v>345</v>
      </c>
      <c r="B175" s="1" t="s">
        <v>346</v>
      </c>
      <c r="C175" s="1" t="s">
        <v>347</v>
      </c>
      <c r="D175" s="1" t="s">
        <v>625</v>
      </c>
      <c r="E175" s="1" t="s">
        <v>358</v>
      </c>
      <c r="F175" s="1" t="s">
        <v>666</v>
      </c>
      <c r="L175" s="1" t="s">
        <v>669</v>
      </c>
      <c r="M175" s="1">
        <v>4599.3900000000003</v>
      </c>
      <c r="N175" s="1">
        <f>ROUND(($Y175-SUM($M175:M175))/N$1,2)</f>
        <v>4599.3900000000003</v>
      </c>
      <c r="O175" s="1">
        <f>ROUND(($Y175-SUM($M175:N175))/O$1,2)</f>
        <v>4599.3900000000003</v>
      </c>
      <c r="P175" s="1">
        <f>ROUND(($Y175-SUM($M175:O175))/P$1,2)</f>
        <v>4599.3900000000003</v>
      </c>
      <c r="Q175" s="1">
        <f>ROUND(($Y175-SUM($M175:P175))/Q$1,2)</f>
        <v>4599.3999999999996</v>
      </c>
      <c r="R175" s="1">
        <f>ROUND(($Y175-SUM($M175:Q175))/R$1,2)</f>
        <v>4599.3900000000003</v>
      </c>
      <c r="S175" s="1">
        <f>ROUND(($Y175-SUM($M175:R175))/S$1,2)</f>
        <v>4599.3999999999996</v>
      </c>
      <c r="T175" s="1">
        <f>ROUND(($Y175-SUM($M175:S175))/T$1,2)</f>
        <v>4599.3900000000003</v>
      </c>
      <c r="U175" s="1">
        <f>ROUND(($Y175-SUM($M175:T175))/U$1,2)</f>
        <v>4599.3999999999996</v>
      </c>
      <c r="V175" s="1">
        <f>ROUND(($Y175-SUM($M175:U175))/V$1,2)</f>
        <v>4599.3900000000003</v>
      </c>
      <c r="W175" s="1">
        <f>ROUND(($Y175-SUM($M175:V175))/W$1,2)</f>
        <v>4599.3999999999996</v>
      </c>
      <c r="X175" s="1">
        <f>ROUND(($Y175-SUM($M175:W175))/X$1,2)</f>
        <v>4599.3900000000003</v>
      </c>
      <c r="Y175" s="1">
        <f t="shared" si="52"/>
        <v>55192.72</v>
      </c>
      <c r="Z175" s="1">
        <f t="shared" si="53"/>
        <v>180</v>
      </c>
      <c r="AA175" s="1">
        <v>180</v>
      </c>
      <c r="AC175" s="1">
        <f t="shared" si="28"/>
        <v>0</v>
      </c>
    </row>
    <row r="176" spans="1:29" x14ac:dyDescent="0.35">
      <c r="A176" s="1" t="s">
        <v>345</v>
      </c>
      <c r="B176" s="1" t="s">
        <v>346</v>
      </c>
      <c r="C176" s="1" t="s">
        <v>347</v>
      </c>
      <c r="D176" s="1" t="s">
        <v>359</v>
      </c>
      <c r="E176" s="1" t="s">
        <v>360</v>
      </c>
      <c r="F176" s="1" t="s">
        <v>696</v>
      </c>
      <c r="L176" s="1" t="s">
        <v>669</v>
      </c>
      <c r="M176" s="1">
        <v>19044.04</v>
      </c>
      <c r="N176" s="1">
        <f>ROUND(($Y176-SUM($M176:M176))/N$1,2)</f>
        <v>19044.04</v>
      </c>
      <c r="O176" s="1">
        <f>ROUND(($Y176-SUM($M176:N176))/O$1,2)</f>
        <v>19044.04</v>
      </c>
      <c r="P176" s="1">
        <f>ROUND(($Y176-SUM($M176:O176))/P$1,2)</f>
        <v>19044.04</v>
      </c>
      <c r="Q176" s="1">
        <f>ROUND(($Y176-SUM($M176:P176))/Q$1,2)</f>
        <v>19044.04</v>
      </c>
      <c r="R176" s="1">
        <f>ROUND(($Y176-SUM($M176:Q176))/R$1,2)</f>
        <v>19044.04</v>
      </c>
      <c r="S176" s="1">
        <f>ROUND(($Y176-SUM($M176:R176))/S$1,2)</f>
        <v>19044.05</v>
      </c>
      <c r="T176" s="1">
        <f>ROUND(($Y176-SUM($M176:S176))/T$1,2)</f>
        <v>19044.04</v>
      </c>
      <c r="U176" s="1">
        <f>ROUND(($Y176-SUM($M176:T176))/U$1,2)</f>
        <v>19044.05</v>
      </c>
      <c r="V176" s="1">
        <f>ROUND(($Y176-SUM($M176:U176))/V$1,2)</f>
        <v>19044.04</v>
      </c>
      <c r="W176" s="1">
        <f>ROUND(($Y176-SUM($M176:V176))/W$1,2)</f>
        <v>19044.05</v>
      </c>
      <c r="X176" s="1">
        <f>ROUND(($Y176-SUM($M176:W176))/X$1,2)</f>
        <v>19044.04</v>
      </c>
      <c r="Y176" s="1">
        <f t="shared" si="52"/>
        <v>228528.51</v>
      </c>
      <c r="Z176" s="1">
        <f t="shared" si="53"/>
        <v>745.3</v>
      </c>
      <c r="AA176" s="1">
        <v>745.3</v>
      </c>
      <c r="AC176" s="1">
        <f t="shared" si="28"/>
        <v>0</v>
      </c>
    </row>
    <row r="177" spans="1:29" x14ac:dyDescent="0.35">
      <c r="A177" s="1" t="s">
        <v>345</v>
      </c>
      <c r="B177" s="1" t="s">
        <v>346</v>
      </c>
      <c r="C177" s="1" t="s">
        <v>347</v>
      </c>
      <c r="D177" s="28">
        <v>4404</v>
      </c>
      <c r="E177" s="1" t="s">
        <v>715</v>
      </c>
      <c r="F177" s="1" t="s">
        <v>666</v>
      </c>
      <c r="L177" s="1" t="s">
        <v>669</v>
      </c>
      <c r="M177" s="1">
        <v>16992.2</v>
      </c>
      <c r="N177" s="1">
        <f>ROUND(($Y177-SUM($M177:M177))/N$1,2)</f>
        <v>16992.2</v>
      </c>
      <c r="O177" s="1">
        <f>ROUND(($Y177-SUM($M177:N177))/O$1,2)</f>
        <v>16992.2</v>
      </c>
      <c r="P177" s="1">
        <f>ROUND(($Y177-SUM($M177:O177))/P$1,2)</f>
        <v>16992.2</v>
      </c>
      <c r="Q177" s="1">
        <f>ROUND(($Y177-SUM($M177:P177))/Q$1,2)</f>
        <v>16992.2</v>
      </c>
      <c r="R177" s="1">
        <f>ROUND(($Y177-SUM($M177:Q177))/R$1,2)</f>
        <v>16992.2</v>
      </c>
      <c r="S177" s="1">
        <f>ROUND(($Y177-SUM($M177:R177))/S$1,2)</f>
        <v>16992.2</v>
      </c>
      <c r="T177" s="1">
        <f>ROUND(($Y177-SUM($M177:S177))/T$1,2)</f>
        <v>16992.2</v>
      </c>
      <c r="U177" s="1">
        <f>ROUND(($Y177-SUM($M177:T177))/U$1,2)</f>
        <v>16992.21</v>
      </c>
      <c r="V177" s="1">
        <f>ROUND(($Y177-SUM($M177:U177))/V$1,2)</f>
        <v>16992.2</v>
      </c>
      <c r="W177" s="1">
        <f>ROUND(($Y177-SUM($M177:V177))/W$1,2)</f>
        <v>16992.21</v>
      </c>
      <c r="X177" s="1">
        <f>ROUND(($Y177-SUM($M177:W177))/X$1,2)</f>
        <v>16992.2</v>
      </c>
      <c r="Y177" s="1">
        <f t="shared" si="52"/>
        <v>203906.42</v>
      </c>
      <c r="Z177" s="1">
        <f t="shared" si="53"/>
        <v>665</v>
      </c>
      <c r="AA177" s="1">
        <v>665</v>
      </c>
      <c r="AC177" s="1">
        <f t="shared" si="28"/>
        <v>0</v>
      </c>
    </row>
    <row r="178" spans="1:29" x14ac:dyDescent="0.35">
      <c r="A178" s="1" t="s">
        <v>345</v>
      </c>
      <c r="B178" s="1" t="s">
        <v>346</v>
      </c>
      <c r="C178" s="1" t="s">
        <v>347</v>
      </c>
      <c r="D178" s="28">
        <v>4410</v>
      </c>
      <c r="E178" s="1" t="s">
        <v>714</v>
      </c>
      <c r="F178" s="1" t="s">
        <v>666</v>
      </c>
      <c r="L178" s="1" t="s">
        <v>669</v>
      </c>
      <c r="M178" s="1">
        <v>10553.05</v>
      </c>
      <c r="N178" s="1">
        <f>ROUND(($Y178-SUM($M178:M178))/N$1,2)</f>
        <v>10553.05</v>
      </c>
      <c r="O178" s="1">
        <f>ROUND(($Y178-SUM($M178:N178))/O$1,2)</f>
        <v>10553.05</v>
      </c>
      <c r="P178" s="1">
        <f>ROUND(($Y178-SUM($M178:O178))/P$1,2)</f>
        <v>10553.05</v>
      </c>
      <c r="Q178" s="1">
        <f>ROUND(($Y178-SUM($M178:P178))/Q$1,2)</f>
        <v>10553.05</v>
      </c>
      <c r="R178" s="1">
        <f>ROUND(($Y178-SUM($M178:Q178))/R$1,2)</f>
        <v>10553.05</v>
      </c>
      <c r="S178" s="1">
        <f>ROUND(($Y178-SUM($M178:R178))/S$1,2)</f>
        <v>10553.05</v>
      </c>
      <c r="T178" s="1">
        <f>ROUND(($Y178-SUM($M178:S178))/T$1,2)</f>
        <v>10553.05</v>
      </c>
      <c r="U178" s="1">
        <f>ROUND(($Y178-SUM($M178:T178))/U$1,2)</f>
        <v>10553.06</v>
      </c>
      <c r="V178" s="1">
        <f>ROUND(($Y178-SUM($M178:U178))/V$1,2)</f>
        <v>10553.05</v>
      </c>
      <c r="W178" s="1">
        <f>ROUND(($Y178-SUM($M178:V178))/W$1,2)</f>
        <v>10553.06</v>
      </c>
      <c r="X178" s="1">
        <f>ROUND(($Y178-SUM($M178:W178))/X$1,2)</f>
        <v>10553.05</v>
      </c>
      <c r="Y178" s="1">
        <f t="shared" si="52"/>
        <v>126636.62</v>
      </c>
      <c r="Z178" s="1">
        <f t="shared" si="53"/>
        <v>413</v>
      </c>
      <c r="AA178" s="1">
        <v>413</v>
      </c>
      <c r="AC178" s="1">
        <f t="shared" si="28"/>
        <v>0</v>
      </c>
    </row>
    <row r="179" spans="1:29" x14ac:dyDescent="0.35">
      <c r="A179" s="1" t="s">
        <v>345</v>
      </c>
      <c r="B179" s="1" t="s">
        <v>346</v>
      </c>
      <c r="C179" s="1" t="s">
        <v>347</v>
      </c>
      <c r="D179" s="1" t="s">
        <v>361</v>
      </c>
      <c r="E179" s="1" t="s">
        <v>362</v>
      </c>
      <c r="F179" s="1" t="s">
        <v>666</v>
      </c>
      <c r="L179" s="1" t="s">
        <v>669</v>
      </c>
      <c r="M179" s="1">
        <v>12213.94</v>
      </c>
      <c r="N179" s="1">
        <f>ROUND(($Y179-SUM($M179:M179))/N$1,2)</f>
        <v>12213.94</v>
      </c>
      <c r="O179" s="1">
        <f>ROUND(($Y179-SUM($M179:N179))/O$1,2)</f>
        <v>12213.94</v>
      </c>
      <c r="P179" s="1">
        <f>ROUND(($Y179-SUM($M179:O179))/P$1,2)</f>
        <v>12213.94</v>
      </c>
      <c r="Q179" s="1">
        <f>ROUND(($Y179-SUM($M179:P179))/Q$1,2)</f>
        <v>12213.95</v>
      </c>
      <c r="R179" s="1">
        <f>ROUND(($Y179-SUM($M179:Q179))/R$1,2)</f>
        <v>12213.94</v>
      </c>
      <c r="S179" s="1">
        <f>ROUND(($Y179-SUM($M179:R179))/S$1,2)</f>
        <v>12213.95</v>
      </c>
      <c r="T179" s="1">
        <f>ROUND(($Y179-SUM($M179:S179))/T$1,2)</f>
        <v>12213.94</v>
      </c>
      <c r="U179" s="1">
        <f>ROUND(($Y179-SUM($M179:T179))/U$1,2)</f>
        <v>12213.95</v>
      </c>
      <c r="V179" s="1">
        <f>ROUND(($Y179-SUM($M179:U179))/V$1,2)</f>
        <v>12213.94</v>
      </c>
      <c r="W179" s="1">
        <f>ROUND(($Y179-SUM($M179:V179))/W$1,2)</f>
        <v>12213.95</v>
      </c>
      <c r="X179" s="1">
        <f>ROUND(($Y179-SUM($M179:W179))/X$1,2)</f>
        <v>12213.94</v>
      </c>
      <c r="Y179" s="1">
        <f t="shared" si="52"/>
        <v>146567.32</v>
      </c>
      <c r="Z179" s="1">
        <f t="shared" si="53"/>
        <v>478</v>
      </c>
      <c r="AA179" s="1">
        <v>478</v>
      </c>
      <c r="AC179" s="1">
        <f t="shared" si="28"/>
        <v>0</v>
      </c>
    </row>
    <row r="180" spans="1:29" x14ac:dyDescent="0.35">
      <c r="A180" s="1" t="s">
        <v>345</v>
      </c>
      <c r="B180" s="1" t="s">
        <v>346</v>
      </c>
      <c r="C180" s="1" t="s">
        <v>347</v>
      </c>
      <c r="D180" s="1" t="s">
        <v>363</v>
      </c>
      <c r="E180" s="1" t="s">
        <v>364</v>
      </c>
      <c r="F180" s="1" t="s">
        <v>666</v>
      </c>
      <c r="L180" s="1" t="s">
        <v>669</v>
      </c>
      <c r="M180" s="1">
        <v>9709.83</v>
      </c>
      <c r="N180" s="1">
        <f>ROUND(($Y180-SUM($M180:M180))/N$1,2)</f>
        <v>9709.83</v>
      </c>
      <c r="O180" s="1">
        <f>ROUND(($Y180-SUM($M180:N180))/O$1,2)</f>
        <v>9709.83</v>
      </c>
      <c r="P180" s="1">
        <f>ROUND(($Y180-SUM($M180:O180))/P$1,2)</f>
        <v>9709.83</v>
      </c>
      <c r="Q180" s="1">
        <f>ROUND(($Y180-SUM($M180:P180))/Q$1,2)</f>
        <v>9709.83</v>
      </c>
      <c r="R180" s="1">
        <f>ROUND(($Y180-SUM($M180:Q180))/R$1,2)</f>
        <v>9709.83</v>
      </c>
      <c r="S180" s="1">
        <f>ROUND(($Y180-SUM($M180:R180))/S$1,2)</f>
        <v>9709.83</v>
      </c>
      <c r="T180" s="1">
        <f>ROUND(($Y180-SUM($M180:S180))/T$1,2)</f>
        <v>9709.83</v>
      </c>
      <c r="U180" s="1">
        <f>ROUND(($Y180-SUM($M180:T180))/U$1,2)</f>
        <v>9709.83</v>
      </c>
      <c r="V180" s="1">
        <f>ROUND(($Y180-SUM($M180:U180))/V$1,2)</f>
        <v>9709.83</v>
      </c>
      <c r="W180" s="1">
        <f>ROUND(($Y180-SUM($M180:V180))/W$1,2)</f>
        <v>9709.83</v>
      </c>
      <c r="X180" s="1">
        <f>ROUND(($Y180-SUM($M180:W180))/X$1,2)</f>
        <v>9709.83</v>
      </c>
      <c r="Y180" s="1">
        <f t="shared" si="52"/>
        <v>116517.96</v>
      </c>
      <c r="Z180" s="1">
        <f t="shared" si="53"/>
        <v>380</v>
      </c>
      <c r="AA180" s="1">
        <v>380</v>
      </c>
      <c r="AC180" s="1">
        <f t="shared" si="28"/>
        <v>0</v>
      </c>
    </row>
    <row r="181" spans="1:29" x14ac:dyDescent="0.35">
      <c r="A181" s="1" t="s">
        <v>345</v>
      </c>
      <c r="B181" s="1" t="s">
        <v>346</v>
      </c>
      <c r="C181" s="1" t="s">
        <v>347</v>
      </c>
      <c r="D181" s="1" t="s">
        <v>365</v>
      </c>
      <c r="E181" s="1" t="s">
        <v>366</v>
      </c>
      <c r="F181" s="1" t="s">
        <v>666</v>
      </c>
      <c r="L181" s="1" t="s">
        <v>669</v>
      </c>
      <c r="M181" s="1">
        <v>13798.18</v>
      </c>
      <c r="N181" s="1">
        <f>ROUND(($Y181-SUM($M181:M181))/N$1,2)</f>
        <v>13798.18</v>
      </c>
      <c r="O181" s="1">
        <f>ROUND(($Y181-SUM($M181:N181))/O$1,2)</f>
        <v>13798.18</v>
      </c>
      <c r="P181" s="1">
        <f>ROUND(($Y181-SUM($M181:O181))/P$1,2)</f>
        <v>13798.18</v>
      </c>
      <c r="Q181" s="1">
        <f>ROUND(($Y181-SUM($M181:P181))/Q$1,2)</f>
        <v>13798.18</v>
      </c>
      <c r="R181" s="1">
        <f>ROUND(($Y181-SUM($M181:Q181))/R$1,2)</f>
        <v>13798.18</v>
      </c>
      <c r="S181" s="1">
        <f>ROUND(($Y181-SUM($M181:R181))/S$1,2)</f>
        <v>13798.18</v>
      </c>
      <c r="T181" s="1">
        <f>ROUND(($Y181-SUM($M181:S181))/T$1,2)</f>
        <v>13798.18</v>
      </c>
      <c r="U181" s="1">
        <f>ROUND(($Y181-SUM($M181:T181))/U$1,2)</f>
        <v>13798.18</v>
      </c>
      <c r="V181" s="1">
        <f>ROUND(($Y181-SUM($M181:U181))/V$1,2)</f>
        <v>13798.18</v>
      </c>
      <c r="W181" s="1">
        <f>ROUND(($Y181-SUM($M181:V181))/W$1,2)</f>
        <v>13798.18</v>
      </c>
      <c r="X181" s="1">
        <f>ROUND(($Y181-SUM($M181:W181))/X$1,2)</f>
        <v>13798.17</v>
      </c>
      <c r="Y181" s="1">
        <f t="shared" si="52"/>
        <v>165578.15</v>
      </c>
      <c r="Z181" s="1">
        <f t="shared" si="53"/>
        <v>540</v>
      </c>
      <c r="AA181" s="1">
        <v>540</v>
      </c>
      <c r="AC181" s="1">
        <f t="shared" si="28"/>
        <v>0</v>
      </c>
    </row>
    <row r="182" spans="1:29" x14ac:dyDescent="0.35">
      <c r="A182" s="1" t="s">
        <v>345</v>
      </c>
      <c r="B182" s="1" t="s">
        <v>346</v>
      </c>
      <c r="C182" s="1" t="s">
        <v>347</v>
      </c>
      <c r="D182" s="1" t="s">
        <v>367</v>
      </c>
      <c r="E182" s="1" t="s">
        <v>368</v>
      </c>
      <c r="F182" s="1" t="s">
        <v>666</v>
      </c>
      <c r="L182" s="1" t="s">
        <v>669</v>
      </c>
      <c r="M182" s="1">
        <v>5110.4399999999996</v>
      </c>
      <c r="N182" s="1">
        <f>ROUND(($Y182-SUM($M182:M182))/N$1,2)</f>
        <v>5110.4399999999996</v>
      </c>
      <c r="O182" s="1">
        <f>ROUND(($Y182-SUM($M182:N182))/O$1,2)</f>
        <v>5110.4399999999996</v>
      </c>
      <c r="P182" s="1">
        <f>ROUND(($Y182-SUM($M182:O182))/P$1,2)</f>
        <v>5110.4399999999996</v>
      </c>
      <c r="Q182" s="1">
        <f>ROUND(($Y182-SUM($M182:P182))/Q$1,2)</f>
        <v>5110.4399999999996</v>
      </c>
      <c r="R182" s="1">
        <f>ROUND(($Y182-SUM($M182:Q182))/R$1,2)</f>
        <v>5110.43</v>
      </c>
      <c r="S182" s="1">
        <f>ROUND(($Y182-SUM($M182:R182))/S$1,2)</f>
        <v>5110.4399999999996</v>
      </c>
      <c r="T182" s="1">
        <f>ROUND(($Y182-SUM($M182:S182))/T$1,2)</f>
        <v>5110.43</v>
      </c>
      <c r="U182" s="1">
        <f>ROUND(($Y182-SUM($M182:T182))/U$1,2)</f>
        <v>5110.4399999999996</v>
      </c>
      <c r="V182" s="1">
        <f>ROUND(($Y182-SUM($M182:U182))/V$1,2)</f>
        <v>5110.43</v>
      </c>
      <c r="W182" s="1">
        <f>ROUND(($Y182-SUM($M182:V182))/W$1,2)</f>
        <v>5110.4399999999996</v>
      </c>
      <c r="X182" s="1">
        <f>ROUND(($Y182-SUM($M182:W182))/X$1,2)</f>
        <v>5110.43</v>
      </c>
      <c r="Y182" s="1">
        <f t="shared" si="52"/>
        <v>61325.24</v>
      </c>
      <c r="Z182" s="1">
        <f t="shared" si="53"/>
        <v>200</v>
      </c>
      <c r="AA182" s="1">
        <v>200</v>
      </c>
      <c r="AC182" s="1">
        <f t="shared" si="28"/>
        <v>0</v>
      </c>
    </row>
    <row r="183" spans="1:29" x14ac:dyDescent="0.35">
      <c r="A183" s="1" t="s">
        <v>345</v>
      </c>
      <c r="B183" s="1" t="s">
        <v>346</v>
      </c>
      <c r="C183" s="1" t="s">
        <v>347</v>
      </c>
      <c r="D183" s="1" t="s">
        <v>369</v>
      </c>
      <c r="E183" s="1" t="s">
        <v>370</v>
      </c>
      <c r="F183" s="1" t="s">
        <v>666</v>
      </c>
      <c r="L183" s="1" t="s">
        <v>669</v>
      </c>
      <c r="M183" s="1">
        <v>7665.66</v>
      </c>
      <c r="N183" s="1">
        <f>ROUND(($Y183-SUM($M183:M183))/N$1,2)</f>
        <v>7665.65</v>
      </c>
      <c r="O183" s="1">
        <f>ROUND(($Y183-SUM($M183:N183))/O$1,2)</f>
        <v>7665.66</v>
      </c>
      <c r="P183" s="1">
        <f>ROUND(($Y183-SUM($M183:O183))/P$1,2)</f>
        <v>7665.65</v>
      </c>
      <c r="Q183" s="1">
        <f>ROUND(($Y183-SUM($M183:P183))/Q$1,2)</f>
        <v>7665.66</v>
      </c>
      <c r="R183" s="1">
        <f>ROUND(($Y183-SUM($M183:Q183))/R$1,2)</f>
        <v>7665.65</v>
      </c>
      <c r="S183" s="1">
        <f>ROUND(($Y183-SUM($M183:R183))/S$1,2)</f>
        <v>7665.66</v>
      </c>
      <c r="T183" s="1">
        <f>ROUND(($Y183-SUM($M183:S183))/T$1,2)</f>
        <v>7665.65</v>
      </c>
      <c r="U183" s="1">
        <f>ROUND(($Y183-SUM($M183:T183))/U$1,2)</f>
        <v>7665.66</v>
      </c>
      <c r="V183" s="1">
        <f>ROUND(($Y183-SUM($M183:U183))/V$1,2)</f>
        <v>7665.65</v>
      </c>
      <c r="W183" s="1">
        <f>ROUND(($Y183-SUM($M183:V183))/W$1,2)</f>
        <v>7665.66</v>
      </c>
      <c r="X183" s="1">
        <f>ROUND(($Y183-SUM($M183:W183))/X$1,2)</f>
        <v>7665.65</v>
      </c>
      <c r="Y183" s="1">
        <f t="shared" si="52"/>
        <v>91987.86</v>
      </c>
      <c r="Z183" s="1">
        <f t="shared" si="53"/>
        <v>300</v>
      </c>
      <c r="AA183" s="1">
        <v>300</v>
      </c>
      <c r="AC183" s="1">
        <f t="shared" si="28"/>
        <v>0</v>
      </c>
    </row>
    <row r="184" spans="1:29" x14ac:dyDescent="0.35">
      <c r="A184" s="1" t="s">
        <v>345</v>
      </c>
      <c r="B184" s="1" t="s">
        <v>346</v>
      </c>
      <c r="C184" s="1" t="s">
        <v>347</v>
      </c>
      <c r="D184" s="1" t="s">
        <v>371</v>
      </c>
      <c r="E184" s="1" t="s">
        <v>372</v>
      </c>
      <c r="F184" s="1" t="s">
        <v>666</v>
      </c>
      <c r="L184" s="1" t="s">
        <v>669</v>
      </c>
      <c r="M184" s="1">
        <v>1533.13</v>
      </c>
      <c r="N184" s="1">
        <f>ROUND(($Y184-SUM($M184:M184))/N$1,2)</f>
        <v>1533.13</v>
      </c>
      <c r="O184" s="1">
        <f>ROUND(($Y184-SUM($M184:N184))/O$1,2)</f>
        <v>1533.13</v>
      </c>
      <c r="P184" s="1">
        <f>ROUND(($Y184-SUM($M184:O184))/P$1,2)</f>
        <v>1533.13</v>
      </c>
      <c r="Q184" s="1">
        <f>ROUND(($Y184-SUM($M184:P184))/Q$1,2)</f>
        <v>1533.13</v>
      </c>
      <c r="R184" s="1">
        <f>ROUND(($Y184-SUM($M184:Q184))/R$1,2)</f>
        <v>1533.13</v>
      </c>
      <c r="S184" s="1">
        <f>ROUND(($Y184-SUM($M184:R184))/S$1,2)</f>
        <v>1533.13</v>
      </c>
      <c r="T184" s="1">
        <f>ROUND(($Y184-SUM($M184:S184))/T$1,2)</f>
        <v>1533.13</v>
      </c>
      <c r="U184" s="1">
        <f>ROUND(($Y184-SUM($M184:T184))/U$1,2)</f>
        <v>1533.13</v>
      </c>
      <c r="V184" s="1">
        <f>ROUND(($Y184-SUM($M184:U184))/V$1,2)</f>
        <v>1533.13</v>
      </c>
      <c r="W184" s="1">
        <f>ROUND(($Y184-SUM($M184:V184))/W$1,2)</f>
        <v>1533.14</v>
      </c>
      <c r="X184" s="1">
        <f>ROUND(($Y184-SUM($M184:W184))/X$1,2)</f>
        <v>1533.13</v>
      </c>
      <c r="Y184" s="1">
        <f t="shared" si="52"/>
        <v>18397.57</v>
      </c>
      <c r="Z184" s="1">
        <f t="shared" si="53"/>
        <v>60</v>
      </c>
      <c r="AA184" s="1">
        <v>60</v>
      </c>
      <c r="AC184" s="1">
        <f t="shared" si="28"/>
        <v>0</v>
      </c>
    </row>
    <row r="185" spans="1:29" x14ac:dyDescent="0.35">
      <c r="A185" s="1" t="s">
        <v>345</v>
      </c>
      <c r="B185" s="1" t="s">
        <v>346</v>
      </c>
      <c r="C185" s="1" t="s">
        <v>347</v>
      </c>
      <c r="D185" s="1" t="s">
        <v>373</v>
      </c>
      <c r="E185" s="1" t="s">
        <v>374</v>
      </c>
      <c r="F185" s="1" t="s">
        <v>666</v>
      </c>
      <c r="L185" s="1" t="s">
        <v>669</v>
      </c>
      <c r="M185" s="1">
        <v>12009.53</v>
      </c>
      <c r="N185" s="1">
        <f>ROUND(($Y185-SUM($M185:M185))/N$1,2)</f>
        <v>12009.53</v>
      </c>
      <c r="O185" s="1">
        <f>ROUND(($Y185-SUM($M185:N185))/O$1,2)</f>
        <v>12009.53</v>
      </c>
      <c r="P185" s="1">
        <f>ROUND(($Y185-SUM($M185:O185))/P$1,2)</f>
        <v>12009.52</v>
      </c>
      <c r="Q185" s="1">
        <f>ROUND(($Y185-SUM($M185:P185))/Q$1,2)</f>
        <v>12009.53</v>
      </c>
      <c r="R185" s="1">
        <f>ROUND(($Y185-SUM($M185:Q185))/R$1,2)</f>
        <v>12009.52</v>
      </c>
      <c r="S185" s="1">
        <f>ROUND(($Y185-SUM($M185:R185))/S$1,2)</f>
        <v>12009.53</v>
      </c>
      <c r="T185" s="1">
        <f>ROUND(($Y185-SUM($M185:S185))/T$1,2)</f>
        <v>12009.52</v>
      </c>
      <c r="U185" s="1">
        <f>ROUND(($Y185-SUM($M185:T185))/U$1,2)</f>
        <v>12009.53</v>
      </c>
      <c r="V185" s="1">
        <f>ROUND(($Y185-SUM($M185:U185))/V$1,2)</f>
        <v>12009.52</v>
      </c>
      <c r="W185" s="1">
        <f>ROUND(($Y185-SUM($M185:V185))/W$1,2)</f>
        <v>12009.53</v>
      </c>
      <c r="X185" s="1">
        <f>ROUND(($Y185-SUM($M185:W185))/X$1,2)</f>
        <v>12009.52</v>
      </c>
      <c r="Y185" s="1">
        <f t="shared" si="52"/>
        <v>144114.31</v>
      </c>
      <c r="Z185" s="1">
        <f t="shared" si="53"/>
        <v>470</v>
      </c>
      <c r="AA185" s="1">
        <v>470</v>
      </c>
      <c r="AC185" s="1">
        <f t="shared" si="28"/>
        <v>0</v>
      </c>
    </row>
    <row r="186" spans="1:29" x14ac:dyDescent="0.35">
      <c r="A186" s="1" t="s">
        <v>345</v>
      </c>
      <c r="B186" s="1" t="s">
        <v>346</v>
      </c>
      <c r="C186" s="1" t="s">
        <v>347</v>
      </c>
      <c r="D186" s="1" t="s">
        <v>375</v>
      </c>
      <c r="E186" s="1" t="s">
        <v>376</v>
      </c>
      <c r="F186" s="1" t="s">
        <v>666</v>
      </c>
      <c r="L186" s="1" t="s">
        <v>669</v>
      </c>
      <c r="M186" s="1">
        <v>17988.740000000002</v>
      </c>
      <c r="N186" s="1">
        <f>ROUND(($Y186-SUM($M186:M186))/N$1,2)</f>
        <v>17988.740000000002</v>
      </c>
      <c r="O186" s="1">
        <f>ROUND(($Y186-SUM($M186:N186))/O$1,2)</f>
        <v>17988.740000000002</v>
      </c>
      <c r="P186" s="1">
        <f>ROUND(($Y186-SUM($M186:O186))/P$1,2)</f>
        <v>17988.740000000002</v>
      </c>
      <c r="Q186" s="1">
        <f>ROUND(($Y186-SUM($M186:P186))/Q$1,2)</f>
        <v>17988.740000000002</v>
      </c>
      <c r="R186" s="1">
        <f>ROUND(($Y186-SUM($M186:Q186))/R$1,2)</f>
        <v>17988.73</v>
      </c>
      <c r="S186" s="1">
        <f>ROUND(($Y186-SUM($M186:R186))/S$1,2)</f>
        <v>17988.740000000002</v>
      </c>
      <c r="T186" s="1">
        <f>ROUND(($Y186-SUM($M186:S186))/T$1,2)</f>
        <v>17988.73</v>
      </c>
      <c r="U186" s="1">
        <f>ROUND(($Y186-SUM($M186:T186))/U$1,2)</f>
        <v>17988.740000000002</v>
      </c>
      <c r="V186" s="1">
        <f>ROUND(($Y186-SUM($M186:U186))/V$1,2)</f>
        <v>17988.73</v>
      </c>
      <c r="W186" s="1">
        <f>ROUND(($Y186-SUM($M186:V186))/W$1,2)</f>
        <v>17988.740000000002</v>
      </c>
      <c r="X186" s="1">
        <f>ROUND(($Y186-SUM($M186:W186))/X$1,2)</f>
        <v>17988.73</v>
      </c>
      <c r="Y186" s="1">
        <f t="shared" si="52"/>
        <v>215864.84</v>
      </c>
      <c r="Z186" s="1">
        <f t="shared" si="53"/>
        <v>704</v>
      </c>
      <c r="AA186" s="1">
        <v>704</v>
      </c>
      <c r="AC186" s="1">
        <f t="shared" si="28"/>
        <v>0</v>
      </c>
    </row>
    <row r="187" spans="1:29" s="12" customFormat="1" ht="15" x14ac:dyDescent="0.3">
      <c r="A187" s="12" t="s">
        <v>22</v>
      </c>
      <c r="B187" s="12" t="s">
        <v>346</v>
      </c>
      <c r="C187" s="12" t="s">
        <v>347</v>
      </c>
      <c r="E187" s="12" t="s">
        <v>23</v>
      </c>
      <c r="G187" s="12" t="s">
        <v>345</v>
      </c>
      <c r="H187" s="17" t="str">
        <f>B187</f>
        <v>1420</v>
      </c>
      <c r="I187" s="12" t="s">
        <v>377</v>
      </c>
      <c r="J187" s="12" t="s">
        <v>378</v>
      </c>
      <c r="K187" s="12" t="s">
        <v>41</v>
      </c>
      <c r="L187" s="12" t="s">
        <v>717</v>
      </c>
      <c r="M187" s="12">
        <v>194536.44999999998</v>
      </c>
      <c r="N187" s="12">
        <f t="shared" ref="N187:X187" si="54">SUM(N169:N186)</f>
        <v>194536.43999999997</v>
      </c>
      <c r="O187" s="12">
        <f t="shared" si="54"/>
        <v>194536.44999999998</v>
      </c>
      <c r="P187" s="12">
        <f t="shared" si="54"/>
        <v>194536.41999999995</v>
      </c>
      <c r="Q187" s="12">
        <f t="shared" si="54"/>
        <v>194536.47</v>
      </c>
      <c r="R187" s="12">
        <f t="shared" si="54"/>
        <v>194536.38999999998</v>
      </c>
      <c r="S187" s="12">
        <f t="shared" si="54"/>
        <v>194536.47999999998</v>
      </c>
      <c r="T187" s="12">
        <f t="shared" si="54"/>
        <v>194536.37999999998</v>
      </c>
      <c r="U187" s="12">
        <f t="shared" si="54"/>
        <v>194536.50999999998</v>
      </c>
      <c r="V187" s="12">
        <f t="shared" si="54"/>
        <v>194536.36999999997</v>
      </c>
      <c r="W187" s="12">
        <f t="shared" si="54"/>
        <v>194536.51</v>
      </c>
      <c r="X187" s="12">
        <f t="shared" si="54"/>
        <v>194536.37</v>
      </c>
      <c r="Y187" s="12">
        <f t="shared" si="27"/>
        <v>2334437.2399999998</v>
      </c>
      <c r="Z187" s="8">
        <f>SUM(Z169:Z186)</f>
        <v>7613.3</v>
      </c>
      <c r="AA187" s="8">
        <f>SUM(AA169:AA186)</f>
        <v>7710.3</v>
      </c>
      <c r="AC187" s="12">
        <f t="shared" si="28"/>
        <v>0</v>
      </c>
    </row>
    <row r="188" spans="1:29" x14ac:dyDescent="0.35">
      <c r="A188" s="1" t="s">
        <v>379</v>
      </c>
      <c r="B188" s="1" t="s">
        <v>648</v>
      </c>
      <c r="C188" s="1" t="s">
        <v>380</v>
      </c>
      <c r="D188" s="1" t="s">
        <v>626</v>
      </c>
      <c r="E188" s="1" t="s">
        <v>381</v>
      </c>
      <c r="F188" s="1" t="s">
        <v>665</v>
      </c>
      <c r="L188" s="1" t="s">
        <v>669</v>
      </c>
      <c r="M188" s="1">
        <v>2555.2199999999998</v>
      </c>
      <c r="N188" s="1">
        <f>ROUND(($Y188-SUM($M188:M188))/N$1,2)</f>
        <v>2555.2199999999998</v>
      </c>
      <c r="O188" s="1">
        <f>ROUND(($Y188-SUM($M188:N188))/O$1,2)</f>
        <v>2555.2199999999998</v>
      </c>
      <c r="P188" s="1">
        <f>ROUND(($Y188-SUM($M188:O188))/P$1,2)</f>
        <v>2555.2199999999998</v>
      </c>
      <c r="Q188" s="1">
        <f>ROUND(($Y188-SUM($M188:P188))/Q$1,2)</f>
        <v>2555.2199999999998</v>
      </c>
      <c r="R188" s="1">
        <f>ROUND(($Y188-SUM($M188:Q188))/R$1,2)</f>
        <v>2555.2199999999998</v>
      </c>
      <c r="S188" s="1">
        <f>ROUND(($Y188-SUM($M188:R188))/S$1,2)</f>
        <v>2555.2199999999998</v>
      </c>
      <c r="T188" s="1">
        <f>ROUND(($Y188-SUM($M188:S188))/T$1,2)</f>
        <v>2555.2199999999998</v>
      </c>
      <c r="U188" s="1">
        <f>ROUND(($Y188-SUM($M188:T188))/U$1,2)</f>
        <v>2555.2199999999998</v>
      </c>
      <c r="V188" s="1">
        <f>ROUND(($Y188-SUM($M188:U188))/V$1,2)</f>
        <v>2555.21</v>
      </c>
      <c r="W188" s="1">
        <f>ROUND(($Y188-SUM($M188:V188))/W$1,2)</f>
        <v>2555.2199999999998</v>
      </c>
      <c r="X188" s="1">
        <f>ROUND(($Y188-SUM($M188:W188))/X$1,2)</f>
        <v>2555.21</v>
      </c>
      <c r="Y188" s="1">
        <f>IF(F188="NO",ROUND($AA188*Z$287,2),ROUND($AA188/2*Z$287,2))</f>
        <v>30662.62</v>
      </c>
      <c r="Z188" s="1">
        <f>IF(F188="NO",AA188,AA188/2)</f>
        <v>100</v>
      </c>
      <c r="AA188" s="1">
        <v>200</v>
      </c>
      <c r="AC188" s="1">
        <f t="shared" si="28"/>
        <v>0</v>
      </c>
    </row>
    <row r="189" spans="1:29" s="12" customFormat="1" ht="15" x14ac:dyDescent="0.3">
      <c r="A189" s="12" t="s">
        <v>22</v>
      </c>
      <c r="B189" s="12" t="s">
        <v>648</v>
      </c>
      <c r="C189" s="12" t="s">
        <v>380</v>
      </c>
      <c r="E189" s="12" t="s">
        <v>23</v>
      </c>
      <c r="G189" s="12" t="s">
        <v>379</v>
      </c>
      <c r="H189" s="17" t="str">
        <f>B189</f>
        <v>1520</v>
      </c>
      <c r="I189" s="12" t="s">
        <v>380</v>
      </c>
      <c r="J189" s="12" t="s">
        <v>382</v>
      </c>
      <c r="K189" s="12" t="s">
        <v>26</v>
      </c>
      <c r="L189" s="12" t="s">
        <v>717</v>
      </c>
      <c r="M189" s="12">
        <v>2555.2199999999998</v>
      </c>
      <c r="N189" s="12">
        <f t="shared" ref="N189:X189" si="55">SUM(N188)</f>
        <v>2555.2199999999998</v>
      </c>
      <c r="O189" s="12">
        <f t="shared" si="55"/>
        <v>2555.2199999999998</v>
      </c>
      <c r="P189" s="12">
        <f t="shared" si="55"/>
        <v>2555.2199999999998</v>
      </c>
      <c r="Q189" s="12">
        <f t="shared" si="55"/>
        <v>2555.2199999999998</v>
      </c>
      <c r="R189" s="12">
        <f t="shared" si="55"/>
        <v>2555.2199999999998</v>
      </c>
      <c r="S189" s="12">
        <f t="shared" si="55"/>
        <v>2555.2199999999998</v>
      </c>
      <c r="T189" s="12">
        <f t="shared" si="55"/>
        <v>2555.2199999999998</v>
      </c>
      <c r="U189" s="12">
        <f t="shared" si="55"/>
        <v>2555.2199999999998</v>
      </c>
      <c r="V189" s="12">
        <f t="shared" si="55"/>
        <v>2555.21</v>
      </c>
      <c r="W189" s="12">
        <f t="shared" si="55"/>
        <v>2555.2199999999998</v>
      </c>
      <c r="X189" s="12">
        <f t="shared" si="55"/>
        <v>2555.21</v>
      </c>
      <c r="Y189" s="12">
        <f t="shared" ref="Y189:Y242" si="56">SUM(M189:X189)</f>
        <v>30662.62</v>
      </c>
      <c r="Z189" s="8">
        <f>Z188</f>
        <v>100</v>
      </c>
      <c r="AA189" s="8">
        <f t="shared" ref="AA189" si="57">AA188</f>
        <v>200</v>
      </c>
      <c r="AC189" s="12">
        <f t="shared" si="28"/>
        <v>0</v>
      </c>
    </row>
    <row r="190" spans="1:29" x14ac:dyDescent="0.35">
      <c r="A190" s="1" t="s">
        <v>383</v>
      </c>
      <c r="B190" s="1" t="s">
        <v>384</v>
      </c>
      <c r="C190" s="1" t="s">
        <v>385</v>
      </c>
      <c r="D190" s="1" t="s">
        <v>627</v>
      </c>
      <c r="E190" s="1" t="s">
        <v>386</v>
      </c>
      <c r="F190" s="1" t="s">
        <v>666</v>
      </c>
      <c r="L190" s="1" t="s">
        <v>669</v>
      </c>
      <c r="M190" s="1">
        <v>5365.96</v>
      </c>
      <c r="N190" s="1">
        <f>ROUND(($Y190-SUM($M190:M190))/N$1,2)</f>
        <v>5365.96</v>
      </c>
      <c r="O190" s="1">
        <f>ROUND(($Y190-SUM($M190:N190))/O$1,2)</f>
        <v>5365.96</v>
      </c>
      <c r="P190" s="1">
        <f>ROUND(($Y190-SUM($M190:O190))/P$1,2)</f>
        <v>5365.96</v>
      </c>
      <c r="Q190" s="1">
        <f>ROUND(($Y190-SUM($M190:P190))/Q$1,2)</f>
        <v>5365.96</v>
      </c>
      <c r="R190" s="1">
        <f>ROUND(($Y190-SUM($M190:Q190))/R$1,2)</f>
        <v>5365.96</v>
      </c>
      <c r="S190" s="1">
        <f>ROUND(($Y190-SUM($M190:R190))/S$1,2)</f>
        <v>5365.96</v>
      </c>
      <c r="T190" s="1">
        <f>ROUND(($Y190-SUM($M190:S190))/T$1,2)</f>
        <v>5365.96</v>
      </c>
      <c r="U190" s="1">
        <f>ROUND(($Y190-SUM($M190:T190))/U$1,2)</f>
        <v>5365.96</v>
      </c>
      <c r="V190" s="1">
        <f>ROUND(($Y190-SUM($M190:U190))/V$1,2)</f>
        <v>5365.95</v>
      </c>
      <c r="W190" s="1">
        <f>ROUND(($Y190-SUM($M190:V190))/W$1,2)</f>
        <v>5365.96</v>
      </c>
      <c r="X190" s="1">
        <f>ROUND(($Y190-SUM($M190:W190))/X$1,2)</f>
        <v>5365.95</v>
      </c>
      <c r="Y190" s="1">
        <f>IF(F190="NO",ROUND($AA190*Z$287,2),ROUND($AA190/2*Z$287,2))</f>
        <v>64391.5</v>
      </c>
      <c r="Z190" s="1">
        <f>IF(F190="NO",AA190,AA190/2)</f>
        <v>210</v>
      </c>
      <c r="AA190" s="1">
        <v>210</v>
      </c>
      <c r="AC190" s="1">
        <f t="shared" si="28"/>
        <v>0</v>
      </c>
    </row>
    <row r="191" spans="1:29" x14ac:dyDescent="0.35">
      <c r="A191" s="1" t="s">
        <v>383</v>
      </c>
      <c r="B191" s="1" t="s">
        <v>384</v>
      </c>
      <c r="C191" s="1" t="s">
        <v>385</v>
      </c>
      <c r="D191" s="1" t="s">
        <v>628</v>
      </c>
      <c r="E191" s="1" t="s">
        <v>387</v>
      </c>
      <c r="F191" s="1" t="s">
        <v>666</v>
      </c>
      <c r="L191" s="1" t="s">
        <v>669</v>
      </c>
      <c r="M191" s="1">
        <v>4471.63</v>
      </c>
      <c r="N191" s="1">
        <f>ROUND(($Y191-SUM($M191:M191))/N$1,2)</f>
        <v>4471.63</v>
      </c>
      <c r="O191" s="1">
        <f>ROUND(($Y191-SUM($M191:N191))/O$1,2)</f>
        <v>4471.63</v>
      </c>
      <c r="P191" s="1">
        <f>ROUND(($Y191-SUM($M191:O191))/P$1,2)</f>
        <v>4471.63</v>
      </c>
      <c r="Q191" s="1">
        <f>ROUND(($Y191-SUM($M191:P191))/Q$1,2)</f>
        <v>4471.63</v>
      </c>
      <c r="R191" s="1">
        <f>ROUND(($Y191-SUM($M191:Q191))/R$1,2)</f>
        <v>4471.63</v>
      </c>
      <c r="S191" s="1">
        <f>ROUND(($Y191-SUM($M191:R191))/S$1,2)</f>
        <v>4471.6400000000003</v>
      </c>
      <c r="T191" s="1">
        <f>ROUND(($Y191-SUM($M191:S191))/T$1,2)</f>
        <v>4471.63</v>
      </c>
      <c r="U191" s="1">
        <f>ROUND(($Y191-SUM($M191:T191))/U$1,2)</f>
        <v>4471.6400000000003</v>
      </c>
      <c r="V191" s="1">
        <f>ROUND(($Y191-SUM($M191:U191))/V$1,2)</f>
        <v>4471.63</v>
      </c>
      <c r="W191" s="1">
        <f>ROUND(($Y191-SUM($M191:V191))/W$1,2)</f>
        <v>4471.6400000000003</v>
      </c>
      <c r="X191" s="1">
        <f>ROUND(($Y191-SUM($M191:W191))/X$1,2)</f>
        <v>4471.63</v>
      </c>
      <c r="Y191" s="1">
        <f>IF(F191="NO",ROUND($AA191*Z$287,2),ROUND($AA191/2*Z$287,2))</f>
        <v>53659.59</v>
      </c>
      <c r="Z191" s="1">
        <f>IF(F191="NO",AA191,AA191/2)</f>
        <v>175</v>
      </c>
      <c r="AA191" s="1">
        <v>175</v>
      </c>
      <c r="AC191" s="1">
        <f t="shared" si="28"/>
        <v>0</v>
      </c>
    </row>
    <row r="192" spans="1:29" x14ac:dyDescent="0.35">
      <c r="A192" s="1" t="s">
        <v>383</v>
      </c>
      <c r="B192" s="1" t="s">
        <v>384</v>
      </c>
      <c r="C192" s="1" t="s">
        <v>385</v>
      </c>
      <c r="D192" s="1" t="s">
        <v>388</v>
      </c>
      <c r="E192" s="1" t="s">
        <v>389</v>
      </c>
      <c r="F192" s="1" t="s">
        <v>666</v>
      </c>
      <c r="L192" s="1" t="s">
        <v>669</v>
      </c>
      <c r="M192" s="1">
        <v>28107.4</v>
      </c>
      <c r="N192" s="1">
        <f>ROUND(($Y192-SUM($M192:M192))/N$1,2)</f>
        <v>28107.4</v>
      </c>
      <c r="O192" s="1">
        <f>ROUND(($Y192-SUM($M192:N192))/O$1,2)</f>
        <v>28107.4</v>
      </c>
      <c r="P192" s="1">
        <f>ROUND(($Y192-SUM($M192:O192))/P$1,2)</f>
        <v>28107.4</v>
      </c>
      <c r="Q192" s="1">
        <f>ROUND(($Y192-SUM($M192:P192))/Q$1,2)</f>
        <v>28107.4</v>
      </c>
      <c r="R192" s="1">
        <f>ROUND(($Y192-SUM($M192:Q192))/R$1,2)</f>
        <v>28107.4</v>
      </c>
      <c r="S192" s="1">
        <f>ROUND(($Y192-SUM($M192:R192))/S$1,2)</f>
        <v>28107.4</v>
      </c>
      <c r="T192" s="1">
        <f>ROUND(($Y192-SUM($M192:S192))/T$1,2)</f>
        <v>28107.4</v>
      </c>
      <c r="U192" s="1">
        <f>ROUND(($Y192-SUM($M192:T192))/U$1,2)</f>
        <v>28107.41</v>
      </c>
      <c r="V192" s="1">
        <f>ROUND(($Y192-SUM($M192:U192))/V$1,2)</f>
        <v>28107.4</v>
      </c>
      <c r="W192" s="1">
        <f>ROUND(($Y192-SUM($M192:V192))/W$1,2)</f>
        <v>28107.41</v>
      </c>
      <c r="X192" s="1">
        <f>ROUND(($Y192-SUM($M192:W192))/X$1,2)</f>
        <v>28107.4</v>
      </c>
      <c r="Y192" s="1">
        <f>IF(F192="NO",ROUND($AA192*Z$287,2),ROUND($AA192/2*Z$287,2))</f>
        <v>337288.82</v>
      </c>
      <c r="Z192" s="1">
        <f>IF(F192="NO",AA192,AA192/2)</f>
        <v>1100</v>
      </c>
      <c r="AA192" s="1">
        <v>1100</v>
      </c>
      <c r="AC192" s="1">
        <f t="shared" si="28"/>
        <v>0</v>
      </c>
    </row>
    <row r="193" spans="1:29" x14ac:dyDescent="0.35">
      <c r="A193" s="1" t="s">
        <v>383</v>
      </c>
      <c r="B193" s="1" t="s">
        <v>384</v>
      </c>
      <c r="C193" s="1" t="s">
        <v>385</v>
      </c>
      <c r="D193" s="1" t="s">
        <v>629</v>
      </c>
      <c r="E193" s="1" t="s">
        <v>390</v>
      </c>
      <c r="F193" s="1" t="s">
        <v>666</v>
      </c>
      <c r="L193" s="1" t="s">
        <v>669</v>
      </c>
      <c r="M193" s="1">
        <v>7921.18</v>
      </c>
      <c r="N193" s="1">
        <f>ROUND(($Y193-SUM($M193:M193))/N$1,2)</f>
        <v>7921.18</v>
      </c>
      <c r="O193" s="1">
        <f>ROUND(($Y193-SUM($M193:N193))/O$1,2)</f>
        <v>7921.18</v>
      </c>
      <c r="P193" s="1">
        <f>ROUND(($Y193-SUM($M193:O193))/P$1,2)</f>
        <v>7921.18</v>
      </c>
      <c r="Q193" s="1">
        <f>ROUND(($Y193-SUM($M193:P193))/Q$1,2)</f>
        <v>7921.18</v>
      </c>
      <c r="R193" s="1">
        <f>ROUND(($Y193-SUM($M193:Q193))/R$1,2)</f>
        <v>7921.17</v>
      </c>
      <c r="S193" s="1">
        <f>ROUND(($Y193-SUM($M193:R193))/S$1,2)</f>
        <v>7921.18</v>
      </c>
      <c r="T193" s="1">
        <f>ROUND(($Y193-SUM($M193:S193))/T$1,2)</f>
        <v>7921.17</v>
      </c>
      <c r="U193" s="1">
        <f>ROUND(($Y193-SUM($M193:T193))/U$1,2)</f>
        <v>7921.18</v>
      </c>
      <c r="V193" s="1">
        <f>ROUND(($Y193-SUM($M193:U193))/V$1,2)</f>
        <v>7921.17</v>
      </c>
      <c r="W193" s="1">
        <f>ROUND(($Y193-SUM($M193:V193))/W$1,2)</f>
        <v>7921.18</v>
      </c>
      <c r="X193" s="1">
        <f>ROUND(($Y193-SUM($M193:W193))/X$1,2)</f>
        <v>7921.17</v>
      </c>
      <c r="Y193" s="1">
        <f>IF(F193="NO",ROUND($AA193*Z$287,2),ROUND($AA193/2*Z$287,2))</f>
        <v>95054.12</v>
      </c>
      <c r="Z193" s="1">
        <f>IF(F193="NO",AA193,AA193/2)</f>
        <v>310</v>
      </c>
      <c r="AA193" s="1">
        <v>310</v>
      </c>
      <c r="AC193" s="1">
        <f t="shared" si="28"/>
        <v>0</v>
      </c>
    </row>
    <row r="194" spans="1:29" x14ac:dyDescent="0.35">
      <c r="A194" s="1" t="s">
        <v>383</v>
      </c>
      <c r="B194" s="1" t="s">
        <v>384</v>
      </c>
      <c r="C194" s="1" t="s">
        <v>385</v>
      </c>
      <c r="D194" s="1" t="s">
        <v>391</v>
      </c>
      <c r="E194" s="1" t="s">
        <v>392</v>
      </c>
      <c r="F194" s="1" t="s">
        <v>666</v>
      </c>
      <c r="L194" s="1" t="s">
        <v>669</v>
      </c>
      <c r="M194" s="1">
        <v>17043.310000000001</v>
      </c>
      <c r="N194" s="1">
        <f>ROUND(($Y194-SUM($M194:M194))/N$1,2)</f>
        <v>17043.310000000001</v>
      </c>
      <c r="O194" s="1">
        <f>ROUND(($Y194-SUM($M194:N194))/O$1,2)</f>
        <v>17043.310000000001</v>
      </c>
      <c r="P194" s="1">
        <f>ROUND(($Y194-SUM($M194:O194))/P$1,2)</f>
        <v>17043.310000000001</v>
      </c>
      <c r="Q194" s="1">
        <f>ROUND(($Y194-SUM($M194:P194))/Q$1,2)</f>
        <v>17043.310000000001</v>
      </c>
      <c r="R194" s="1">
        <f>ROUND(($Y194-SUM($M194:Q194))/R$1,2)</f>
        <v>17043.3</v>
      </c>
      <c r="S194" s="1">
        <f>ROUND(($Y194-SUM($M194:R194))/S$1,2)</f>
        <v>17043.310000000001</v>
      </c>
      <c r="T194" s="1">
        <f>ROUND(($Y194-SUM($M194:S194))/T$1,2)</f>
        <v>17043.3</v>
      </c>
      <c r="U194" s="1">
        <f>ROUND(($Y194-SUM($M194:T194))/U$1,2)</f>
        <v>17043.310000000001</v>
      </c>
      <c r="V194" s="1">
        <f>ROUND(($Y194-SUM($M194:U194))/V$1,2)</f>
        <v>17043.3</v>
      </c>
      <c r="W194" s="1">
        <f>ROUND(($Y194-SUM($M194:V194))/W$1,2)</f>
        <v>17043.310000000001</v>
      </c>
      <c r="X194" s="1">
        <f>ROUND(($Y194-SUM($M194:W194))/X$1,2)</f>
        <v>17043.3</v>
      </c>
      <c r="Y194" s="1">
        <f>IF(F194="NO",ROUND($AA194*Z$287,2),ROUND($AA194/2*Z$287,2))</f>
        <v>204519.67999999999</v>
      </c>
      <c r="Z194" s="1">
        <f>IF(F194="NO",AA194,AA194/2)</f>
        <v>667</v>
      </c>
      <c r="AA194" s="1">
        <v>667</v>
      </c>
      <c r="AC194" s="1">
        <f t="shared" ref="AC194:AC257" si="58">Y194-SUM(M194:X194)</f>
        <v>0</v>
      </c>
    </row>
    <row r="195" spans="1:29" s="12" customFormat="1" ht="15" x14ac:dyDescent="0.3">
      <c r="A195" s="12" t="s">
        <v>22</v>
      </c>
      <c r="B195" s="12" t="s">
        <v>384</v>
      </c>
      <c r="C195" s="12" t="s">
        <v>385</v>
      </c>
      <c r="E195" s="12" t="s">
        <v>23</v>
      </c>
      <c r="G195" s="12" t="s">
        <v>383</v>
      </c>
      <c r="H195" s="17" t="str">
        <f>B195</f>
        <v>1550</v>
      </c>
      <c r="I195" s="12" t="s">
        <v>393</v>
      </c>
      <c r="J195" s="12" t="s">
        <v>394</v>
      </c>
      <c r="K195" s="12" t="s">
        <v>26</v>
      </c>
      <c r="L195" s="12" t="s">
        <v>717</v>
      </c>
      <c r="M195" s="12">
        <v>62909.48000000001</v>
      </c>
      <c r="N195" s="12">
        <f>SUM(N190:N194)</f>
        <v>62909.48000000001</v>
      </c>
      <c r="O195" s="12">
        <f t="shared" ref="O195:AA195" si="59">SUM(O190:O194)</f>
        <v>62909.48000000001</v>
      </c>
      <c r="P195" s="12">
        <f t="shared" si="59"/>
        <v>62909.48000000001</v>
      </c>
      <c r="Q195" s="12">
        <f t="shared" si="59"/>
        <v>62909.48000000001</v>
      </c>
      <c r="R195" s="12">
        <f t="shared" si="59"/>
        <v>62909.460000000006</v>
      </c>
      <c r="S195" s="12">
        <f t="shared" si="59"/>
        <v>62909.490000000005</v>
      </c>
      <c r="T195" s="12">
        <f t="shared" si="59"/>
        <v>62909.460000000006</v>
      </c>
      <c r="U195" s="12">
        <f t="shared" si="59"/>
        <v>62909.5</v>
      </c>
      <c r="V195" s="12">
        <f t="shared" si="59"/>
        <v>62909.45</v>
      </c>
      <c r="W195" s="12">
        <f t="shared" si="59"/>
        <v>62909.5</v>
      </c>
      <c r="X195" s="12">
        <f t="shared" si="59"/>
        <v>62909.45</v>
      </c>
      <c r="Y195" s="12">
        <f t="shared" si="56"/>
        <v>754913.71</v>
      </c>
      <c r="Z195" s="8">
        <f>SUM(Z190:Z194)</f>
        <v>2462</v>
      </c>
      <c r="AA195" s="8">
        <f t="shared" si="59"/>
        <v>2462</v>
      </c>
      <c r="AC195" s="12">
        <f t="shared" si="58"/>
        <v>0</v>
      </c>
    </row>
    <row r="196" spans="1:29" x14ac:dyDescent="0.35">
      <c r="A196" s="1" t="s">
        <v>395</v>
      </c>
      <c r="B196" s="1" t="s">
        <v>396</v>
      </c>
      <c r="C196" s="1" t="s">
        <v>397</v>
      </c>
      <c r="D196" s="1" t="s">
        <v>398</v>
      </c>
      <c r="E196" s="1" t="s">
        <v>399</v>
      </c>
      <c r="F196" s="1" t="s">
        <v>666</v>
      </c>
      <c r="L196" s="1" t="s">
        <v>669</v>
      </c>
      <c r="M196" s="1">
        <v>23252.49</v>
      </c>
      <c r="N196" s="1">
        <f>ROUND(($Y196-SUM($M196:M196))/N$1,2)</f>
        <v>23252.49</v>
      </c>
      <c r="O196" s="1">
        <f>ROUND(($Y196-SUM($M196:N196))/O$1,2)</f>
        <v>23252.49</v>
      </c>
      <c r="P196" s="1">
        <f>ROUND(($Y196-SUM($M196:O196))/P$1,2)</f>
        <v>23252.49</v>
      </c>
      <c r="Q196" s="1">
        <f>ROUND(($Y196-SUM($M196:P196))/Q$1,2)</f>
        <v>23252.49</v>
      </c>
      <c r="R196" s="1">
        <f>ROUND(($Y196-SUM($M196:Q196))/R$1,2)</f>
        <v>23252.48</v>
      </c>
      <c r="S196" s="1">
        <f>ROUND(($Y196-SUM($M196:R196))/S$1,2)</f>
        <v>23252.49</v>
      </c>
      <c r="T196" s="1">
        <f>ROUND(($Y196-SUM($M196:S196))/T$1,2)</f>
        <v>23252.48</v>
      </c>
      <c r="U196" s="1">
        <f>ROUND(($Y196-SUM($M196:T196))/U$1,2)</f>
        <v>23252.49</v>
      </c>
      <c r="V196" s="1">
        <f>ROUND(($Y196-SUM($M196:U196))/V$1,2)</f>
        <v>23252.48</v>
      </c>
      <c r="W196" s="1">
        <f>ROUND(($Y196-SUM($M196:V196))/W$1,2)</f>
        <v>23252.49</v>
      </c>
      <c r="X196" s="1">
        <f>ROUND(($Y196-SUM($M196:W196))/X$1,2)</f>
        <v>23252.48</v>
      </c>
      <c r="Y196" s="1">
        <f>IF(F196="NO",ROUND($AA196*Z$287,2),ROUND($AA196/2*Z$287,2))</f>
        <v>279029.84000000003</v>
      </c>
      <c r="Z196" s="1">
        <f>IF(F196="NO",AA196,AA196/2)</f>
        <v>910</v>
      </c>
      <c r="AA196" s="1">
        <v>910</v>
      </c>
      <c r="AC196" s="1">
        <f t="shared" si="58"/>
        <v>0</v>
      </c>
    </row>
    <row r="197" spans="1:29" x14ac:dyDescent="0.35">
      <c r="A197" s="1" t="s">
        <v>395</v>
      </c>
      <c r="B197" s="1" t="s">
        <v>396</v>
      </c>
      <c r="C197" s="1" t="s">
        <v>397</v>
      </c>
      <c r="D197" s="1" t="s">
        <v>400</v>
      </c>
      <c r="E197" s="1" t="s">
        <v>401</v>
      </c>
      <c r="F197" s="1" t="s">
        <v>666</v>
      </c>
      <c r="L197" s="1" t="s">
        <v>669</v>
      </c>
      <c r="M197" s="1">
        <v>20390.64</v>
      </c>
      <c r="N197" s="1">
        <f>ROUND(($Y197-SUM($M197:M197))/N$1,2)</f>
        <v>20390.64</v>
      </c>
      <c r="O197" s="1">
        <f>ROUND(($Y197-SUM($M197:N197))/O$1,2)</f>
        <v>20390.64</v>
      </c>
      <c r="P197" s="1">
        <f>ROUND(($Y197-SUM($M197:O197))/P$1,2)</f>
        <v>20390.64</v>
      </c>
      <c r="Q197" s="1">
        <f>ROUND(($Y197-SUM($M197:P197))/Q$1,2)</f>
        <v>20390.64</v>
      </c>
      <c r="R197" s="1">
        <f>ROUND(($Y197-SUM($M197:Q197))/R$1,2)</f>
        <v>20390.64</v>
      </c>
      <c r="S197" s="1">
        <f>ROUND(($Y197-SUM($M197:R197))/S$1,2)</f>
        <v>20390.650000000001</v>
      </c>
      <c r="T197" s="1">
        <f>ROUND(($Y197-SUM($M197:S197))/T$1,2)</f>
        <v>20390.64</v>
      </c>
      <c r="U197" s="1">
        <f>ROUND(($Y197-SUM($M197:T197))/U$1,2)</f>
        <v>20390.650000000001</v>
      </c>
      <c r="V197" s="1">
        <f>ROUND(($Y197-SUM($M197:U197))/V$1,2)</f>
        <v>20390.64</v>
      </c>
      <c r="W197" s="1">
        <f>ROUND(($Y197-SUM($M197:V197))/W$1,2)</f>
        <v>20390.650000000001</v>
      </c>
      <c r="X197" s="1">
        <f>ROUND(($Y197-SUM($M197:W197))/X$1,2)</f>
        <v>20390.64</v>
      </c>
      <c r="Y197" s="1">
        <f>IF(F197="NO",ROUND($AA197*Z$287,2),ROUND($AA197/2*Z$287,2))</f>
        <v>244687.71</v>
      </c>
      <c r="Z197" s="1">
        <f>IF(F197="NO",AA197,AA197/2)</f>
        <v>798</v>
      </c>
      <c r="AA197" s="1">
        <v>798</v>
      </c>
      <c r="AC197" s="1">
        <f t="shared" si="58"/>
        <v>0</v>
      </c>
    </row>
    <row r="198" spans="1:29" s="12" customFormat="1" ht="15" x14ac:dyDescent="0.3">
      <c r="A198" s="12" t="s">
        <v>22</v>
      </c>
      <c r="B198" s="12" t="s">
        <v>396</v>
      </c>
      <c r="C198" s="12" t="s">
        <v>397</v>
      </c>
      <c r="E198" s="12" t="s">
        <v>23</v>
      </c>
      <c r="G198" s="12" t="s">
        <v>383</v>
      </c>
      <c r="H198" s="17" t="str">
        <f>B198</f>
        <v>1560</v>
      </c>
      <c r="I198" s="12" t="s">
        <v>402</v>
      </c>
      <c r="J198" s="12" t="s">
        <v>403</v>
      </c>
      <c r="K198" s="12" t="s">
        <v>26</v>
      </c>
      <c r="L198" s="12" t="s">
        <v>717</v>
      </c>
      <c r="M198" s="12">
        <v>43643.130000000005</v>
      </c>
      <c r="N198" s="12">
        <f t="shared" ref="N198:AA198" si="60">SUM(N196:N197)</f>
        <v>43643.130000000005</v>
      </c>
      <c r="O198" s="12">
        <f t="shared" si="60"/>
        <v>43643.130000000005</v>
      </c>
      <c r="P198" s="12">
        <f t="shared" si="60"/>
        <v>43643.130000000005</v>
      </c>
      <c r="Q198" s="12">
        <f t="shared" si="60"/>
        <v>43643.130000000005</v>
      </c>
      <c r="R198" s="12">
        <f t="shared" si="60"/>
        <v>43643.119999999995</v>
      </c>
      <c r="S198" s="12">
        <f t="shared" si="60"/>
        <v>43643.14</v>
      </c>
      <c r="T198" s="12">
        <f t="shared" si="60"/>
        <v>43643.119999999995</v>
      </c>
      <c r="U198" s="12">
        <f t="shared" si="60"/>
        <v>43643.14</v>
      </c>
      <c r="V198" s="12">
        <f t="shared" si="60"/>
        <v>43643.119999999995</v>
      </c>
      <c r="W198" s="12">
        <f t="shared" si="60"/>
        <v>43643.14</v>
      </c>
      <c r="X198" s="12">
        <f t="shared" si="60"/>
        <v>43643.119999999995</v>
      </c>
      <c r="Y198" s="12">
        <f t="shared" si="56"/>
        <v>523717.55000000005</v>
      </c>
      <c r="Z198" s="8">
        <f>SUM(Z196:Z197)</f>
        <v>1708</v>
      </c>
      <c r="AA198" s="8">
        <f t="shared" si="60"/>
        <v>1708</v>
      </c>
      <c r="AC198" s="12">
        <f t="shared" si="58"/>
        <v>0</v>
      </c>
    </row>
    <row r="199" spans="1:29" x14ac:dyDescent="0.35">
      <c r="A199" s="1" t="s">
        <v>404</v>
      </c>
      <c r="B199" s="1" t="s">
        <v>405</v>
      </c>
      <c r="C199" s="1" t="s">
        <v>406</v>
      </c>
      <c r="D199" s="1" t="s">
        <v>407</v>
      </c>
      <c r="E199" s="1" t="s">
        <v>408</v>
      </c>
      <c r="F199" s="1" t="s">
        <v>666</v>
      </c>
      <c r="L199" s="1" t="s">
        <v>669</v>
      </c>
      <c r="M199" s="1">
        <v>10246.43</v>
      </c>
      <c r="N199" s="1">
        <f>ROUND(($Y199-SUM($M199:M199))/N$1,2)</f>
        <v>10246.43</v>
      </c>
      <c r="O199" s="1">
        <f>ROUND(($Y199-SUM($M199:N199))/O$1,2)</f>
        <v>10246.43</v>
      </c>
      <c r="P199" s="1">
        <f>ROUND(($Y199-SUM($M199:O199))/P$1,2)</f>
        <v>10246.42</v>
      </c>
      <c r="Q199" s="1">
        <f>ROUND(($Y199-SUM($M199:P199))/Q$1,2)</f>
        <v>10246.43</v>
      </c>
      <c r="R199" s="1">
        <f>ROUND(($Y199-SUM($M199:Q199))/R$1,2)</f>
        <v>10246.42</v>
      </c>
      <c r="S199" s="1">
        <f>ROUND(($Y199-SUM($M199:R199))/S$1,2)</f>
        <v>10246.43</v>
      </c>
      <c r="T199" s="1">
        <f>ROUND(($Y199-SUM($M199:S199))/T$1,2)</f>
        <v>10246.42</v>
      </c>
      <c r="U199" s="1">
        <f>ROUND(($Y199-SUM($M199:T199))/U$1,2)</f>
        <v>10246.43</v>
      </c>
      <c r="V199" s="1">
        <f>ROUND(($Y199-SUM($M199:U199))/V$1,2)</f>
        <v>10246.42</v>
      </c>
      <c r="W199" s="1">
        <f>ROUND(($Y199-SUM($M199:V199))/W$1,2)</f>
        <v>10246.43</v>
      </c>
      <c r="X199" s="1">
        <f>ROUND(($Y199-SUM($M199:W199))/X$1,2)</f>
        <v>10246.42</v>
      </c>
      <c r="Y199" s="1">
        <f>IF(F199="NO",ROUND($AA199*Z$287,2),ROUND($AA199/2*Z$287,2))</f>
        <v>122957.11</v>
      </c>
      <c r="Z199" s="1">
        <f>IF(F199="NO",AA199,AA199/2)</f>
        <v>401</v>
      </c>
      <c r="AA199" s="1">
        <v>401</v>
      </c>
      <c r="AC199" s="1">
        <f t="shared" si="58"/>
        <v>0</v>
      </c>
    </row>
    <row r="200" spans="1:29" x14ac:dyDescent="0.35">
      <c r="A200" s="1" t="s">
        <v>404</v>
      </c>
      <c r="B200" s="1" t="s">
        <v>405</v>
      </c>
      <c r="C200" s="1" t="s">
        <v>406</v>
      </c>
      <c r="D200" s="1" t="s">
        <v>630</v>
      </c>
      <c r="E200" s="1" t="s">
        <v>409</v>
      </c>
      <c r="F200" s="1" t="s">
        <v>666</v>
      </c>
      <c r="L200" s="1" t="s">
        <v>669</v>
      </c>
      <c r="M200" s="1">
        <v>11115.2</v>
      </c>
      <c r="N200" s="1">
        <f>ROUND(($Y200-SUM($M200:M200))/N$1,2)</f>
        <v>11115.2</v>
      </c>
      <c r="O200" s="1">
        <f>ROUND(($Y200-SUM($M200:N200))/O$1,2)</f>
        <v>11115.2</v>
      </c>
      <c r="P200" s="1">
        <f>ROUND(($Y200-SUM($M200:O200))/P$1,2)</f>
        <v>11115.2</v>
      </c>
      <c r="Q200" s="1">
        <f>ROUND(($Y200-SUM($M200:P200))/Q$1,2)</f>
        <v>11115.2</v>
      </c>
      <c r="R200" s="1">
        <f>ROUND(($Y200-SUM($M200:Q200))/R$1,2)</f>
        <v>11115.2</v>
      </c>
      <c r="S200" s="1">
        <f>ROUND(($Y200-SUM($M200:R200))/S$1,2)</f>
        <v>11115.2</v>
      </c>
      <c r="T200" s="1">
        <f>ROUND(($Y200-SUM($M200:S200))/T$1,2)</f>
        <v>11115.2</v>
      </c>
      <c r="U200" s="1">
        <f>ROUND(($Y200-SUM($M200:T200))/U$1,2)</f>
        <v>11115.2</v>
      </c>
      <c r="V200" s="1">
        <f>ROUND(($Y200-SUM($M200:U200))/V$1,2)</f>
        <v>11115.2</v>
      </c>
      <c r="W200" s="1">
        <f>ROUND(($Y200-SUM($M200:V200))/W$1,2)</f>
        <v>11115.2</v>
      </c>
      <c r="X200" s="1">
        <f>ROUND(($Y200-SUM($M200:W200))/X$1,2)</f>
        <v>11115.2</v>
      </c>
      <c r="Y200" s="1">
        <f>IF(F200="NO",ROUND($AA200*Z$287,2),ROUND($AA200/2*Z$287,2))</f>
        <v>133382.39999999999</v>
      </c>
      <c r="Z200" s="1">
        <f>IF(F200="NO",AA200,AA200/2)</f>
        <v>435</v>
      </c>
      <c r="AA200" s="1">
        <v>435</v>
      </c>
      <c r="AC200" s="1">
        <f t="shared" si="58"/>
        <v>0</v>
      </c>
    </row>
    <row r="201" spans="1:29" x14ac:dyDescent="0.35">
      <c r="A201" s="1" t="s">
        <v>404</v>
      </c>
      <c r="B201" s="1" t="s">
        <v>405</v>
      </c>
      <c r="C201" s="1" t="s">
        <v>406</v>
      </c>
      <c r="D201" s="1" t="s">
        <v>631</v>
      </c>
      <c r="E201" s="1" t="s">
        <v>410</v>
      </c>
      <c r="F201" s="1" t="s">
        <v>666</v>
      </c>
      <c r="L201" s="1" t="s">
        <v>669</v>
      </c>
      <c r="M201" s="1">
        <v>9837.59</v>
      </c>
      <c r="N201" s="1">
        <f>ROUND(($Y201-SUM($M201:M201))/N$1,2)</f>
        <v>9837.59</v>
      </c>
      <c r="O201" s="1">
        <f>ROUND(($Y201-SUM($M201:N201))/O$1,2)</f>
        <v>9837.59</v>
      </c>
      <c r="P201" s="1">
        <f>ROUND(($Y201-SUM($M201:O201))/P$1,2)</f>
        <v>9837.59</v>
      </c>
      <c r="Q201" s="1">
        <f>ROUND(($Y201-SUM($M201:P201))/Q$1,2)</f>
        <v>9837.59</v>
      </c>
      <c r="R201" s="1">
        <f>ROUND(($Y201-SUM($M201:Q201))/R$1,2)</f>
        <v>9837.59</v>
      </c>
      <c r="S201" s="1">
        <f>ROUND(($Y201-SUM($M201:R201))/S$1,2)</f>
        <v>9837.59</v>
      </c>
      <c r="T201" s="1">
        <f>ROUND(($Y201-SUM($M201:S201))/T$1,2)</f>
        <v>9837.59</v>
      </c>
      <c r="U201" s="1">
        <f>ROUND(($Y201-SUM($M201:T201))/U$1,2)</f>
        <v>9837.59</v>
      </c>
      <c r="V201" s="1">
        <f>ROUND(($Y201-SUM($M201:U201))/V$1,2)</f>
        <v>9837.59</v>
      </c>
      <c r="W201" s="1">
        <f>ROUND(($Y201-SUM($M201:V201))/W$1,2)</f>
        <v>9837.6</v>
      </c>
      <c r="X201" s="1">
        <f>ROUND(($Y201-SUM($M201:W201))/X$1,2)</f>
        <v>9837.59</v>
      </c>
      <c r="Y201" s="1">
        <f>IF(F201="NO",ROUND($AA201*Z$287,2),ROUND($AA201/2*Z$287,2))</f>
        <v>118051.09</v>
      </c>
      <c r="Z201" s="1">
        <f>IF(F201="NO",AA201,AA201/2)</f>
        <v>385</v>
      </c>
      <c r="AA201" s="1">
        <v>385</v>
      </c>
      <c r="AC201" s="1">
        <f t="shared" si="58"/>
        <v>0</v>
      </c>
    </row>
    <row r="202" spans="1:29" s="12" customFormat="1" ht="15" x14ac:dyDescent="0.3">
      <c r="A202" s="12" t="s">
        <v>22</v>
      </c>
      <c r="B202" s="12" t="s">
        <v>405</v>
      </c>
      <c r="C202" s="12" t="s">
        <v>406</v>
      </c>
      <c r="E202" s="12" t="s">
        <v>23</v>
      </c>
      <c r="G202" s="12" t="s">
        <v>404</v>
      </c>
      <c r="H202" s="17" t="str">
        <f>B202</f>
        <v>2000</v>
      </c>
      <c r="I202" s="12" t="s">
        <v>411</v>
      </c>
      <c r="J202" s="12" t="s">
        <v>412</v>
      </c>
      <c r="K202" s="12" t="s">
        <v>26</v>
      </c>
      <c r="L202" s="12" t="s">
        <v>717</v>
      </c>
      <c r="M202" s="12">
        <v>31199.22</v>
      </c>
      <c r="N202" s="12">
        <f t="shared" ref="N202:AA202" si="61">SUM(N199:N201)</f>
        <v>31199.22</v>
      </c>
      <c r="O202" s="12">
        <f t="shared" si="61"/>
        <v>31199.22</v>
      </c>
      <c r="P202" s="12">
        <f t="shared" si="61"/>
        <v>31199.210000000003</v>
      </c>
      <c r="Q202" s="12">
        <f t="shared" si="61"/>
        <v>31199.22</v>
      </c>
      <c r="R202" s="12">
        <f t="shared" si="61"/>
        <v>31199.210000000003</v>
      </c>
      <c r="S202" s="12">
        <f t="shared" si="61"/>
        <v>31199.22</v>
      </c>
      <c r="T202" s="12">
        <f t="shared" si="61"/>
        <v>31199.210000000003</v>
      </c>
      <c r="U202" s="12">
        <f t="shared" si="61"/>
        <v>31199.22</v>
      </c>
      <c r="V202" s="12">
        <f t="shared" si="61"/>
        <v>31199.210000000003</v>
      </c>
      <c r="W202" s="12">
        <f t="shared" si="61"/>
        <v>31199.230000000003</v>
      </c>
      <c r="X202" s="12">
        <f t="shared" si="61"/>
        <v>31199.210000000003</v>
      </c>
      <c r="Y202" s="12">
        <f t="shared" si="56"/>
        <v>374390.60000000003</v>
      </c>
      <c r="Z202" s="8">
        <f>SUM(Z199:Z201)</f>
        <v>1221</v>
      </c>
      <c r="AA202" s="8">
        <f t="shared" si="61"/>
        <v>1221</v>
      </c>
      <c r="AC202" s="12">
        <f t="shared" si="58"/>
        <v>0</v>
      </c>
    </row>
    <row r="203" spans="1:29" x14ac:dyDescent="0.35">
      <c r="A203" s="1" t="s">
        <v>413</v>
      </c>
      <c r="B203" s="1" t="s">
        <v>414</v>
      </c>
      <c r="C203" s="1" t="s">
        <v>415</v>
      </c>
      <c r="D203" s="1" t="s">
        <v>416</v>
      </c>
      <c r="E203" s="1" t="s">
        <v>417</v>
      </c>
      <c r="F203" s="1" t="s">
        <v>666</v>
      </c>
      <c r="L203" s="1" t="s">
        <v>669</v>
      </c>
      <c r="M203" s="1">
        <v>1916.41</v>
      </c>
      <c r="N203" s="1">
        <f>ROUND(($Y203-SUM($M203:M203))/N$1,2)</f>
        <v>1916.41</v>
      </c>
      <c r="O203" s="1">
        <f>ROUND(($Y203-SUM($M203:N203))/O$1,2)</f>
        <v>1916.42</v>
      </c>
      <c r="P203" s="1">
        <f>ROUND(($Y203-SUM($M203:O203))/P$1,2)</f>
        <v>1916.41</v>
      </c>
      <c r="Q203" s="1">
        <f>ROUND(($Y203-SUM($M203:P203))/Q$1,2)</f>
        <v>1916.42</v>
      </c>
      <c r="R203" s="1">
        <f>ROUND(($Y203-SUM($M203:Q203))/R$1,2)</f>
        <v>1916.41</v>
      </c>
      <c r="S203" s="1">
        <f>ROUND(($Y203-SUM($M203:R203))/S$1,2)</f>
        <v>1916.42</v>
      </c>
      <c r="T203" s="1">
        <f>ROUND(($Y203-SUM($M203:S203))/T$1,2)</f>
        <v>1916.41</v>
      </c>
      <c r="U203" s="1">
        <f>ROUND(($Y203-SUM($M203:T203))/U$1,2)</f>
        <v>1916.42</v>
      </c>
      <c r="V203" s="1">
        <f>ROUND(($Y203-SUM($M203:U203))/V$1,2)</f>
        <v>1916.41</v>
      </c>
      <c r="W203" s="1">
        <f>ROUND(($Y203-SUM($M203:V203))/W$1,2)</f>
        <v>1916.42</v>
      </c>
      <c r="X203" s="1">
        <f>ROUND(($Y203-SUM($M203:W203))/X$1,2)</f>
        <v>1916.41</v>
      </c>
      <c r="Y203" s="1">
        <f>IF(F203="NO",ROUND($AA203*Z$287,2),ROUND($AA203/2*Z$287,2))</f>
        <v>22996.97</v>
      </c>
      <c r="Z203" s="1">
        <f>IF(F203="NO",AA203,AA203/2)</f>
        <v>75</v>
      </c>
      <c r="AA203" s="1">
        <v>75</v>
      </c>
      <c r="AC203" s="1">
        <f t="shared" si="58"/>
        <v>0</v>
      </c>
    </row>
    <row r="204" spans="1:29" x14ac:dyDescent="0.35">
      <c r="A204" s="1" t="s">
        <v>413</v>
      </c>
      <c r="B204" s="1" t="s">
        <v>414</v>
      </c>
      <c r="C204" s="1" t="s">
        <v>415</v>
      </c>
      <c r="D204" s="1" t="s">
        <v>418</v>
      </c>
      <c r="E204" s="1" t="s">
        <v>419</v>
      </c>
      <c r="F204" s="1" t="s">
        <v>666</v>
      </c>
      <c r="L204" s="1" t="s">
        <v>669</v>
      </c>
      <c r="M204" s="1">
        <v>3398.44</v>
      </c>
      <c r="N204" s="1">
        <f>ROUND(($Y204-SUM($M204:M204))/N$1,2)</f>
        <v>3398.44</v>
      </c>
      <c r="O204" s="1">
        <f>ROUND(($Y204-SUM($M204:N204))/O$1,2)</f>
        <v>3398.44</v>
      </c>
      <c r="P204" s="1">
        <f>ROUND(($Y204-SUM($M204:O204))/P$1,2)</f>
        <v>3398.44</v>
      </c>
      <c r="Q204" s="1">
        <f>ROUND(($Y204-SUM($M204:P204))/Q$1,2)</f>
        <v>3398.44</v>
      </c>
      <c r="R204" s="1">
        <f>ROUND(($Y204-SUM($M204:Q204))/R$1,2)</f>
        <v>3398.44</v>
      </c>
      <c r="S204" s="1">
        <f>ROUND(($Y204-SUM($M204:R204))/S$1,2)</f>
        <v>3398.44</v>
      </c>
      <c r="T204" s="1">
        <f>ROUND(($Y204-SUM($M204:S204))/T$1,2)</f>
        <v>3398.44</v>
      </c>
      <c r="U204" s="1">
        <f>ROUND(($Y204-SUM($M204:T204))/U$1,2)</f>
        <v>3398.44</v>
      </c>
      <c r="V204" s="1">
        <f>ROUND(($Y204-SUM($M204:U204))/V$1,2)</f>
        <v>3398.44</v>
      </c>
      <c r="W204" s="1">
        <f>ROUND(($Y204-SUM($M204:V204))/W$1,2)</f>
        <v>3398.44</v>
      </c>
      <c r="X204" s="1">
        <f>ROUND(($Y204-SUM($M204:W204))/X$1,2)</f>
        <v>3398.44</v>
      </c>
      <c r="Y204" s="1">
        <f>IF(F204="NO",ROUND($AA204*Z$287,2),ROUND($AA204/2*Z$287,2))</f>
        <v>40781.279999999999</v>
      </c>
      <c r="Z204" s="1">
        <f>IF(F204="NO",AA204,AA204/2)</f>
        <v>133</v>
      </c>
      <c r="AA204" s="1">
        <v>133</v>
      </c>
      <c r="AC204" s="1">
        <f t="shared" si="58"/>
        <v>0</v>
      </c>
    </row>
    <row r="205" spans="1:29" x14ac:dyDescent="0.35">
      <c r="A205" s="1" t="s">
        <v>413</v>
      </c>
      <c r="B205" s="1" t="s">
        <v>414</v>
      </c>
      <c r="C205" s="1" t="s">
        <v>415</v>
      </c>
      <c r="D205" s="1" t="s">
        <v>632</v>
      </c>
      <c r="E205" s="1" t="s">
        <v>420</v>
      </c>
      <c r="F205" s="1" t="s">
        <v>666</v>
      </c>
      <c r="L205" s="1" t="s">
        <v>669</v>
      </c>
      <c r="M205" s="1">
        <v>3066.26</v>
      </c>
      <c r="N205" s="1">
        <f>ROUND(($Y205-SUM($M205:M205))/N$1,2)</f>
        <v>3066.26</v>
      </c>
      <c r="O205" s="1">
        <f>ROUND(($Y205-SUM($M205:N205))/O$1,2)</f>
        <v>3066.26</v>
      </c>
      <c r="P205" s="1">
        <f>ROUND(($Y205-SUM($M205:O205))/P$1,2)</f>
        <v>3066.26</v>
      </c>
      <c r="Q205" s="1">
        <f>ROUND(($Y205-SUM($M205:P205))/Q$1,2)</f>
        <v>3066.26</v>
      </c>
      <c r="R205" s="1">
        <f>ROUND(($Y205-SUM($M205:Q205))/R$1,2)</f>
        <v>3066.26</v>
      </c>
      <c r="S205" s="1">
        <f>ROUND(($Y205-SUM($M205:R205))/S$1,2)</f>
        <v>3066.26</v>
      </c>
      <c r="T205" s="1">
        <f>ROUND(($Y205-SUM($M205:S205))/T$1,2)</f>
        <v>3066.26</v>
      </c>
      <c r="U205" s="1">
        <f>ROUND(($Y205-SUM($M205:T205))/U$1,2)</f>
        <v>3066.27</v>
      </c>
      <c r="V205" s="1">
        <f>ROUND(($Y205-SUM($M205:U205))/V$1,2)</f>
        <v>3066.26</v>
      </c>
      <c r="W205" s="1">
        <f>ROUND(($Y205-SUM($M205:V205))/W$1,2)</f>
        <v>3066.27</v>
      </c>
      <c r="X205" s="1">
        <f>ROUND(($Y205-SUM($M205:W205))/X$1,2)</f>
        <v>3066.26</v>
      </c>
      <c r="Y205" s="1">
        <f>IF(F205="NO",ROUND($AA205*Z$287,2),ROUND($AA205/2*Z$287,2))</f>
        <v>36795.14</v>
      </c>
      <c r="Z205" s="1">
        <f>IF(F205="NO",AA205,AA205/2)</f>
        <v>120</v>
      </c>
      <c r="AA205" s="1">
        <v>120</v>
      </c>
      <c r="AC205" s="1">
        <f t="shared" si="58"/>
        <v>0</v>
      </c>
    </row>
    <row r="206" spans="1:29" s="12" customFormat="1" ht="15" x14ac:dyDescent="0.3">
      <c r="A206" s="12" t="s">
        <v>22</v>
      </c>
      <c r="B206" s="12" t="s">
        <v>414</v>
      </c>
      <c r="C206" s="12" t="s">
        <v>415</v>
      </c>
      <c r="E206" s="12" t="s">
        <v>23</v>
      </c>
      <c r="G206" s="12" t="s">
        <v>413</v>
      </c>
      <c r="H206" s="17" t="str">
        <f>B206</f>
        <v>2035</v>
      </c>
      <c r="I206" s="12" t="s">
        <v>421</v>
      </c>
      <c r="J206" s="12" t="s">
        <v>422</v>
      </c>
      <c r="K206" s="12" t="s">
        <v>26</v>
      </c>
      <c r="L206" s="12" t="s">
        <v>717</v>
      </c>
      <c r="M206" s="12">
        <v>8381.11</v>
      </c>
      <c r="N206" s="12">
        <f t="shared" ref="N206:AA206" si="62">SUM(N203:N205)</f>
        <v>8381.11</v>
      </c>
      <c r="O206" s="12">
        <f t="shared" si="62"/>
        <v>8381.1200000000008</v>
      </c>
      <c r="P206" s="12">
        <f t="shared" si="62"/>
        <v>8381.11</v>
      </c>
      <c r="Q206" s="12">
        <f t="shared" si="62"/>
        <v>8381.1200000000008</v>
      </c>
      <c r="R206" s="12">
        <f t="shared" si="62"/>
        <v>8381.11</v>
      </c>
      <c r="S206" s="12">
        <f t="shared" si="62"/>
        <v>8381.1200000000008</v>
      </c>
      <c r="T206" s="12">
        <f t="shared" si="62"/>
        <v>8381.11</v>
      </c>
      <c r="U206" s="12">
        <f t="shared" si="62"/>
        <v>8381.130000000001</v>
      </c>
      <c r="V206" s="12">
        <f t="shared" si="62"/>
        <v>8381.11</v>
      </c>
      <c r="W206" s="12">
        <f t="shared" si="62"/>
        <v>8381.130000000001</v>
      </c>
      <c r="X206" s="12">
        <f t="shared" si="62"/>
        <v>8381.11</v>
      </c>
      <c r="Y206" s="12">
        <f t="shared" si="56"/>
        <v>100573.39000000001</v>
      </c>
      <c r="Z206" s="8">
        <f>SUM(Z203:Z205)</f>
        <v>328</v>
      </c>
      <c r="AA206" s="8">
        <f t="shared" si="62"/>
        <v>328</v>
      </c>
      <c r="AC206" s="12">
        <f t="shared" si="58"/>
        <v>0</v>
      </c>
    </row>
    <row r="207" spans="1:29" x14ac:dyDescent="0.35">
      <c r="A207" s="1" t="s">
        <v>423</v>
      </c>
      <c r="B207" s="1" t="s">
        <v>424</v>
      </c>
      <c r="C207" s="1" t="s">
        <v>425</v>
      </c>
      <c r="D207" s="1" t="s">
        <v>426</v>
      </c>
      <c r="E207" s="1" t="s">
        <v>427</v>
      </c>
      <c r="F207" s="1" t="s">
        <v>666</v>
      </c>
      <c r="L207" s="1" t="s">
        <v>669</v>
      </c>
      <c r="M207" s="1">
        <v>4854.92</v>
      </c>
      <c r="N207" s="1">
        <f>ROUND(($Y207-SUM($M207:M207))/N$1,2)</f>
        <v>4854.91</v>
      </c>
      <c r="O207" s="1">
        <f>ROUND(($Y207-SUM($M207:N207))/O$1,2)</f>
        <v>4854.92</v>
      </c>
      <c r="P207" s="1">
        <f>ROUND(($Y207-SUM($M207:O207))/P$1,2)</f>
        <v>4854.91</v>
      </c>
      <c r="Q207" s="1">
        <f>ROUND(($Y207-SUM($M207:P207))/Q$1,2)</f>
        <v>4854.92</v>
      </c>
      <c r="R207" s="1">
        <f>ROUND(($Y207-SUM($M207:Q207))/R$1,2)</f>
        <v>4854.91</v>
      </c>
      <c r="S207" s="1">
        <f>ROUND(($Y207-SUM($M207:R207))/S$1,2)</f>
        <v>4854.92</v>
      </c>
      <c r="T207" s="1">
        <f>ROUND(($Y207-SUM($M207:S207))/T$1,2)</f>
        <v>4854.91</v>
      </c>
      <c r="U207" s="1">
        <f>ROUND(($Y207-SUM($M207:T207))/U$1,2)</f>
        <v>4854.92</v>
      </c>
      <c r="V207" s="1">
        <f>ROUND(($Y207-SUM($M207:U207))/V$1,2)</f>
        <v>4854.91</v>
      </c>
      <c r="W207" s="1">
        <f>ROUND(($Y207-SUM($M207:V207))/W$1,2)</f>
        <v>4854.92</v>
      </c>
      <c r="X207" s="1">
        <f>ROUND(($Y207-SUM($M207:W207))/X$1,2)</f>
        <v>4854.91</v>
      </c>
      <c r="Y207" s="1">
        <f>IF(F207="NO",ROUND($AA207*Z$287,2),ROUND($AA207/2*Z$287,2))</f>
        <v>58258.98</v>
      </c>
      <c r="Z207" s="1">
        <f>IF(F207="NO",AA207,AA207/2)</f>
        <v>190</v>
      </c>
      <c r="AA207" s="1">
        <v>190</v>
      </c>
      <c r="AC207" s="1">
        <f t="shared" si="58"/>
        <v>0</v>
      </c>
    </row>
    <row r="208" spans="1:29" s="12" customFormat="1" ht="15" x14ac:dyDescent="0.3">
      <c r="A208" s="12" t="s">
        <v>22</v>
      </c>
      <c r="B208" s="12" t="s">
        <v>424</v>
      </c>
      <c r="C208" s="12" t="s">
        <v>425</v>
      </c>
      <c r="E208" s="12" t="s">
        <v>23</v>
      </c>
      <c r="G208" s="12" t="s">
        <v>423</v>
      </c>
      <c r="H208" s="17" t="str">
        <f>B208</f>
        <v>2180</v>
      </c>
      <c r="I208" s="12" t="s">
        <v>428</v>
      </c>
      <c r="J208" s="12" t="s">
        <v>429</v>
      </c>
      <c r="K208" s="12" t="s">
        <v>26</v>
      </c>
      <c r="L208" s="12" t="s">
        <v>717</v>
      </c>
      <c r="M208" s="12">
        <v>4854.92</v>
      </c>
      <c r="N208" s="12">
        <f t="shared" ref="N208:X208" si="63">SUM(N207)</f>
        <v>4854.91</v>
      </c>
      <c r="O208" s="12">
        <f t="shared" si="63"/>
        <v>4854.92</v>
      </c>
      <c r="P208" s="12">
        <f t="shared" si="63"/>
        <v>4854.91</v>
      </c>
      <c r="Q208" s="12">
        <f t="shared" si="63"/>
        <v>4854.92</v>
      </c>
      <c r="R208" s="12">
        <f t="shared" si="63"/>
        <v>4854.91</v>
      </c>
      <c r="S208" s="12">
        <f t="shared" si="63"/>
        <v>4854.92</v>
      </c>
      <c r="T208" s="12">
        <f t="shared" si="63"/>
        <v>4854.91</v>
      </c>
      <c r="U208" s="12">
        <f t="shared" si="63"/>
        <v>4854.92</v>
      </c>
      <c r="V208" s="12">
        <f t="shared" si="63"/>
        <v>4854.91</v>
      </c>
      <c r="W208" s="12">
        <f t="shared" si="63"/>
        <v>4854.92</v>
      </c>
      <c r="X208" s="12">
        <f t="shared" si="63"/>
        <v>4854.91</v>
      </c>
      <c r="Y208" s="12">
        <f t="shared" si="56"/>
        <v>58258.98000000001</v>
      </c>
      <c r="Z208" s="8">
        <f>SUM(Z207:Z207)</f>
        <v>190</v>
      </c>
      <c r="AA208" s="8">
        <f t="shared" ref="AA208" si="64">SUM(AA207:AA207)</f>
        <v>190</v>
      </c>
      <c r="AC208" s="12">
        <f t="shared" si="58"/>
        <v>0</v>
      </c>
    </row>
    <row r="209" spans="1:29" x14ac:dyDescent="0.35">
      <c r="A209" s="1" t="s">
        <v>423</v>
      </c>
      <c r="B209" s="1" t="s">
        <v>430</v>
      </c>
      <c r="C209" s="1" t="s">
        <v>431</v>
      </c>
      <c r="D209" s="1" t="s">
        <v>432</v>
      </c>
      <c r="E209" s="1" t="s">
        <v>433</v>
      </c>
      <c r="F209" s="1" t="s">
        <v>665</v>
      </c>
      <c r="L209" s="1" t="s">
        <v>669</v>
      </c>
      <c r="M209" s="1">
        <v>523.82000000000005</v>
      </c>
      <c r="N209" s="1">
        <f>ROUND(($Y209-SUM($M209:M209))/N$1,2)</f>
        <v>523.82000000000005</v>
      </c>
      <c r="O209" s="1">
        <f>ROUND(($Y209-SUM($M209:N209))/O$1,2)</f>
        <v>523.82000000000005</v>
      </c>
      <c r="P209" s="1">
        <f>ROUND(($Y209-SUM($M209:O209))/P$1,2)</f>
        <v>523.82000000000005</v>
      </c>
      <c r="Q209" s="1">
        <f>ROUND(($Y209-SUM($M209:P209))/Q$1,2)</f>
        <v>523.82000000000005</v>
      </c>
      <c r="R209" s="1">
        <f>ROUND(($Y209-SUM($M209:Q209))/R$1,2)</f>
        <v>523.82000000000005</v>
      </c>
      <c r="S209" s="1">
        <f>ROUND(($Y209-SUM($M209:R209))/S$1,2)</f>
        <v>523.82000000000005</v>
      </c>
      <c r="T209" s="1">
        <f>ROUND(($Y209-SUM($M209:S209))/T$1,2)</f>
        <v>523.82000000000005</v>
      </c>
      <c r="U209" s="1">
        <f>ROUND(($Y209-SUM($M209:T209))/U$1,2)</f>
        <v>523.82000000000005</v>
      </c>
      <c r="V209" s="1">
        <f>ROUND(($Y209-SUM($M209:U209))/V$1,2)</f>
        <v>523.82000000000005</v>
      </c>
      <c r="W209" s="1">
        <f>ROUND(($Y209-SUM($M209:V209))/W$1,2)</f>
        <v>523.82000000000005</v>
      </c>
      <c r="X209" s="1">
        <f>ROUND(($Y209-SUM($M209:W209))/X$1,2)</f>
        <v>523.82000000000005</v>
      </c>
      <c r="Y209" s="1">
        <f>IF(F209="NO",ROUND($AA209*Z$287,2),ROUND($AA209/2*Z$287,2))</f>
        <v>6285.84</v>
      </c>
      <c r="Z209" s="1">
        <f>IF(F209="NO",AA209,AA209/2)</f>
        <v>20.5</v>
      </c>
      <c r="AA209" s="1">
        <v>41</v>
      </c>
      <c r="AC209" s="1">
        <f t="shared" si="58"/>
        <v>0</v>
      </c>
    </row>
    <row r="210" spans="1:29" s="12" customFormat="1" ht="15" x14ac:dyDescent="0.3">
      <c r="A210" s="12" t="s">
        <v>22</v>
      </c>
      <c r="B210" s="12" t="s">
        <v>430</v>
      </c>
      <c r="C210" s="12" t="s">
        <v>431</v>
      </c>
      <c r="E210" s="12" t="s">
        <v>23</v>
      </c>
      <c r="G210" s="12" t="s">
        <v>423</v>
      </c>
      <c r="H210" s="17" t="str">
        <f>B210</f>
        <v>2190</v>
      </c>
      <c r="I210" s="12" t="s">
        <v>434</v>
      </c>
      <c r="J210" s="12" t="s">
        <v>435</v>
      </c>
      <c r="K210" s="12" t="s">
        <v>26</v>
      </c>
      <c r="L210" s="12" t="s">
        <v>717</v>
      </c>
      <c r="M210" s="12">
        <v>523.82000000000005</v>
      </c>
      <c r="N210" s="12">
        <f t="shared" ref="N210:X210" si="65">SUM(N209)</f>
        <v>523.82000000000005</v>
      </c>
      <c r="O210" s="12">
        <f t="shared" si="65"/>
        <v>523.82000000000005</v>
      </c>
      <c r="P210" s="12">
        <f t="shared" si="65"/>
        <v>523.82000000000005</v>
      </c>
      <c r="Q210" s="12">
        <f t="shared" si="65"/>
        <v>523.82000000000005</v>
      </c>
      <c r="R210" s="12">
        <f t="shared" si="65"/>
        <v>523.82000000000005</v>
      </c>
      <c r="S210" s="12">
        <f t="shared" si="65"/>
        <v>523.82000000000005</v>
      </c>
      <c r="T210" s="12">
        <f t="shared" si="65"/>
        <v>523.82000000000005</v>
      </c>
      <c r="U210" s="12">
        <f t="shared" si="65"/>
        <v>523.82000000000005</v>
      </c>
      <c r="V210" s="12">
        <f t="shared" si="65"/>
        <v>523.82000000000005</v>
      </c>
      <c r="W210" s="12">
        <f t="shared" si="65"/>
        <v>523.82000000000005</v>
      </c>
      <c r="X210" s="12">
        <f t="shared" si="65"/>
        <v>523.82000000000005</v>
      </c>
      <c r="Y210" s="12">
        <f t="shared" si="56"/>
        <v>6285.8399999999992</v>
      </c>
      <c r="Z210" s="8">
        <f>Z209</f>
        <v>20.5</v>
      </c>
      <c r="AA210" s="8">
        <f t="shared" ref="AA210" si="66">AA209</f>
        <v>41</v>
      </c>
      <c r="AC210" s="12">
        <f t="shared" si="58"/>
        <v>0</v>
      </c>
    </row>
    <row r="211" spans="1:29" x14ac:dyDescent="0.35">
      <c r="A211" s="1" t="s">
        <v>436</v>
      </c>
      <c r="B211" s="1" t="s">
        <v>437</v>
      </c>
      <c r="C211" s="1" t="s">
        <v>438</v>
      </c>
      <c r="D211" s="1" t="s">
        <v>439</v>
      </c>
      <c r="E211" s="1" t="s">
        <v>440</v>
      </c>
      <c r="F211" s="1" t="s">
        <v>665</v>
      </c>
      <c r="L211" s="1" t="s">
        <v>669</v>
      </c>
      <c r="M211" s="1">
        <v>447.16</v>
      </c>
      <c r="N211" s="1">
        <f>ROUND(($Y211-SUM($M211:M211))/N$1,2)</f>
        <v>447.16</v>
      </c>
      <c r="O211" s="1">
        <f>ROUND(($Y211-SUM($M211:N211))/O$1,2)</f>
        <v>447.16</v>
      </c>
      <c r="P211" s="1">
        <f>ROUND(($Y211-SUM($M211:O211))/P$1,2)</f>
        <v>447.16</v>
      </c>
      <c r="Q211" s="1">
        <f>ROUND(($Y211-SUM($M211:P211))/Q$1,2)</f>
        <v>447.17</v>
      </c>
      <c r="R211" s="1">
        <f>ROUND(($Y211-SUM($M211:Q211))/R$1,2)</f>
        <v>447.16</v>
      </c>
      <c r="S211" s="1">
        <f>ROUND(($Y211-SUM($M211:R211))/S$1,2)</f>
        <v>447.17</v>
      </c>
      <c r="T211" s="1">
        <f>ROUND(($Y211-SUM($M211:S211))/T$1,2)</f>
        <v>447.16</v>
      </c>
      <c r="U211" s="1">
        <f>ROUND(($Y211-SUM($M211:T211))/U$1,2)</f>
        <v>447.17</v>
      </c>
      <c r="V211" s="1">
        <f>ROUND(($Y211-SUM($M211:U211))/V$1,2)</f>
        <v>447.16</v>
      </c>
      <c r="W211" s="1">
        <f>ROUND(($Y211-SUM($M211:V211))/W$1,2)</f>
        <v>447.17</v>
      </c>
      <c r="X211" s="1">
        <f>ROUND(($Y211-SUM($M211:W211))/X$1,2)</f>
        <v>447.16</v>
      </c>
      <c r="Y211" s="1">
        <f>IF(F211="NO",ROUND($AA211*Z$287,2),ROUND($AA211/2*Z$287,2))</f>
        <v>5365.96</v>
      </c>
      <c r="Z211" s="1">
        <f>IF(F211="NO",AA211,AA211/2)</f>
        <v>17.5</v>
      </c>
      <c r="AA211" s="1">
        <v>35</v>
      </c>
      <c r="AC211" s="1">
        <f t="shared" si="58"/>
        <v>0</v>
      </c>
    </row>
    <row r="212" spans="1:29" x14ac:dyDescent="0.35">
      <c r="A212" s="1" t="s">
        <v>436</v>
      </c>
      <c r="B212" s="1" t="s">
        <v>437</v>
      </c>
      <c r="C212" s="1" t="s">
        <v>438</v>
      </c>
      <c r="D212" s="1" t="s">
        <v>441</v>
      </c>
      <c r="E212" s="1" t="s">
        <v>442</v>
      </c>
      <c r="F212" s="1" t="s">
        <v>665</v>
      </c>
      <c r="L212" s="1" t="s">
        <v>669</v>
      </c>
      <c r="M212" s="1">
        <v>1660.89</v>
      </c>
      <c r="N212" s="1">
        <f>ROUND(($Y212-SUM($M212:M212))/N$1,2)</f>
        <v>1660.89</v>
      </c>
      <c r="O212" s="1">
        <f>ROUND(($Y212-SUM($M212:N212))/O$1,2)</f>
        <v>1660.89</v>
      </c>
      <c r="P212" s="1">
        <f>ROUND(($Y212-SUM($M212:O212))/P$1,2)</f>
        <v>1660.89</v>
      </c>
      <c r="Q212" s="1">
        <f>ROUND(($Y212-SUM($M212:P212))/Q$1,2)</f>
        <v>1660.89</v>
      </c>
      <c r="R212" s="1">
        <f>ROUND(($Y212-SUM($M212:Q212))/R$1,2)</f>
        <v>1660.89</v>
      </c>
      <c r="S212" s="1">
        <f>ROUND(($Y212-SUM($M212:R212))/S$1,2)</f>
        <v>1660.89</v>
      </c>
      <c r="T212" s="1">
        <f>ROUND(($Y212-SUM($M212:S212))/T$1,2)</f>
        <v>1660.89</v>
      </c>
      <c r="U212" s="1">
        <f>ROUND(($Y212-SUM($M212:T212))/U$1,2)</f>
        <v>1660.9</v>
      </c>
      <c r="V212" s="1">
        <f>ROUND(($Y212-SUM($M212:U212))/V$1,2)</f>
        <v>1660.89</v>
      </c>
      <c r="W212" s="1">
        <f>ROUND(($Y212-SUM($M212:V212))/W$1,2)</f>
        <v>1660.9</v>
      </c>
      <c r="X212" s="1">
        <f>ROUND(($Y212-SUM($M212:W212))/X$1,2)</f>
        <v>1660.89</v>
      </c>
      <c r="Y212" s="1">
        <f>IF(F212="NO",ROUND($AA212*Z$287,2),ROUND($AA212/2*Z$287,2))</f>
        <v>19930.7</v>
      </c>
      <c r="Z212" s="1">
        <f>IF(F212="NO",AA212,AA212/2)</f>
        <v>65</v>
      </c>
      <c r="AA212" s="1">
        <v>130</v>
      </c>
      <c r="AC212" s="1">
        <f t="shared" si="58"/>
        <v>0</v>
      </c>
    </row>
    <row r="213" spans="1:29" s="12" customFormat="1" ht="15" x14ac:dyDescent="0.3">
      <c r="A213" s="12" t="s">
        <v>22</v>
      </c>
      <c r="B213" s="12" t="s">
        <v>437</v>
      </c>
      <c r="C213" s="12" t="s">
        <v>438</v>
      </c>
      <c r="E213" s="12" t="s">
        <v>23</v>
      </c>
      <c r="G213" s="12" t="s">
        <v>436</v>
      </c>
      <c r="H213" s="17" t="str">
        <f>B213</f>
        <v>2610</v>
      </c>
      <c r="I213" s="12" t="s">
        <v>443</v>
      </c>
      <c r="J213" s="12" t="s">
        <v>444</v>
      </c>
      <c r="K213" s="12" t="s">
        <v>26</v>
      </c>
      <c r="L213" s="12" t="s">
        <v>717</v>
      </c>
      <c r="M213" s="12">
        <v>2108.0500000000002</v>
      </c>
      <c r="N213" s="12">
        <f t="shared" ref="N213:AA213" si="67">SUM(N211:N212)</f>
        <v>2108.0500000000002</v>
      </c>
      <c r="O213" s="12">
        <f t="shared" si="67"/>
        <v>2108.0500000000002</v>
      </c>
      <c r="P213" s="12">
        <f t="shared" si="67"/>
        <v>2108.0500000000002</v>
      </c>
      <c r="Q213" s="12">
        <f t="shared" si="67"/>
        <v>2108.06</v>
      </c>
      <c r="R213" s="12">
        <f t="shared" si="67"/>
        <v>2108.0500000000002</v>
      </c>
      <c r="S213" s="12">
        <f t="shared" si="67"/>
        <v>2108.06</v>
      </c>
      <c r="T213" s="12">
        <f t="shared" si="67"/>
        <v>2108.0500000000002</v>
      </c>
      <c r="U213" s="12">
        <f t="shared" si="67"/>
        <v>2108.0700000000002</v>
      </c>
      <c r="V213" s="12">
        <f t="shared" si="67"/>
        <v>2108.0500000000002</v>
      </c>
      <c r="W213" s="12">
        <f t="shared" si="67"/>
        <v>2108.0700000000002</v>
      </c>
      <c r="X213" s="12">
        <f t="shared" si="67"/>
        <v>2108.0500000000002</v>
      </c>
      <c r="Y213" s="12">
        <f t="shared" si="56"/>
        <v>25296.66</v>
      </c>
      <c r="Z213" s="8">
        <f>SUM(Z211:Z212)</f>
        <v>82.5</v>
      </c>
      <c r="AA213" s="8">
        <f t="shared" si="67"/>
        <v>165</v>
      </c>
      <c r="AC213" s="12">
        <f t="shared" si="58"/>
        <v>0</v>
      </c>
    </row>
    <row r="214" spans="1:29" x14ac:dyDescent="0.35">
      <c r="A214" s="1" t="s">
        <v>445</v>
      </c>
      <c r="B214" s="1" t="s">
        <v>446</v>
      </c>
      <c r="C214" s="1" t="s">
        <v>447</v>
      </c>
      <c r="D214" s="1" t="s">
        <v>448</v>
      </c>
      <c r="E214" s="1" t="s">
        <v>449</v>
      </c>
      <c r="F214" s="1" t="s">
        <v>666</v>
      </c>
      <c r="L214" s="1" t="s">
        <v>669</v>
      </c>
      <c r="M214" s="1">
        <v>3296.23</v>
      </c>
      <c r="N214" s="1">
        <f>ROUND(($Y214-SUM($M214:M214))/N$1,2)</f>
        <v>3296.23</v>
      </c>
      <c r="O214" s="1">
        <f>ROUND(($Y214-SUM($M214:N214))/O$1,2)</f>
        <v>3296.23</v>
      </c>
      <c r="P214" s="1">
        <f>ROUND(($Y214-SUM($M214:O214))/P$1,2)</f>
        <v>3296.23</v>
      </c>
      <c r="Q214" s="1">
        <f>ROUND(($Y214-SUM($M214:P214))/Q$1,2)</f>
        <v>3296.23</v>
      </c>
      <c r="R214" s="1">
        <f>ROUND(($Y214-SUM($M214:Q214))/R$1,2)</f>
        <v>3296.23</v>
      </c>
      <c r="S214" s="1">
        <f>ROUND(($Y214-SUM($M214:R214))/S$1,2)</f>
        <v>3296.23</v>
      </c>
      <c r="T214" s="1">
        <f>ROUND(($Y214-SUM($M214:S214))/T$1,2)</f>
        <v>3296.23</v>
      </c>
      <c r="U214" s="1">
        <f>ROUND(($Y214-SUM($M214:T214))/U$1,2)</f>
        <v>3296.24</v>
      </c>
      <c r="V214" s="1">
        <f>ROUND(($Y214-SUM($M214:U214))/V$1,2)</f>
        <v>3296.23</v>
      </c>
      <c r="W214" s="1">
        <f>ROUND(($Y214-SUM($M214:V214))/W$1,2)</f>
        <v>3296.24</v>
      </c>
      <c r="X214" s="1">
        <f>ROUND(($Y214-SUM($M214:W214))/X$1,2)</f>
        <v>3296.23</v>
      </c>
      <c r="Y214" s="1">
        <f>IF(F214="NO",ROUND($AA214*Z$287,2),ROUND($AA214/2*Z$287,2))</f>
        <v>39554.78</v>
      </c>
      <c r="Z214" s="1">
        <f>IF(F214="NO",AA214,AA214/2)</f>
        <v>129</v>
      </c>
      <c r="AA214" s="1">
        <v>129</v>
      </c>
      <c r="AC214" s="1">
        <f t="shared" si="58"/>
        <v>0</v>
      </c>
    </row>
    <row r="215" spans="1:29" s="12" customFormat="1" ht="15" x14ac:dyDescent="0.3">
      <c r="A215" s="12" t="s">
        <v>22</v>
      </c>
      <c r="B215" s="12" t="s">
        <v>446</v>
      </c>
      <c r="C215" s="12" t="s">
        <v>447</v>
      </c>
      <c r="E215" s="12" t="s">
        <v>23</v>
      </c>
      <c r="G215" s="12" t="s">
        <v>445</v>
      </c>
      <c r="H215" s="17" t="str">
        <f>B215</f>
        <v>2640</v>
      </c>
      <c r="I215" s="12" t="s">
        <v>450</v>
      </c>
      <c r="J215" s="12" t="s">
        <v>451</v>
      </c>
      <c r="K215" s="12" t="s">
        <v>26</v>
      </c>
      <c r="L215" s="12" t="s">
        <v>717</v>
      </c>
      <c r="M215" s="12">
        <v>3296.23</v>
      </c>
      <c r="N215" s="12">
        <f t="shared" ref="N215:X215" si="68">SUM(N214)</f>
        <v>3296.23</v>
      </c>
      <c r="O215" s="12">
        <f t="shared" si="68"/>
        <v>3296.23</v>
      </c>
      <c r="P215" s="12">
        <f t="shared" si="68"/>
        <v>3296.23</v>
      </c>
      <c r="Q215" s="12">
        <f t="shared" si="68"/>
        <v>3296.23</v>
      </c>
      <c r="R215" s="12">
        <f t="shared" si="68"/>
        <v>3296.23</v>
      </c>
      <c r="S215" s="12">
        <f t="shared" si="68"/>
        <v>3296.23</v>
      </c>
      <c r="T215" s="12">
        <f t="shared" si="68"/>
        <v>3296.23</v>
      </c>
      <c r="U215" s="12">
        <f t="shared" si="68"/>
        <v>3296.24</v>
      </c>
      <c r="V215" s="12">
        <f t="shared" si="68"/>
        <v>3296.23</v>
      </c>
      <c r="W215" s="12">
        <f t="shared" si="68"/>
        <v>3296.24</v>
      </c>
      <c r="X215" s="12">
        <f t="shared" si="68"/>
        <v>3296.23</v>
      </c>
      <c r="Y215" s="12">
        <f t="shared" si="56"/>
        <v>39554.780000000006</v>
      </c>
      <c r="Z215" s="8">
        <f>Z214</f>
        <v>129</v>
      </c>
      <c r="AA215" s="8">
        <f t="shared" ref="AA215" si="69">AA214</f>
        <v>129</v>
      </c>
      <c r="AC215" s="12">
        <f t="shared" si="58"/>
        <v>0</v>
      </c>
    </row>
    <row r="216" spans="1:29" x14ac:dyDescent="0.35">
      <c r="A216" s="1" t="s">
        <v>452</v>
      </c>
      <c r="B216" s="1" t="s">
        <v>453</v>
      </c>
      <c r="C216" s="1" t="s">
        <v>454</v>
      </c>
      <c r="D216" s="1" t="s">
        <v>455</v>
      </c>
      <c r="E216" s="1" t="s">
        <v>456</v>
      </c>
      <c r="F216" s="1" t="s">
        <v>666</v>
      </c>
      <c r="L216" s="1" t="s">
        <v>669</v>
      </c>
      <c r="M216" s="1">
        <v>3449.55</v>
      </c>
      <c r="N216" s="1">
        <f>ROUND(($Y216-SUM($M216:M216))/N$1,2)</f>
        <v>3449.54</v>
      </c>
      <c r="O216" s="1">
        <f>ROUND(($Y216-SUM($M216:N216))/O$1,2)</f>
        <v>3449.55</v>
      </c>
      <c r="P216" s="1">
        <f>ROUND(($Y216-SUM($M216:O216))/P$1,2)</f>
        <v>3449.54</v>
      </c>
      <c r="Q216" s="1">
        <f>ROUND(($Y216-SUM($M216:P216))/Q$1,2)</f>
        <v>3449.55</v>
      </c>
      <c r="R216" s="1">
        <f>ROUND(($Y216-SUM($M216:Q216))/R$1,2)</f>
        <v>3449.54</v>
      </c>
      <c r="S216" s="1">
        <f>ROUND(($Y216-SUM($M216:R216))/S$1,2)</f>
        <v>3449.55</v>
      </c>
      <c r="T216" s="1">
        <f>ROUND(($Y216-SUM($M216:S216))/T$1,2)</f>
        <v>3449.54</v>
      </c>
      <c r="U216" s="1">
        <f>ROUND(($Y216-SUM($M216:T216))/U$1,2)</f>
        <v>3449.55</v>
      </c>
      <c r="V216" s="1">
        <f>ROUND(($Y216-SUM($M216:U216))/V$1,2)</f>
        <v>3449.54</v>
      </c>
      <c r="W216" s="1">
        <f>ROUND(($Y216-SUM($M216:V216))/W$1,2)</f>
        <v>3449.55</v>
      </c>
      <c r="X216" s="1">
        <f>ROUND(($Y216-SUM($M216:W216))/X$1,2)</f>
        <v>3449.54</v>
      </c>
      <c r="Y216" s="1">
        <f>IF(F216="NO",ROUND($AA216*Z$287,2),ROUND($AA216/2*Z$287,2))</f>
        <v>41394.54</v>
      </c>
      <c r="Z216" s="1">
        <f>IF(F216="NO",AA216,AA216/2)</f>
        <v>135</v>
      </c>
      <c r="AA216" s="1">
        <v>135</v>
      </c>
      <c r="AC216" s="1">
        <f t="shared" si="58"/>
        <v>0</v>
      </c>
    </row>
    <row r="217" spans="1:29" s="12" customFormat="1" ht="15" x14ac:dyDescent="0.3">
      <c r="A217" s="12" t="s">
        <v>22</v>
      </c>
      <c r="B217" s="12" t="s">
        <v>453</v>
      </c>
      <c r="C217" s="12" t="s">
        <v>454</v>
      </c>
      <c r="E217" s="12" t="s">
        <v>23</v>
      </c>
      <c r="G217" s="12" t="s">
        <v>452</v>
      </c>
      <c r="H217" s="17" t="str">
        <f>B217</f>
        <v>2660</v>
      </c>
      <c r="I217" s="12" t="s">
        <v>457</v>
      </c>
      <c r="J217" s="12" t="s">
        <v>458</v>
      </c>
      <c r="K217" s="12" t="s">
        <v>26</v>
      </c>
      <c r="L217" s="12" t="s">
        <v>717</v>
      </c>
      <c r="M217" s="12">
        <v>3449.55</v>
      </c>
      <c r="N217" s="12">
        <f t="shared" ref="N217:X217" si="70">SUM(N216)</f>
        <v>3449.54</v>
      </c>
      <c r="O217" s="12">
        <f t="shared" si="70"/>
        <v>3449.55</v>
      </c>
      <c r="P217" s="12">
        <f t="shared" si="70"/>
        <v>3449.54</v>
      </c>
      <c r="Q217" s="12">
        <f t="shared" si="70"/>
        <v>3449.55</v>
      </c>
      <c r="R217" s="12">
        <f t="shared" si="70"/>
        <v>3449.54</v>
      </c>
      <c r="S217" s="12">
        <f t="shared" si="70"/>
        <v>3449.55</v>
      </c>
      <c r="T217" s="12">
        <f t="shared" si="70"/>
        <v>3449.54</v>
      </c>
      <c r="U217" s="12">
        <f t="shared" si="70"/>
        <v>3449.55</v>
      </c>
      <c r="V217" s="12">
        <f t="shared" si="70"/>
        <v>3449.54</v>
      </c>
      <c r="W217" s="12">
        <f t="shared" si="70"/>
        <v>3449.55</v>
      </c>
      <c r="X217" s="12">
        <f t="shared" si="70"/>
        <v>3449.54</v>
      </c>
      <c r="Y217" s="12">
        <f t="shared" si="56"/>
        <v>41394.54</v>
      </c>
      <c r="Z217" s="8">
        <f>Z216</f>
        <v>135</v>
      </c>
      <c r="AA217" s="8">
        <f t="shared" ref="AA217" si="71">AA216</f>
        <v>135</v>
      </c>
      <c r="AC217" s="12">
        <f t="shared" si="58"/>
        <v>0</v>
      </c>
    </row>
    <row r="218" spans="1:29" x14ac:dyDescent="0.35">
      <c r="A218" s="1" t="s">
        <v>459</v>
      </c>
      <c r="B218" s="1" t="s">
        <v>460</v>
      </c>
      <c r="C218" s="1" t="s">
        <v>461</v>
      </c>
      <c r="D218" s="1" t="s">
        <v>462</v>
      </c>
      <c r="E218" s="1" t="s">
        <v>463</v>
      </c>
      <c r="F218" s="1" t="s">
        <v>666</v>
      </c>
      <c r="L218" s="1" t="s">
        <v>669</v>
      </c>
      <c r="M218" s="1">
        <v>25807.71</v>
      </c>
      <c r="N218" s="1">
        <f>ROUND(($Y218-SUM($M218:M218))/N$1,2)</f>
        <v>25807.7</v>
      </c>
      <c r="O218" s="1">
        <f>ROUND(($Y218-SUM($M218:N218))/O$1,2)</f>
        <v>25807.71</v>
      </c>
      <c r="P218" s="1">
        <f>ROUND(($Y218-SUM($M218:O218))/P$1,2)</f>
        <v>25807.7</v>
      </c>
      <c r="Q218" s="1">
        <f>ROUND(($Y218-SUM($M218:P218))/Q$1,2)</f>
        <v>25807.71</v>
      </c>
      <c r="R218" s="1">
        <f>ROUND(($Y218-SUM($M218:Q218))/R$1,2)</f>
        <v>25807.7</v>
      </c>
      <c r="S218" s="1">
        <f>ROUND(($Y218-SUM($M218:R218))/S$1,2)</f>
        <v>25807.71</v>
      </c>
      <c r="T218" s="1">
        <f>ROUND(($Y218-SUM($M218:S218))/T$1,2)</f>
        <v>25807.7</v>
      </c>
      <c r="U218" s="1">
        <f>ROUND(($Y218-SUM($M218:T218))/U$1,2)</f>
        <v>25807.71</v>
      </c>
      <c r="V218" s="1">
        <f>ROUND(($Y218-SUM($M218:U218))/V$1,2)</f>
        <v>25807.7</v>
      </c>
      <c r="W218" s="1">
        <f>ROUND(($Y218-SUM($M218:V218))/W$1,2)</f>
        <v>25807.71</v>
      </c>
      <c r="X218" s="1">
        <f>ROUND(($Y218-SUM($M218:W218))/X$1,2)</f>
        <v>25807.7</v>
      </c>
      <c r="Y218" s="1">
        <f>IF(F218="NO",ROUND($AA218*Z$287,2),ROUND($AA218/2*Z$287,2))</f>
        <v>309692.46000000002</v>
      </c>
      <c r="Z218" s="1">
        <f>IF(F218="NO",AA218,AA218/2)</f>
        <v>1010</v>
      </c>
      <c r="AA218" s="1">
        <v>1010</v>
      </c>
      <c r="AC218" s="1">
        <f t="shared" si="58"/>
        <v>0</v>
      </c>
    </row>
    <row r="219" spans="1:29" x14ac:dyDescent="0.35">
      <c r="A219" s="1" t="s">
        <v>459</v>
      </c>
      <c r="B219" s="1" t="s">
        <v>460</v>
      </c>
      <c r="C219" s="1" t="s">
        <v>461</v>
      </c>
      <c r="D219" s="28">
        <v>6775</v>
      </c>
      <c r="E219" s="1" t="s">
        <v>464</v>
      </c>
      <c r="F219" s="1" t="s">
        <v>665</v>
      </c>
      <c r="L219" s="1" t="s">
        <v>669</v>
      </c>
      <c r="M219" s="1">
        <v>3194.02</v>
      </c>
      <c r="N219" s="1">
        <f>ROUND(($Y219-SUM($M219:M219))/N$1,2)</f>
        <v>3194.02</v>
      </c>
      <c r="O219" s="1">
        <f>ROUND(($Y219-SUM($M219:N219))/O$1,2)</f>
        <v>3194.02</v>
      </c>
      <c r="P219" s="1">
        <f>ROUND(($Y219-SUM($M219:O219))/P$1,2)</f>
        <v>3194.02</v>
      </c>
      <c r="Q219" s="1">
        <f>ROUND(($Y219-SUM($M219:P219))/Q$1,2)</f>
        <v>3194.03</v>
      </c>
      <c r="R219" s="1">
        <f>ROUND(($Y219-SUM($M219:Q219))/R$1,2)</f>
        <v>3194.02</v>
      </c>
      <c r="S219" s="1">
        <f>ROUND(($Y219-SUM($M219:R219))/S$1,2)</f>
        <v>3194.03</v>
      </c>
      <c r="T219" s="1">
        <f>ROUND(($Y219-SUM($M219:S219))/T$1,2)</f>
        <v>3194.02</v>
      </c>
      <c r="U219" s="1">
        <f>ROUND(($Y219-SUM($M219:T219))/U$1,2)</f>
        <v>3194.03</v>
      </c>
      <c r="V219" s="1">
        <f>ROUND(($Y219-SUM($M219:U219))/V$1,2)</f>
        <v>3194.02</v>
      </c>
      <c r="W219" s="1">
        <f>ROUND(($Y219-SUM($M219:V219))/W$1,2)</f>
        <v>3194.03</v>
      </c>
      <c r="X219" s="1">
        <f>ROUND(($Y219-SUM($M219:W219))/X$1,2)</f>
        <v>3194.02</v>
      </c>
      <c r="Y219" s="1">
        <f>IF(F219="NO",ROUND($AA219*Z$287,2),ROUND($AA219/2*Z$287,2))</f>
        <v>38328.28</v>
      </c>
      <c r="Z219" s="1">
        <f>IF(F219="NO",AA219,AA219/2)</f>
        <v>125</v>
      </c>
      <c r="AA219" s="1">
        <v>250</v>
      </c>
      <c r="AC219" s="1">
        <f t="shared" si="58"/>
        <v>0</v>
      </c>
    </row>
    <row r="220" spans="1:29" x14ac:dyDescent="0.35">
      <c r="A220" s="1" t="s">
        <v>459</v>
      </c>
      <c r="B220" s="1" t="s">
        <v>460</v>
      </c>
      <c r="C220" s="1" t="s">
        <v>461</v>
      </c>
      <c r="D220" s="1" t="s">
        <v>465</v>
      </c>
      <c r="E220" s="1" t="s">
        <v>466</v>
      </c>
      <c r="F220" s="1" t="s">
        <v>665</v>
      </c>
      <c r="L220" s="1" t="s">
        <v>669</v>
      </c>
      <c r="M220" s="1">
        <v>5480.94</v>
      </c>
      <c r="N220" s="1">
        <f>ROUND(($Y220-SUM($M220:M220))/N$1,2)</f>
        <v>5480.94</v>
      </c>
      <c r="O220" s="1">
        <f>ROUND(($Y220-SUM($M220:N220))/O$1,2)</f>
        <v>5480.94</v>
      </c>
      <c r="P220" s="1">
        <f>ROUND(($Y220-SUM($M220:O220))/P$1,2)</f>
        <v>5480.94</v>
      </c>
      <c r="Q220" s="1">
        <f>ROUND(($Y220-SUM($M220:P220))/Q$1,2)</f>
        <v>5480.95</v>
      </c>
      <c r="R220" s="1">
        <f>ROUND(($Y220-SUM($M220:Q220))/R$1,2)</f>
        <v>5480.94</v>
      </c>
      <c r="S220" s="1">
        <f>ROUND(($Y220-SUM($M220:R220))/S$1,2)</f>
        <v>5480.95</v>
      </c>
      <c r="T220" s="1">
        <f>ROUND(($Y220-SUM($M220:S220))/T$1,2)</f>
        <v>5480.94</v>
      </c>
      <c r="U220" s="1">
        <f>ROUND(($Y220-SUM($M220:T220))/U$1,2)</f>
        <v>5480.95</v>
      </c>
      <c r="V220" s="1">
        <f>ROUND(($Y220-SUM($M220:U220))/V$1,2)</f>
        <v>5480.94</v>
      </c>
      <c r="W220" s="1">
        <f>ROUND(($Y220-SUM($M220:V220))/W$1,2)</f>
        <v>5480.95</v>
      </c>
      <c r="X220" s="1">
        <f>ROUND(($Y220-SUM($M220:W220))/X$1,2)</f>
        <v>5480.94</v>
      </c>
      <c r="Y220" s="1">
        <f>IF(F220="NO",ROUND($AA220*Z$287,2),ROUND($AA220/2*Z$287,2))</f>
        <v>65771.320000000007</v>
      </c>
      <c r="Z220" s="1">
        <f>IF(F220="NO",AA220,AA220/2)</f>
        <v>214.5</v>
      </c>
      <c r="AA220" s="1">
        <v>429</v>
      </c>
      <c r="AC220" s="1">
        <f>Y220-SUM(M220:X220)</f>
        <v>0</v>
      </c>
    </row>
    <row r="221" spans="1:29" s="12" customFormat="1" ht="15" x14ac:dyDescent="0.3">
      <c r="A221" s="12" t="s">
        <v>22</v>
      </c>
      <c r="B221" s="12" t="s">
        <v>460</v>
      </c>
      <c r="C221" s="12" t="s">
        <v>461</v>
      </c>
      <c r="E221" s="12" t="s">
        <v>23</v>
      </c>
      <c r="G221" s="12" t="s">
        <v>459</v>
      </c>
      <c r="H221" s="17" t="str">
        <f>B221</f>
        <v>2690</v>
      </c>
      <c r="I221" s="12" t="s">
        <v>467</v>
      </c>
      <c r="J221" s="12" t="s">
        <v>468</v>
      </c>
      <c r="K221" s="12" t="s">
        <v>26</v>
      </c>
      <c r="L221" s="12" t="s">
        <v>717</v>
      </c>
      <c r="M221" s="12">
        <v>34482.67</v>
      </c>
      <c r="N221" s="12">
        <f t="shared" ref="N221:W221" si="72">SUM(N218:N220)</f>
        <v>34482.660000000003</v>
      </c>
      <c r="O221" s="12">
        <f t="shared" si="72"/>
        <v>34482.67</v>
      </c>
      <c r="P221" s="12">
        <f t="shared" si="72"/>
        <v>34482.660000000003</v>
      </c>
      <c r="Q221" s="12">
        <f t="shared" si="72"/>
        <v>34482.689999999995</v>
      </c>
      <c r="R221" s="12">
        <f t="shared" si="72"/>
        <v>34482.660000000003</v>
      </c>
      <c r="S221" s="12">
        <f t="shared" si="72"/>
        <v>34482.689999999995</v>
      </c>
      <c r="T221" s="12">
        <f t="shared" si="72"/>
        <v>34482.660000000003</v>
      </c>
      <c r="U221" s="12">
        <f t="shared" si="72"/>
        <v>34482.689999999995</v>
      </c>
      <c r="V221" s="12">
        <f t="shared" si="72"/>
        <v>34482.660000000003</v>
      </c>
      <c r="W221" s="12">
        <f t="shared" si="72"/>
        <v>34482.689999999995</v>
      </c>
      <c r="X221" s="12">
        <f>SUM(X218:X220)</f>
        <v>34482.660000000003</v>
      </c>
      <c r="Y221" s="12">
        <f t="shared" si="56"/>
        <v>413792.05999999994</v>
      </c>
      <c r="Z221" s="8">
        <f>SUM(Z218:Z220)</f>
        <v>1349.5</v>
      </c>
      <c r="AA221" s="8">
        <f>SUM(AA218:AA220)</f>
        <v>1689</v>
      </c>
      <c r="AC221" s="12">
        <f t="shared" si="58"/>
        <v>0</v>
      </c>
    </row>
    <row r="222" spans="1:29" x14ac:dyDescent="0.35">
      <c r="A222" s="1" t="s">
        <v>459</v>
      </c>
      <c r="B222" s="1" t="s">
        <v>469</v>
      </c>
      <c r="C222" s="1" t="s">
        <v>470</v>
      </c>
      <c r="D222" s="1" t="s">
        <v>471</v>
      </c>
      <c r="E222" s="1" t="s">
        <v>472</v>
      </c>
      <c r="F222" s="1" t="s">
        <v>666</v>
      </c>
      <c r="L222" s="1" t="s">
        <v>669</v>
      </c>
      <c r="M222" s="1">
        <v>18397.57</v>
      </c>
      <c r="N222" s="1">
        <f>ROUND(($Y222-SUM($M222:M222))/N$1,2)</f>
        <v>18397.57</v>
      </c>
      <c r="O222" s="1">
        <f>ROUND(($Y222-SUM($M222:N222))/O$1,2)</f>
        <v>18397.57</v>
      </c>
      <c r="P222" s="1">
        <f>ROUND(($Y222-SUM($M222:O222))/P$1,2)</f>
        <v>18397.57</v>
      </c>
      <c r="Q222" s="1">
        <f>ROUND(($Y222-SUM($M222:P222))/Q$1,2)</f>
        <v>18397.57</v>
      </c>
      <c r="R222" s="1">
        <f>ROUND(($Y222-SUM($M222:Q222))/R$1,2)</f>
        <v>18397.57</v>
      </c>
      <c r="S222" s="1">
        <f>ROUND(($Y222-SUM($M222:R222))/S$1,2)</f>
        <v>18397.57</v>
      </c>
      <c r="T222" s="1">
        <f>ROUND(($Y222-SUM($M222:S222))/T$1,2)</f>
        <v>18397.57</v>
      </c>
      <c r="U222" s="1">
        <f>ROUND(($Y222-SUM($M222:T222))/U$1,2)</f>
        <v>18397.580000000002</v>
      </c>
      <c r="V222" s="1">
        <f>ROUND(($Y222-SUM($M222:U222))/V$1,2)</f>
        <v>18397.57</v>
      </c>
      <c r="W222" s="1">
        <f>ROUND(($Y222-SUM($M222:V222))/W$1,2)</f>
        <v>18397.580000000002</v>
      </c>
      <c r="X222" s="1">
        <f>ROUND(($Y222-SUM($M222:W222))/X$1,2)</f>
        <v>18397.57</v>
      </c>
      <c r="Y222" s="1">
        <f>IF(F222="NO",ROUND($AA222*Z$287,2),ROUND($AA222/2*Z$287,2))</f>
        <v>220770.86</v>
      </c>
      <c r="Z222" s="1">
        <f>IF(F222="NO",AA222,AA222/2)</f>
        <v>720</v>
      </c>
      <c r="AA222" s="1">
        <v>720</v>
      </c>
      <c r="AC222" s="1">
        <f t="shared" si="58"/>
        <v>0</v>
      </c>
    </row>
    <row r="223" spans="1:29" x14ac:dyDescent="0.35">
      <c r="A223" s="1" t="s">
        <v>459</v>
      </c>
      <c r="B223" s="1" t="s">
        <v>469</v>
      </c>
      <c r="C223" s="1" t="s">
        <v>470</v>
      </c>
      <c r="D223" s="1" t="s">
        <v>473</v>
      </c>
      <c r="E223" s="1" t="s">
        <v>474</v>
      </c>
      <c r="F223" s="1" t="s">
        <v>666</v>
      </c>
      <c r="L223" s="1" t="s">
        <v>669</v>
      </c>
      <c r="M223" s="1">
        <v>7103.51</v>
      </c>
      <c r="N223" s="1">
        <f>ROUND(($Y223-SUM($M223:M223))/N$1,2)</f>
        <v>7103.51</v>
      </c>
      <c r="O223" s="1">
        <f>ROUND(($Y223-SUM($M223:N223))/O$1,2)</f>
        <v>7103.51</v>
      </c>
      <c r="P223" s="1">
        <f>ROUND(($Y223-SUM($M223:O223))/P$1,2)</f>
        <v>7103.51</v>
      </c>
      <c r="Q223" s="1">
        <f>ROUND(($Y223-SUM($M223:P223))/Q$1,2)</f>
        <v>7103.51</v>
      </c>
      <c r="R223" s="1">
        <f>ROUND(($Y223-SUM($M223:Q223))/R$1,2)</f>
        <v>7103.5</v>
      </c>
      <c r="S223" s="1">
        <f>ROUND(($Y223-SUM($M223:R223))/S$1,2)</f>
        <v>7103.51</v>
      </c>
      <c r="T223" s="1">
        <f>ROUND(($Y223-SUM($M223:S223))/T$1,2)</f>
        <v>7103.5</v>
      </c>
      <c r="U223" s="1">
        <f>ROUND(($Y223-SUM($M223:T223))/U$1,2)</f>
        <v>7103.51</v>
      </c>
      <c r="V223" s="1">
        <f>ROUND(($Y223-SUM($M223:U223))/V$1,2)</f>
        <v>7103.5</v>
      </c>
      <c r="W223" s="1">
        <f>ROUND(($Y223-SUM($M223:V223))/W$1,2)</f>
        <v>7103.51</v>
      </c>
      <c r="X223" s="1">
        <f>ROUND(($Y223-SUM($M223:W223))/X$1,2)</f>
        <v>7103.5</v>
      </c>
      <c r="Y223" s="1">
        <f>IF(F223="NO",ROUND($AA223*Z$287,2),ROUND($AA223/2*Z$287,2))</f>
        <v>85242.08</v>
      </c>
      <c r="Z223" s="1">
        <f>IF(F223="NO",AA223,AA223/2)</f>
        <v>278</v>
      </c>
      <c r="AA223" s="1">
        <v>278</v>
      </c>
      <c r="AC223" s="1">
        <f t="shared" si="58"/>
        <v>0</v>
      </c>
    </row>
    <row r="224" spans="1:29" x14ac:dyDescent="0.35">
      <c r="A224" s="1" t="s">
        <v>459</v>
      </c>
      <c r="B224" s="1" t="s">
        <v>469</v>
      </c>
      <c r="C224" s="1" t="s">
        <v>470</v>
      </c>
      <c r="D224" s="1">
        <v>9084</v>
      </c>
      <c r="E224" s="1" t="s">
        <v>664</v>
      </c>
      <c r="F224" s="1" t="s">
        <v>666</v>
      </c>
      <c r="L224" s="1" t="s">
        <v>669</v>
      </c>
      <c r="Z224" s="1">
        <f>IF(F224="NO",AA224,AA224/2)</f>
        <v>200</v>
      </c>
      <c r="AA224" s="1">
        <v>200</v>
      </c>
      <c r="AC224" s="1">
        <f t="shared" si="58"/>
        <v>0</v>
      </c>
    </row>
    <row r="225" spans="1:29" s="12" customFormat="1" ht="15" x14ac:dyDescent="0.3">
      <c r="A225" s="12" t="s">
        <v>22</v>
      </c>
      <c r="B225" s="12" t="s">
        <v>469</v>
      </c>
      <c r="C225" s="12" t="s">
        <v>470</v>
      </c>
      <c r="E225" s="12" t="s">
        <v>23</v>
      </c>
      <c r="G225" s="12" t="s">
        <v>459</v>
      </c>
      <c r="H225" s="17" t="str">
        <f>B225</f>
        <v>2700</v>
      </c>
      <c r="I225" s="12" t="s">
        <v>475</v>
      </c>
      <c r="J225" s="12" t="s">
        <v>476</v>
      </c>
      <c r="K225" s="12" t="s">
        <v>26</v>
      </c>
      <c r="L225" s="12" t="s">
        <v>717</v>
      </c>
      <c r="M225" s="12">
        <v>25501.08</v>
      </c>
      <c r="N225" s="12">
        <f t="shared" ref="N225:X225" si="73">SUM(N222:N224)</f>
        <v>25501.08</v>
      </c>
      <c r="O225" s="12">
        <f t="shared" si="73"/>
        <v>25501.08</v>
      </c>
      <c r="P225" s="12">
        <f t="shared" si="73"/>
        <v>25501.08</v>
      </c>
      <c r="Q225" s="12">
        <f t="shared" si="73"/>
        <v>25501.08</v>
      </c>
      <c r="R225" s="12">
        <f t="shared" si="73"/>
        <v>25501.07</v>
      </c>
      <c r="S225" s="12">
        <f t="shared" si="73"/>
        <v>25501.08</v>
      </c>
      <c r="T225" s="12">
        <f t="shared" si="73"/>
        <v>25501.07</v>
      </c>
      <c r="U225" s="12">
        <f t="shared" si="73"/>
        <v>25501.090000000004</v>
      </c>
      <c r="V225" s="12">
        <f t="shared" si="73"/>
        <v>25501.07</v>
      </c>
      <c r="W225" s="12">
        <f t="shared" si="73"/>
        <v>25501.090000000004</v>
      </c>
      <c r="X225" s="12">
        <f t="shared" si="73"/>
        <v>25501.07</v>
      </c>
      <c r="Y225" s="12">
        <f t="shared" si="56"/>
        <v>306012.94</v>
      </c>
      <c r="Z225" s="8">
        <f>SUM(Z222:Z224)-Z224</f>
        <v>998</v>
      </c>
      <c r="AA225" s="8">
        <f>SUM(AA222:AA224)-AA224</f>
        <v>998</v>
      </c>
      <c r="AC225" s="12">
        <f t="shared" si="58"/>
        <v>0</v>
      </c>
    </row>
    <row r="226" spans="1:29" x14ac:dyDescent="0.35">
      <c r="A226" s="1" t="s">
        <v>477</v>
      </c>
      <c r="B226" s="1" t="s">
        <v>478</v>
      </c>
      <c r="C226" s="1" t="s">
        <v>479</v>
      </c>
      <c r="D226" s="1" t="s">
        <v>480</v>
      </c>
      <c r="E226" s="1" t="s">
        <v>481</v>
      </c>
      <c r="F226" s="1" t="s">
        <v>666</v>
      </c>
      <c r="L226" s="1" t="s">
        <v>669</v>
      </c>
      <c r="M226" s="1">
        <v>2350.8000000000002</v>
      </c>
      <c r="N226" s="1">
        <f>ROUND(($Y226-SUM($M226:M226))/N$1,2)</f>
        <v>2350.8000000000002</v>
      </c>
      <c r="O226" s="1">
        <f>ROUND(($Y226-SUM($M226:N226))/O$1,2)</f>
        <v>2350.8000000000002</v>
      </c>
      <c r="P226" s="1">
        <f>ROUND(($Y226-SUM($M226:O226))/P$1,2)</f>
        <v>2350.8000000000002</v>
      </c>
      <c r="Q226" s="1">
        <f>ROUND(($Y226-SUM($M226:P226))/Q$1,2)</f>
        <v>2350.8000000000002</v>
      </c>
      <c r="R226" s="1">
        <f>ROUND(($Y226-SUM($M226:Q226))/R$1,2)</f>
        <v>2350.8000000000002</v>
      </c>
      <c r="S226" s="1">
        <f>ROUND(($Y226-SUM($M226:R226))/S$1,2)</f>
        <v>2350.8000000000002</v>
      </c>
      <c r="T226" s="1">
        <f>ROUND(($Y226-SUM($M226:S226))/T$1,2)</f>
        <v>2350.8000000000002</v>
      </c>
      <c r="U226" s="1">
        <f>ROUND(($Y226-SUM($M226:T226))/U$1,2)</f>
        <v>2350.8000000000002</v>
      </c>
      <c r="V226" s="1">
        <f>ROUND(($Y226-SUM($M226:U226))/V$1,2)</f>
        <v>2350.8000000000002</v>
      </c>
      <c r="W226" s="1">
        <f>ROUND(($Y226-SUM($M226:V226))/W$1,2)</f>
        <v>2350.81</v>
      </c>
      <c r="X226" s="1">
        <f>ROUND(($Y226-SUM($M226:W226))/X$1,2)</f>
        <v>2350.8000000000002</v>
      </c>
      <c r="Y226" s="1">
        <f>IF(F226="NO",ROUND($AA226*Z$287,2),ROUND($AA226/2*Z$287,2))</f>
        <v>28209.61</v>
      </c>
      <c r="Z226" s="1">
        <f>IF(F226="NO",AA226,AA226/2)</f>
        <v>92</v>
      </c>
      <c r="AA226" s="1">
        <v>92</v>
      </c>
      <c r="AC226" s="1">
        <f t="shared" si="58"/>
        <v>0</v>
      </c>
    </row>
    <row r="227" spans="1:29" s="12" customFormat="1" ht="15" x14ac:dyDescent="0.3">
      <c r="A227" s="12" t="s">
        <v>22</v>
      </c>
      <c r="B227" s="12" t="s">
        <v>478</v>
      </c>
      <c r="C227" s="12" t="s">
        <v>479</v>
      </c>
      <c r="E227" s="12" t="s">
        <v>23</v>
      </c>
      <c r="G227" s="12" t="s">
        <v>477</v>
      </c>
      <c r="H227" s="17" t="str">
        <f>B227</f>
        <v>2770</v>
      </c>
      <c r="I227" s="12" t="s">
        <v>482</v>
      </c>
      <c r="J227" s="12" t="s">
        <v>483</v>
      </c>
      <c r="K227" s="12" t="s">
        <v>26</v>
      </c>
      <c r="L227" s="12" t="s">
        <v>717</v>
      </c>
      <c r="M227" s="12">
        <v>2350.8000000000002</v>
      </c>
      <c r="N227" s="12">
        <f t="shared" ref="N227:X227" si="74">SUM(N226)</f>
        <v>2350.8000000000002</v>
      </c>
      <c r="O227" s="12">
        <f t="shared" si="74"/>
        <v>2350.8000000000002</v>
      </c>
      <c r="P227" s="12">
        <f t="shared" si="74"/>
        <v>2350.8000000000002</v>
      </c>
      <c r="Q227" s="12">
        <f t="shared" si="74"/>
        <v>2350.8000000000002</v>
      </c>
      <c r="R227" s="12">
        <f t="shared" si="74"/>
        <v>2350.8000000000002</v>
      </c>
      <c r="S227" s="12">
        <f t="shared" si="74"/>
        <v>2350.8000000000002</v>
      </c>
      <c r="T227" s="12">
        <f t="shared" si="74"/>
        <v>2350.8000000000002</v>
      </c>
      <c r="U227" s="12">
        <f t="shared" si="74"/>
        <v>2350.8000000000002</v>
      </c>
      <c r="V227" s="12">
        <f t="shared" si="74"/>
        <v>2350.8000000000002</v>
      </c>
      <c r="W227" s="12">
        <f t="shared" si="74"/>
        <v>2350.81</v>
      </c>
      <c r="X227" s="12">
        <f t="shared" si="74"/>
        <v>2350.8000000000002</v>
      </c>
      <c r="Y227" s="12">
        <f t="shared" si="56"/>
        <v>28209.609999999997</v>
      </c>
      <c r="Z227" s="8">
        <f>Z226</f>
        <v>92</v>
      </c>
      <c r="AA227" s="8">
        <f t="shared" ref="AA227" si="75">AA226</f>
        <v>92</v>
      </c>
      <c r="AC227" s="12">
        <f t="shared" si="58"/>
        <v>0</v>
      </c>
    </row>
    <row r="228" spans="1:29" x14ac:dyDescent="0.35">
      <c r="A228" s="1" t="s">
        <v>484</v>
      </c>
      <c r="B228" s="1" t="s">
        <v>485</v>
      </c>
      <c r="C228" s="1" t="s">
        <v>486</v>
      </c>
      <c r="D228" s="1" t="s">
        <v>633</v>
      </c>
      <c r="E228" s="1" t="s">
        <v>487</v>
      </c>
      <c r="F228" s="1" t="s">
        <v>666</v>
      </c>
      <c r="L228" s="1" t="s">
        <v>669</v>
      </c>
      <c r="M228" s="1">
        <v>2171.94</v>
      </c>
      <c r="N228" s="1">
        <f>ROUND(($Y228-SUM($M228:M228))/N$1,2)</f>
        <v>2171.94</v>
      </c>
      <c r="O228" s="1">
        <f>ROUND(($Y228-SUM($M228:N228))/O$1,2)</f>
        <v>2171.94</v>
      </c>
      <c r="P228" s="1">
        <f>ROUND(($Y228-SUM($M228:O228))/P$1,2)</f>
        <v>2171.9299999999998</v>
      </c>
      <c r="Q228" s="1">
        <f>ROUND(($Y228-SUM($M228:P228))/Q$1,2)</f>
        <v>2171.94</v>
      </c>
      <c r="R228" s="1">
        <f>ROUND(($Y228-SUM($M228:Q228))/R$1,2)</f>
        <v>2171.9299999999998</v>
      </c>
      <c r="S228" s="1">
        <f>ROUND(($Y228-SUM($M228:R228))/S$1,2)</f>
        <v>2171.94</v>
      </c>
      <c r="T228" s="1">
        <f>ROUND(($Y228-SUM($M228:S228))/T$1,2)</f>
        <v>2171.9299999999998</v>
      </c>
      <c r="U228" s="1">
        <f>ROUND(($Y228-SUM($M228:T228))/U$1,2)</f>
        <v>2171.94</v>
      </c>
      <c r="V228" s="1">
        <f>ROUND(($Y228-SUM($M228:U228))/V$1,2)</f>
        <v>2171.9299999999998</v>
      </c>
      <c r="W228" s="1">
        <f>ROUND(($Y228-SUM($M228:V228))/W$1,2)</f>
        <v>2171.94</v>
      </c>
      <c r="X228" s="1">
        <f>ROUND(($Y228-SUM($M228:W228))/X$1,2)</f>
        <v>2171.9299999999998</v>
      </c>
      <c r="Y228" s="1">
        <f>IF(F228="NO",ROUND($AA228*Z$287,2),ROUND($AA228/2*Z$287,2))</f>
        <v>26063.23</v>
      </c>
      <c r="Z228" s="1">
        <f>IF(F228="NO",AA228,AA228/2)</f>
        <v>85</v>
      </c>
      <c r="AA228" s="1">
        <v>85</v>
      </c>
      <c r="AC228" s="1">
        <f t="shared" si="58"/>
        <v>0</v>
      </c>
    </row>
    <row r="229" spans="1:29" s="12" customFormat="1" ht="15" x14ac:dyDescent="0.3">
      <c r="A229" s="12" t="s">
        <v>22</v>
      </c>
      <c r="B229" s="12" t="s">
        <v>485</v>
      </c>
      <c r="C229" s="12" t="s">
        <v>486</v>
      </c>
      <c r="E229" s="12" t="s">
        <v>23</v>
      </c>
      <c r="G229" s="12" t="s">
        <v>484</v>
      </c>
      <c r="H229" s="17" t="str">
        <f>B229</f>
        <v>2800</v>
      </c>
      <c r="I229" s="12" t="s">
        <v>488</v>
      </c>
      <c r="J229" s="12" t="s">
        <v>489</v>
      </c>
      <c r="K229" s="12" t="s">
        <v>26</v>
      </c>
      <c r="L229" s="12" t="s">
        <v>717</v>
      </c>
      <c r="M229" s="12">
        <v>2171.94</v>
      </c>
      <c r="N229" s="12">
        <f t="shared" ref="N229:V229" si="76">SUM(N228)</f>
        <v>2171.94</v>
      </c>
      <c r="O229" s="12">
        <f t="shared" si="76"/>
        <v>2171.94</v>
      </c>
      <c r="P229" s="12">
        <f t="shared" si="76"/>
        <v>2171.9299999999998</v>
      </c>
      <c r="Q229" s="12">
        <f t="shared" si="76"/>
        <v>2171.94</v>
      </c>
      <c r="R229" s="12">
        <f t="shared" si="76"/>
        <v>2171.9299999999998</v>
      </c>
      <c r="S229" s="12">
        <f t="shared" si="76"/>
        <v>2171.94</v>
      </c>
      <c r="T229" s="12">
        <f t="shared" si="76"/>
        <v>2171.9299999999998</v>
      </c>
      <c r="U229" s="12">
        <f t="shared" si="76"/>
        <v>2171.94</v>
      </c>
      <c r="V229" s="12">
        <f t="shared" si="76"/>
        <v>2171.9299999999998</v>
      </c>
      <c r="W229" s="12">
        <f t="shared" ref="W229:AA229" si="77">W228</f>
        <v>2171.94</v>
      </c>
      <c r="X229" s="12">
        <f t="shared" si="77"/>
        <v>2171.9299999999998</v>
      </c>
      <c r="Y229" s="12">
        <f t="shared" si="56"/>
        <v>26063.23</v>
      </c>
      <c r="Z229" s="8">
        <f>Z228</f>
        <v>85</v>
      </c>
      <c r="AA229" s="8">
        <f t="shared" si="77"/>
        <v>85</v>
      </c>
      <c r="AC229" s="12">
        <f t="shared" si="58"/>
        <v>0</v>
      </c>
    </row>
    <row r="230" spans="1:29" x14ac:dyDescent="0.35">
      <c r="A230" s="1" t="s">
        <v>490</v>
      </c>
      <c r="B230" s="1" t="s">
        <v>491</v>
      </c>
      <c r="C230" s="1" t="s">
        <v>492</v>
      </c>
      <c r="D230" s="1" t="s">
        <v>493</v>
      </c>
      <c r="E230" s="1" t="s">
        <v>494</v>
      </c>
      <c r="F230" s="1" t="s">
        <v>666</v>
      </c>
      <c r="L230" s="1" t="s">
        <v>669</v>
      </c>
      <c r="M230" s="1">
        <v>4701.6000000000004</v>
      </c>
      <c r="N230" s="1">
        <f>ROUND(($Y230-SUM($M230:M230))/N$1,2)</f>
        <v>4701.6000000000004</v>
      </c>
      <c r="O230" s="1">
        <f>ROUND(($Y230-SUM($M230:N230))/O$1,2)</f>
        <v>4701.6000000000004</v>
      </c>
      <c r="P230" s="1">
        <f>ROUND(($Y230-SUM($M230:O230))/P$1,2)</f>
        <v>4701.6000000000004</v>
      </c>
      <c r="Q230" s="1">
        <f>ROUND(($Y230-SUM($M230:P230))/Q$1,2)</f>
        <v>4701.6000000000004</v>
      </c>
      <c r="R230" s="1">
        <f>ROUND(($Y230-SUM($M230:Q230))/R$1,2)</f>
        <v>4701.6000000000004</v>
      </c>
      <c r="S230" s="1">
        <f>ROUND(($Y230-SUM($M230:R230))/S$1,2)</f>
        <v>4701.6000000000004</v>
      </c>
      <c r="T230" s="1">
        <f>ROUND(($Y230-SUM($M230:S230))/T$1,2)</f>
        <v>4701.6000000000004</v>
      </c>
      <c r="U230" s="1">
        <f>ROUND(($Y230-SUM($M230:T230))/U$1,2)</f>
        <v>4701.6099999999997</v>
      </c>
      <c r="V230" s="1">
        <f>ROUND(($Y230-SUM($M230:U230))/V$1,2)</f>
        <v>4701.6000000000004</v>
      </c>
      <c r="W230" s="1">
        <f>ROUND(($Y230-SUM($M230:V230))/W$1,2)</f>
        <v>4701.6099999999997</v>
      </c>
      <c r="X230" s="1">
        <f>ROUND(($Y230-SUM($M230:W230))/X$1,2)</f>
        <v>4701.6000000000004</v>
      </c>
      <c r="Y230" s="1">
        <f>IF(F230="NO",ROUND($AA230*Z$287,2),ROUND($AA230/2*Z$287,2))</f>
        <v>56419.22</v>
      </c>
      <c r="Z230" s="1">
        <f>IF(F230="NO",AA230,AA230/2)</f>
        <v>184</v>
      </c>
      <c r="AA230" s="1">
        <v>184</v>
      </c>
      <c r="AC230" s="1">
        <f t="shared" si="58"/>
        <v>0</v>
      </c>
    </row>
    <row r="231" spans="1:29" s="12" customFormat="1" ht="15" x14ac:dyDescent="0.3">
      <c r="A231" s="12" t="s">
        <v>22</v>
      </c>
      <c r="B231" s="12" t="s">
        <v>491</v>
      </c>
      <c r="C231" s="12" t="s">
        <v>492</v>
      </c>
      <c r="E231" s="12" t="s">
        <v>23</v>
      </c>
      <c r="G231" s="12" t="s">
        <v>490</v>
      </c>
      <c r="H231" s="17" t="str">
        <f>B231</f>
        <v>3090</v>
      </c>
      <c r="I231" s="12" t="s">
        <v>495</v>
      </c>
      <c r="J231" s="12" t="s">
        <v>496</v>
      </c>
      <c r="K231" s="12" t="s">
        <v>26</v>
      </c>
      <c r="L231" s="12" t="s">
        <v>717</v>
      </c>
      <c r="M231" s="12">
        <v>4701.6000000000004</v>
      </c>
      <c r="N231" s="12">
        <f t="shared" ref="N231:X231" si="78">SUM(N230)</f>
        <v>4701.6000000000004</v>
      </c>
      <c r="O231" s="12">
        <f t="shared" si="78"/>
        <v>4701.6000000000004</v>
      </c>
      <c r="P231" s="12">
        <f t="shared" si="78"/>
        <v>4701.6000000000004</v>
      </c>
      <c r="Q231" s="12">
        <f t="shared" si="78"/>
        <v>4701.6000000000004</v>
      </c>
      <c r="R231" s="12">
        <f t="shared" si="78"/>
        <v>4701.6000000000004</v>
      </c>
      <c r="S231" s="12">
        <f t="shared" si="78"/>
        <v>4701.6000000000004</v>
      </c>
      <c r="T231" s="12">
        <f t="shared" si="78"/>
        <v>4701.6000000000004</v>
      </c>
      <c r="U231" s="12">
        <f t="shared" si="78"/>
        <v>4701.6099999999997</v>
      </c>
      <c r="V231" s="12">
        <f t="shared" si="78"/>
        <v>4701.6000000000004</v>
      </c>
      <c r="W231" s="12">
        <f t="shared" si="78"/>
        <v>4701.6099999999997</v>
      </c>
      <c r="X231" s="12">
        <f t="shared" si="78"/>
        <v>4701.6000000000004</v>
      </c>
      <c r="Y231" s="12">
        <f t="shared" si="56"/>
        <v>56419.219999999994</v>
      </c>
      <c r="Z231" s="8">
        <f>Z230</f>
        <v>184</v>
      </c>
      <c r="AA231" s="8">
        <f t="shared" ref="AA231" si="79">AA230</f>
        <v>184</v>
      </c>
      <c r="AC231" s="12">
        <f t="shared" si="58"/>
        <v>0</v>
      </c>
    </row>
    <row r="232" spans="1:29" x14ac:dyDescent="0.35">
      <c r="A232" s="1" t="s">
        <v>490</v>
      </c>
      <c r="B232" s="1" t="s">
        <v>497</v>
      </c>
      <c r="C232" s="1" t="s">
        <v>498</v>
      </c>
      <c r="D232" s="1" t="s">
        <v>650</v>
      </c>
      <c r="E232" s="1" t="s">
        <v>651</v>
      </c>
      <c r="F232" s="1" t="s">
        <v>666</v>
      </c>
      <c r="L232" s="1" t="s">
        <v>669</v>
      </c>
      <c r="M232" s="1">
        <v>34188.82</v>
      </c>
      <c r="N232" s="1">
        <f>ROUND(($Y232-SUM($M232:M232))/N$1,2)</f>
        <v>34188.82</v>
      </c>
      <c r="O232" s="1">
        <f>ROUND(($Y232-SUM($M232:N232))/O$1,2)</f>
        <v>34188.82</v>
      </c>
      <c r="P232" s="1">
        <f>ROUND(($Y232-SUM($M232:O232))/P$1,2)</f>
        <v>34188.82</v>
      </c>
      <c r="Q232" s="1">
        <f>ROUND(($Y232-SUM($M232:P232))/Q$1,2)</f>
        <v>34188.82</v>
      </c>
      <c r="R232" s="1">
        <f>ROUND(($Y232-SUM($M232:Q232))/R$1,2)</f>
        <v>34188.82</v>
      </c>
      <c r="S232" s="1">
        <f>ROUND(($Y232-SUM($M232:R232))/S$1,2)</f>
        <v>34188.82</v>
      </c>
      <c r="T232" s="1">
        <f>ROUND(($Y232-SUM($M232:S232))/T$1,2)</f>
        <v>34188.82</v>
      </c>
      <c r="U232" s="1">
        <f>ROUND(($Y232-SUM($M232:T232))/U$1,2)</f>
        <v>34188.83</v>
      </c>
      <c r="V232" s="1">
        <f>ROUND(($Y232-SUM($M232:U232))/V$1,2)</f>
        <v>34188.82</v>
      </c>
      <c r="W232" s="1">
        <f>ROUND(($Y232-SUM($M232:V232))/W$1,2)</f>
        <v>34188.83</v>
      </c>
      <c r="X232" s="1">
        <f>ROUND(($Y232-SUM($M232:W232))/X$1,2)</f>
        <v>34188.82</v>
      </c>
      <c r="Y232" s="1">
        <f>IF(F232="NO",ROUND($AA232*Z$287,2),ROUND($AA232/2*Z$287,2))</f>
        <v>410265.86</v>
      </c>
      <c r="Z232" s="1">
        <f>IF(F232="NO",AA232,AA232/2)</f>
        <v>1338</v>
      </c>
      <c r="AA232" s="1">
        <v>1338</v>
      </c>
      <c r="AC232" s="1">
        <f t="shared" si="58"/>
        <v>0</v>
      </c>
    </row>
    <row r="233" spans="1:29" s="12" customFormat="1" ht="15" x14ac:dyDescent="0.3">
      <c r="A233" s="12" t="s">
        <v>22</v>
      </c>
      <c r="B233" s="12" t="s">
        <v>497</v>
      </c>
      <c r="C233" s="12" t="s">
        <v>498</v>
      </c>
      <c r="E233" s="12" t="s">
        <v>23</v>
      </c>
      <c r="G233" s="12" t="s">
        <v>490</v>
      </c>
      <c r="H233" s="17" t="str">
        <f>B233</f>
        <v>3100</v>
      </c>
      <c r="I233" s="12" t="s">
        <v>499</v>
      </c>
      <c r="J233" s="12" t="s">
        <v>500</v>
      </c>
      <c r="K233" s="12" t="s">
        <v>501</v>
      </c>
      <c r="L233" s="12" t="s">
        <v>717</v>
      </c>
      <c r="M233" s="12">
        <v>34188.82</v>
      </c>
      <c r="N233" s="12">
        <f t="shared" ref="N233:X233" si="80">SUM(N232)</f>
        <v>34188.82</v>
      </c>
      <c r="O233" s="12">
        <f t="shared" si="80"/>
        <v>34188.82</v>
      </c>
      <c r="P233" s="12">
        <f t="shared" si="80"/>
        <v>34188.82</v>
      </c>
      <c r="Q233" s="12">
        <f t="shared" si="80"/>
        <v>34188.82</v>
      </c>
      <c r="R233" s="12">
        <f t="shared" si="80"/>
        <v>34188.82</v>
      </c>
      <c r="S233" s="12">
        <f t="shared" si="80"/>
        <v>34188.82</v>
      </c>
      <c r="T233" s="12">
        <f t="shared" si="80"/>
        <v>34188.82</v>
      </c>
      <c r="U233" s="12">
        <f t="shared" si="80"/>
        <v>34188.83</v>
      </c>
      <c r="V233" s="12">
        <f t="shared" si="80"/>
        <v>34188.82</v>
      </c>
      <c r="W233" s="12">
        <f t="shared" si="80"/>
        <v>34188.83</v>
      </c>
      <c r="X233" s="12">
        <f t="shared" si="80"/>
        <v>34188.82</v>
      </c>
      <c r="Y233" s="12">
        <f t="shared" si="56"/>
        <v>410265.86000000004</v>
      </c>
      <c r="Z233" s="8">
        <f>Z232</f>
        <v>1338</v>
      </c>
      <c r="AA233" s="8">
        <f t="shared" ref="AA233" si="81">AA232</f>
        <v>1338</v>
      </c>
      <c r="AC233" s="12">
        <f t="shared" si="58"/>
        <v>0</v>
      </c>
    </row>
    <row r="234" spans="1:29" x14ac:dyDescent="0.35">
      <c r="A234" s="1" t="s">
        <v>490</v>
      </c>
      <c r="B234" s="1" t="s">
        <v>502</v>
      </c>
      <c r="C234" s="1" t="s">
        <v>503</v>
      </c>
      <c r="D234" s="1" t="s">
        <v>504</v>
      </c>
      <c r="E234" s="1" t="s">
        <v>505</v>
      </c>
      <c r="F234" s="1" t="s">
        <v>666</v>
      </c>
      <c r="L234" s="1" t="s">
        <v>669</v>
      </c>
      <c r="M234" s="1">
        <v>9863.14</v>
      </c>
      <c r="N234" s="1">
        <f>ROUND(($Y234-SUM($M234:M234))/N$1,2)</f>
        <v>9863.14</v>
      </c>
      <c r="O234" s="1">
        <f>ROUND(($Y234-SUM($M234:N234))/O$1,2)</f>
        <v>9863.14</v>
      </c>
      <c r="P234" s="1">
        <f>ROUND(($Y234-SUM($M234:O234))/P$1,2)</f>
        <v>9863.14</v>
      </c>
      <c r="Q234" s="1">
        <f>ROUND(($Y234-SUM($M234:P234))/Q$1,2)</f>
        <v>9863.14</v>
      </c>
      <c r="R234" s="1">
        <f>ROUND(($Y234-SUM($M234:Q234))/R$1,2)</f>
        <v>9863.14</v>
      </c>
      <c r="S234" s="1">
        <f>ROUND(($Y234-SUM($M234:R234))/S$1,2)</f>
        <v>9863.15</v>
      </c>
      <c r="T234" s="1">
        <f>ROUND(($Y234-SUM($M234:S234))/T$1,2)</f>
        <v>9863.14</v>
      </c>
      <c r="U234" s="1">
        <f>ROUND(($Y234-SUM($M234:T234))/U$1,2)</f>
        <v>9863.15</v>
      </c>
      <c r="V234" s="1">
        <f>ROUND(($Y234-SUM($M234:U234))/V$1,2)</f>
        <v>9863.14</v>
      </c>
      <c r="W234" s="1">
        <f>ROUND(($Y234-SUM($M234:V234))/W$1,2)</f>
        <v>9863.15</v>
      </c>
      <c r="X234" s="1">
        <f>ROUND(($Y234-SUM($M234:W234))/X$1,2)</f>
        <v>9863.14</v>
      </c>
      <c r="Y234" s="1">
        <f>IF(F234="NO",ROUND($AA234*Z$287,2),ROUND($AA234/2*Z$287,2))</f>
        <v>118357.71</v>
      </c>
      <c r="Z234" s="1">
        <f>IF(F234="NO",AA234,AA234/2)</f>
        <v>386</v>
      </c>
      <c r="AA234" s="1">
        <v>386</v>
      </c>
      <c r="AC234" s="1">
        <f t="shared" si="58"/>
        <v>0</v>
      </c>
    </row>
    <row r="235" spans="1:29" s="12" customFormat="1" ht="15" x14ac:dyDescent="0.3">
      <c r="A235" s="12" t="s">
        <v>22</v>
      </c>
      <c r="B235" s="12" t="s">
        <v>502</v>
      </c>
      <c r="C235" s="12" t="s">
        <v>503</v>
      </c>
      <c r="E235" s="12" t="s">
        <v>23</v>
      </c>
      <c r="G235" s="12" t="s">
        <v>490</v>
      </c>
      <c r="H235" s="17" t="str">
        <f>B235</f>
        <v>3110</v>
      </c>
      <c r="I235" s="12" t="s">
        <v>506</v>
      </c>
      <c r="J235" s="12" t="s">
        <v>507</v>
      </c>
      <c r="K235" s="12" t="s">
        <v>26</v>
      </c>
      <c r="L235" s="12" t="s">
        <v>717</v>
      </c>
      <c r="M235" s="12">
        <v>9863.14</v>
      </c>
      <c r="N235" s="12">
        <f t="shared" ref="N235:X235" si="82">SUM(N234)</f>
        <v>9863.14</v>
      </c>
      <c r="O235" s="12">
        <f t="shared" si="82"/>
        <v>9863.14</v>
      </c>
      <c r="P235" s="12">
        <f t="shared" si="82"/>
        <v>9863.14</v>
      </c>
      <c r="Q235" s="12">
        <f t="shared" si="82"/>
        <v>9863.14</v>
      </c>
      <c r="R235" s="12">
        <f t="shared" si="82"/>
        <v>9863.14</v>
      </c>
      <c r="S235" s="12">
        <f t="shared" si="82"/>
        <v>9863.15</v>
      </c>
      <c r="T235" s="12">
        <f t="shared" si="82"/>
        <v>9863.14</v>
      </c>
      <c r="U235" s="12">
        <f t="shared" si="82"/>
        <v>9863.15</v>
      </c>
      <c r="V235" s="12">
        <f t="shared" si="82"/>
        <v>9863.14</v>
      </c>
      <c r="W235" s="12">
        <f t="shared" si="82"/>
        <v>9863.15</v>
      </c>
      <c r="X235" s="12">
        <f t="shared" si="82"/>
        <v>9863.14</v>
      </c>
      <c r="Y235" s="12">
        <f t="shared" si="56"/>
        <v>118357.70999999998</v>
      </c>
      <c r="Z235" s="8">
        <f>Z234</f>
        <v>386</v>
      </c>
      <c r="AA235" s="8">
        <f>AA234</f>
        <v>386</v>
      </c>
      <c r="AC235" s="12">
        <f t="shared" si="58"/>
        <v>0</v>
      </c>
    </row>
    <row r="236" spans="1:29" x14ac:dyDescent="0.35">
      <c r="A236" s="1" t="s">
        <v>490</v>
      </c>
      <c r="B236" s="1" t="s">
        <v>508</v>
      </c>
      <c r="C236" s="1" t="s">
        <v>509</v>
      </c>
      <c r="D236" s="1" t="s">
        <v>510</v>
      </c>
      <c r="E236" s="1" t="s">
        <v>511</v>
      </c>
      <c r="F236" s="1" t="s">
        <v>666</v>
      </c>
      <c r="L236" s="1" t="s">
        <v>669</v>
      </c>
      <c r="M236" s="1">
        <v>38481.589999999997</v>
      </c>
      <c r="N236" s="1">
        <f>ROUND(($Y236-SUM($M236:M236))/N$1,2)</f>
        <v>38481.589999999997</v>
      </c>
      <c r="O236" s="1">
        <f>ROUND(($Y236-SUM($M236:N236))/O$1,2)</f>
        <v>38481.589999999997</v>
      </c>
      <c r="P236" s="1">
        <f>ROUND(($Y236-SUM($M236:O236))/P$1,2)</f>
        <v>38481.589999999997</v>
      </c>
      <c r="Q236" s="1">
        <f>ROUND(($Y236-SUM($M236:P236))/Q$1,2)</f>
        <v>38481.589999999997</v>
      </c>
      <c r="R236" s="1">
        <f>ROUND(($Y236-SUM($M236:Q236))/R$1,2)</f>
        <v>38481.589999999997</v>
      </c>
      <c r="S236" s="1">
        <f>ROUND(($Y236-SUM($M236:R236))/S$1,2)</f>
        <v>38481.589999999997</v>
      </c>
      <c r="T236" s="1">
        <f>ROUND(($Y236-SUM($M236:S236))/T$1,2)</f>
        <v>38481.589999999997</v>
      </c>
      <c r="U236" s="1">
        <f>ROUND(($Y236-SUM($M236:T236))/U$1,2)</f>
        <v>38481.589999999997</v>
      </c>
      <c r="V236" s="1">
        <f>ROUND(($Y236-SUM($M236:U236))/V$1,2)</f>
        <v>38481.58</v>
      </c>
      <c r="W236" s="1">
        <f>ROUND(($Y236-SUM($M236:V236))/W$1,2)</f>
        <v>38481.589999999997</v>
      </c>
      <c r="X236" s="1">
        <f>ROUND(($Y236-SUM($M236:W236))/X$1,2)</f>
        <v>38481.58</v>
      </c>
      <c r="Y236" s="1">
        <f t="shared" ref="Y236:Y241" si="83">IF(F236="NO",ROUND($AA236*Z$287,2),ROUND($AA236/2*Z$287,2))</f>
        <v>461779.06</v>
      </c>
      <c r="Z236" s="1">
        <f t="shared" ref="Z236:Z241" si="84">IF(F236="NO",AA236,AA236/2)</f>
        <v>1506</v>
      </c>
      <c r="AA236" s="1">
        <v>1506</v>
      </c>
      <c r="AC236" s="1">
        <f t="shared" si="58"/>
        <v>0</v>
      </c>
    </row>
    <row r="237" spans="1:29" x14ac:dyDescent="0.35">
      <c r="A237" s="1" t="s">
        <v>490</v>
      </c>
      <c r="B237" s="1" t="s">
        <v>508</v>
      </c>
      <c r="C237" s="1" t="s">
        <v>509</v>
      </c>
      <c r="D237" s="1" t="s">
        <v>634</v>
      </c>
      <c r="E237" s="1" t="s">
        <v>512</v>
      </c>
      <c r="F237" s="1" t="s">
        <v>666</v>
      </c>
      <c r="L237" s="1" t="s">
        <v>669</v>
      </c>
      <c r="M237" s="1">
        <v>17375.490000000002</v>
      </c>
      <c r="N237" s="1">
        <f>ROUND(($Y237-SUM($M237:M237))/N$1,2)</f>
        <v>17375.48</v>
      </c>
      <c r="O237" s="1">
        <f>ROUND(($Y237-SUM($M237:N237))/O$1,2)</f>
        <v>17375.490000000002</v>
      </c>
      <c r="P237" s="1">
        <f>ROUND(($Y237-SUM($M237:O237))/P$1,2)</f>
        <v>17375.48</v>
      </c>
      <c r="Q237" s="1">
        <f>ROUND(($Y237-SUM($M237:P237))/Q$1,2)</f>
        <v>17375.490000000002</v>
      </c>
      <c r="R237" s="1">
        <f>ROUND(($Y237-SUM($M237:Q237))/R$1,2)</f>
        <v>17375.48</v>
      </c>
      <c r="S237" s="1">
        <f>ROUND(($Y237-SUM($M237:R237))/S$1,2)</f>
        <v>17375.490000000002</v>
      </c>
      <c r="T237" s="1">
        <f>ROUND(($Y237-SUM($M237:S237))/T$1,2)</f>
        <v>17375.48</v>
      </c>
      <c r="U237" s="1">
        <f>ROUND(($Y237-SUM($M237:T237))/U$1,2)</f>
        <v>17375.490000000002</v>
      </c>
      <c r="V237" s="1">
        <f>ROUND(($Y237-SUM($M237:U237))/V$1,2)</f>
        <v>17375.48</v>
      </c>
      <c r="W237" s="1">
        <f>ROUND(($Y237-SUM($M237:V237))/W$1,2)</f>
        <v>17375.490000000002</v>
      </c>
      <c r="X237" s="1">
        <f>ROUND(($Y237-SUM($M237:W237))/X$1,2)</f>
        <v>17375.48</v>
      </c>
      <c r="Y237" s="1">
        <f t="shared" si="83"/>
        <v>208505.82</v>
      </c>
      <c r="Z237" s="1">
        <f t="shared" si="84"/>
        <v>680</v>
      </c>
      <c r="AA237" s="1">
        <v>680</v>
      </c>
      <c r="AC237" s="1">
        <f t="shared" si="58"/>
        <v>0</v>
      </c>
    </row>
    <row r="238" spans="1:29" x14ac:dyDescent="0.35">
      <c r="A238" s="1" t="s">
        <v>490</v>
      </c>
      <c r="B238" s="1" t="s">
        <v>508</v>
      </c>
      <c r="C238" s="1" t="s">
        <v>509</v>
      </c>
      <c r="D238" s="1" t="s">
        <v>635</v>
      </c>
      <c r="E238" s="1" t="s">
        <v>513</v>
      </c>
      <c r="F238" s="1" t="s">
        <v>666</v>
      </c>
      <c r="L238" s="1" t="s">
        <v>669</v>
      </c>
      <c r="M238" s="1">
        <v>10731.92</v>
      </c>
      <c r="N238" s="1">
        <f>ROUND(($Y238-SUM($M238:M238))/N$1,2)</f>
        <v>10731.92</v>
      </c>
      <c r="O238" s="1">
        <f>ROUND(($Y238-SUM($M238:N238))/O$1,2)</f>
        <v>10731.92</v>
      </c>
      <c r="P238" s="1">
        <f>ROUND(($Y238-SUM($M238:O238))/P$1,2)</f>
        <v>10731.92</v>
      </c>
      <c r="Q238" s="1">
        <f>ROUND(($Y238-SUM($M238:P238))/Q$1,2)</f>
        <v>10731.92</v>
      </c>
      <c r="R238" s="1">
        <f>ROUND(($Y238-SUM($M238:Q238))/R$1,2)</f>
        <v>10731.91</v>
      </c>
      <c r="S238" s="1">
        <f>ROUND(($Y238-SUM($M238:R238))/S$1,2)</f>
        <v>10731.92</v>
      </c>
      <c r="T238" s="1">
        <f>ROUND(($Y238-SUM($M238:S238))/T$1,2)</f>
        <v>10731.91</v>
      </c>
      <c r="U238" s="1">
        <f>ROUND(($Y238-SUM($M238:T238))/U$1,2)</f>
        <v>10731.92</v>
      </c>
      <c r="V238" s="1">
        <f>ROUND(($Y238-SUM($M238:U238))/V$1,2)</f>
        <v>10731.91</v>
      </c>
      <c r="W238" s="1">
        <f>ROUND(($Y238-SUM($M238:V238))/W$1,2)</f>
        <v>10731.92</v>
      </c>
      <c r="X238" s="1">
        <f>ROUND(($Y238-SUM($M238:W238))/X$1,2)</f>
        <v>10731.91</v>
      </c>
      <c r="Y238" s="1">
        <f t="shared" si="83"/>
        <v>128783</v>
      </c>
      <c r="Z238" s="1">
        <f t="shared" si="84"/>
        <v>420</v>
      </c>
      <c r="AA238" s="1">
        <v>420</v>
      </c>
      <c r="AC238" s="1">
        <f t="shared" si="58"/>
        <v>0</v>
      </c>
    </row>
    <row r="239" spans="1:29" x14ac:dyDescent="0.35">
      <c r="A239" s="1" t="s">
        <v>490</v>
      </c>
      <c r="B239" s="1" t="s">
        <v>508</v>
      </c>
      <c r="C239" s="1" t="s">
        <v>509</v>
      </c>
      <c r="D239" s="1" t="s">
        <v>514</v>
      </c>
      <c r="E239" s="1" t="s">
        <v>515</v>
      </c>
      <c r="F239" s="1" t="s">
        <v>666</v>
      </c>
      <c r="L239" s="1" t="s">
        <v>669</v>
      </c>
      <c r="M239" s="1">
        <v>11089.65</v>
      </c>
      <c r="N239" s="1">
        <f>ROUND(($Y239-SUM($M239:M239))/N$1,2)</f>
        <v>11089.65</v>
      </c>
      <c r="O239" s="1">
        <f>ROUND(($Y239-SUM($M239:N239))/O$1,2)</f>
        <v>11089.65</v>
      </c>
      <c r="P239" s="1">
        <f>ROUND(($Y239-SUM($M239:O239))/P$1,2)</f>
        <v>11089.65</v>
      </c>
      <c r="Q239" s="1">
        <f>ROUND(($Y239-SUM($M239:P239))/Q$1,2)</f>
        <v>11089.65</v>
      </c>
      <c r="R239" s="1">
        <f>ROUND(($Y239-SUM($M239:Q239))/R$1,2)</f>
        <v>11089.65</v>
      </c>
      <c r="S239" s="1">
        <f>ROUND(($Y239-SUM($M239:R239))/S$1,2)</f>
        <v>11089.65</v>
      </c>
      <c r="T239" s="1">
        <f>ROUND(($Y239-SUM($M239:S239))/T$1,2)</f>
        <v>11089.64</v>
      </c>
      <c r="U239" s="1">
        <f>ROUND(($Y239-SUM($M239:T239))/U$1,2)</f>
        <v>11089.65</v>
      </c>
      <c r="V239" s="1">
        <f>ROUND(($Y239-SUM($M239:U239))/V$1,2)</f>
        <v>11089.64</v>
      </c>
      <c r="W239" s="1">
        <f>ROUND(($Y239-SUM($M239:V239))/W$1,2)</f>
        <v>11089.65</v>
      </c>
      <c r="X239" s="1">
        <f>ROUND(($Y239-SUM($M239:W239))/X$1,2)</f>
        <v>11089.64</v>
      </c>
      <c r="Y239" s="1">
        <f t="shared" si="83"/>
        <v>133075.76999999999</v>
      </c>
      <c r="Z239" s="1">
        <f t="shared" si="84"/>
        <v>434</v>
      </c>
      <c r="AA239" s="1">
        <v>434</v>
      </c>
      <c r="AC239" s="1">
        <f t="shared" si="58"/>
        <v>0</v>
      </c>
    </row>
    <row r="240" spans="1:29" x14ac:dyDescent="0.35">
      <c r="A240" s="1" t="s">
        <v>490</v>
      </c>
      <c r="B240" s="1" t="s">
        <v>508</v>
      </c>
      <c r="C240" s="1" t="s">
        <v>509</v>
      </c>
      <c r="D240" s="1" t="s">
        <v>516</v>
      </c>
      <c r="E240" s="1" t="s">
        <v>517</v>
      </c>
      <c r="F240" s="1" t="s">
        <v>666</v>
      </c>
      <c r="L240" s="1" t="s">
        <v>669</v>
      </c>
      <c r="M240" s="1">
        <v>44943.74</v>
      </c>
      <c r="N240" s="1">
        <f>ROUND(($Y240-SUM($M240:M240))/N$1,2)</f>
        <v>44943.73</v>
      </c>
      <c r="O240" s="1">
        <f>ROUND(($Y240-SUM($M240:N240))/O$1,2)</f>
        <v>44943.74</v>
      </c>
      <c r="P240" s="1">
        <f>ROUND(($Y240-SUM($M240:O240))/P$1,2)</f>
        <v>44943.73</v>
      </c>
      <c r="Q240" s="1">
        <f>ROUND(($Y240-SUM($M240:P240))/Q$1,2)</f>
        <v>44943.74</v>
      </c>
      <c r="R240" s="1">
        <f>ROUND(($Y240-SUM($M240:Q240))/R$1,2)</f>
        <v>44943.73</v>
      </c>
      <c r="S240" s="1">
        <f>ROUND(($Y240-SUM($M240:R240))/S$1,2)</f>
        <v>44943.74</v>
      </c>
      <c r="T240" s="1">
        <f>ROUND(($Y240-SUM($M240:S240))/T$1,2)</f>
        <v>44943.73</v>
      </c>
      <c r="U240" s="1">
        <f>ROUND(($Y240-SUM($M240:T240))/U$1,2)</f>
        <v>44943.74</v>
      </c>
      <c r="V240" s="1">
        <f>ROUND(($Y240-SUM($M240:U240))/V$1,2)</f>
        <v>44943.73</v>
      </c>
      <c r="W240" s="1">
        <f>ROUND(($Y240-SUM($M240:V240))/W$1,2)</f>
        <v>44943.74</v>
      </c>
      <c r="X240" s="1">
        <f>ROUND(($Y240-SUM($M240:W240))/X$1,2)</f>
        <v>44943.73</v>
      </c>
      <c r="Y240" s="1">
        <f t="shared" si="83"/>
        <v>539324.81999999995</v>
      </c>
      <c r="Z240" s="1">
        <f t="shared" si="84"/>
        <v>1758.9</v>
      </c>
      <c r="AA240" s="1">
        <v>1758.9</v>
      </c>
      <c r="AC240" s="1">
        <f t="shared" si="58"/>
        <v>0</v>
      </c>
    </row>
    <row r="241" spans="1:29" x14ac:dyDescent="0.35">
      <c r="A241" s="1" t="s">
        <v>490</v>
      </c>
      <c r="B241" s="1" t="s">
        <v>508</v>
      </c>
      <c r="C241" s="1" t="s">
        <v>509</v>
      </c>
      <c r="D241" s="1" t="s">
        <v>518</v>
      </c>
      <c r="E241" s="1" t="s">
        <v>519</v>
      </c>
      <c r="F241" s="1" t="s">
        <v>666</v>
      </c>
      <c r="L241" s="1" t="s">
        <v>669</v>
      </c>
      <c r="M241" s="1">
        <v>11089.65</v>
      </c>
      <c r="N241" s="1">
        <f>ROUND(($Y241-SUM($M241:M241))/N$1,2)</f>
        <v>11089.65</v>
      </c>
      <c r="O241" s="1">
        <f>ROUND(($Y241-SUM($M241:N241))/O$1,2)</f>
        <v>11089.65</v>
      </c>
      <c r="P241" s="1">
        <f>ROUND(($Y241-SUM($M241:O241))/P$1,2)</f>
        <v>11089.65</v>
      </c>
      <c r="Q241" s="1">
        <f>ROUND(($Y241-SUM($M241:P241))/Q$1,2)</f>
        <v>11089.65</v>
      </c>
      <c r="R241" s="1">
        <f>ROUND(($Y241-SUM($M241:Q241))/R$1,2)</f>
        <v>11089.65</v>
      </c>
      <c r="S241" s="1">
        <f>ROUND(($Y241-SUM($M241:R241))/S$1,2)</f>
        <v>11089.65</v>
      </c>
      <c r="T241" s="1">
        <f>ROUND(($Y241-SUM($M241:S241))/T$1,2)</f>
        <v>11089.64</v>
      </c>
      <c r="U241" s="1">
        <f>ROUND(($Y241-SUM($M241:T241))/U$1,2)</f>
        <v>11089.65</v>
      </c>
      <c r="V241" s="1">
        <f>ROUND(($Y241-SUM($M241:U241))/V$1,2)</f>
        <v>11089.64</v>
      </c>
      <c r="W241" s="1">
        <f>ROUND(($Y241-SUM($M241:V241))/W$1,2)</f>
        <v>11089.65</v>
      </c>
      <c r="X241" s="1">
        <f>ROUND(($Y241-SUM($M241:W241))/X$1,2)</f>
        <v>11089.64</v>
      </c>
      <c r="Y241" s="1">
        <f t="shared" si="83"/>
        <v>133075.76999999999</v>
      </c>
      <c r="Z241" s="1">
        <f t="shared" si="84"/>
        <v>434</v>
      </c>
      <c r="AA241" s="1">
        <v>434</v>
      </c>
      <c r="AC241" s="1">
        <f t="shared" si="58"/>
        <v>0</v>
      </c>
    </row>
    <row r="242" spans="1:29" s="12" customFormat="1" ht="15" x14ac:dyDescent="0.3">
      <c r="A242" s="12" t="s">
        <v>22</v>
      </c>
      <c r="B242" s="12" t="s">
        <v>508</v>
      </c>
      <c r="C242" s="12" t="s">
        <v>509</v>
      </c>
      <c r="E242" s="12" t="s">
        <v>23</v>
      </c>
      <c r="G242" s="12" t="s">
        <v>490</v>
      </c>
      <c r="H242" s="17" t="str">
        <f>B242</f>
        <v>3120</v>
      </c>
      <c r="I242" s="12" t="s">
        <v>520</v>
      </c>
      <c r="J242" s="12" t="s">
        <v>521</v>
      </c>
      <c r="K242" s="12" t="s">
        <v>26</v>
      </c>
      <c r="L242" s="12" t="s">
        <v>717</v>
      </c>
      <c r="M242" s="12">
        <v>133712.03999999998</v>
      </c>
      <c r="N242" s="12">
        <f t="shared" ref="N242:X242" si="85">SUM(N236:N241)</f>
        <v>133712.01999999999</v>
      </c>
      <c r="O242" s="12">
        <f t="shared" si="85"/>
        <v>133712.03999999998</v>
      </c>
      <c r="P242" s="12">
        <f t="shared" si="85"/>
        <v>133712.01999999999</v>
      </c>
      <c r="Q242" s="12">
        <f t="shared" si="85"/>
        <v>133712.03999999998</v>
      </c>
      <c r="R242" s="12">
        <f t="shared" si="85"/>
        <v>133712.00999999998</v>
      </c>
      <c r="S242" s="12">
        <f t="shared" si="85"/>
        <v>133712.03999999998</v>
      </c>
      <c r="T242" s="12">
        <f t="shared" si="85"/>
        <v>133711.99</v>
      </c>
      <c r="U242" s="12">
        <f t="shared" si="85"/>
        <v>133712.03999999998</v>
      </c>
      <c r="V242" s="12">
        <f t="shared" si="85"/>
        <v>133711.97999999998</v>
      </c>
      <c r="W242" s="12">
        <f t="shared" si="85"/>
        <v>133712.03999999998</v>
      </c>
      <c r="X242" s="12">
        <f t="shared" si="85"/>
        <v>133711.97999999998</v>
      </c>
      <c r="Y242" s="12">
        <f t="shared" si="56"/>
        <v>1604544.24</v>
      </c>
      <c r="Z242" s="8">
        <f>SUM(Z236:Z241)</f>
        <v>5232.8999999999996</v>
      </c>
      <c r="AA242" s="8">
        <f>SUM(AA236:AA241)</f>
        <v>5232.8999999999996</v>
      </c>
      <c r="AC242" s="12">
        <f t="shared" si="58"/>
        <v>0</v>
      </c>
    </row>
    <row r="243" spans="1:29" x14ac:dyDescent="0.35">
      <c r="A243" s="1" t="s">
        <v>522</v>
      </c>
      <c r="B243" s="1" t="s">
        <v>523</v>
      </c>
      <c r="C243" s="1" t="s">
        <v>524</v>
      </c>
      <c r="D243" s="1" t="s">
        <v>525</v>
      </c>
      <c r="E243" s="1" t="s">
        <v>526</v>
      </c>
      <c r="F243" s="1" t="s">
        <v>666</v>
      </c>
      <c r="L243" s="1" t="s">
        <v>669</v>
      </c>
      <c r="M243" s="1">
        <v>5493.72</v>
      </c>
      <c r="N243" s="1">
        <f>ROUND(($Y243-SUM($M243:M243))/N$1,2)</f>
        <v>5493.72</v>
      </c>
      <c r="O243" s="1">
        <f>ROUND(($Y243-SUM($M243:N243))/O$1,2)</f>
        <v>5493.72</v>
      </c>
      <c r="P243" s="1">
        <f>ROUND(($Y243-SUM($M243:O243))/P$1,2)</f>
        <v>5493.72</v>
      </c>
      <c r="Q243" s="1">
        <f>ROUND(($Y243-SUM($M243:P243))/Q$1,2)</f>
        <v>5493.72</v>
      </c>
      <c r="R243" s="1">
        <f>ROUND(($Y243-SUM($M243:Q243))/R$1,2)</f>
        <v>5493.72</v>
      </c>
      <c r="S243" s="1">
        <f>ROUND(($Y243-SUM($M243:R243))/S$1,2)</f>
        <v>5493.72</v>
      </c>
      <c r="T243" s="1">
        <f>ROUND(($Y243-SUM($M243:S243))/T$1,2)</f>
        <v>5493.72</v>
      </c>
      <c r="U243" s="1">
        <f>ROUND(($Y243-SUM($M243:T243))/U$1,2)</f>
        <v>5493.72</v>
      </c>
      <c r="V243" s="1">
        <f>ROUND(($Y243-SUM($M243:U243))/V$1,2)</f>
        <v>5493.72</v>
      </c>
      <c r="W243" s="1">
        <f>ROUND(($Y243-SUM($M243:V243))/W$1,2)</f>
        <v>5493.72</v>
      </c>
      <c r="X243" s="1">
        <f>ROUND(($Y243-SUM($M243:W243))/X$1,2)</f>
        <v>5493.71</v>
      </c>
      <c r="Y243" s="1">
        <f t="shared" ref="Y243:Y282" si="86">IF(F243="NO",ROUND($AA243*Z$287,2),ROUND($AA243/2*Z$287,2))</f>
        <v>65924.63</v>
      </c>
      <c r="Z243" s="1">
        <f t="shared" ref="Z243:Z282" si="87">IF(F243="NO",AA243,AA243/2)</f>
        <v>215</v>
      </c>
      <c r="AA243" s="1">
        <v>215</v>
      </c>
      <c r="AC243" s="1">
        <f t="shared" si="58"/>
        <v>0</v>
      </c>
    </row>
    <row r="244" spans="1:29" x14ac:dyDescent="0.35">
      <c r="A244" s="1" t="s">
        <v>522</v>
      </c>
      <c r="B244" s="1" t="s">
        <v>523</v>
      </c>
      <c r="C244" s="1" t="s">
        <v>524</v>
      </c>
      <c r="D244" s="1" t="s">
        <v>527</v>
      </c>
      <c r="E244" s="1" t="s">
        <v>528</v>
      </c>
      <c r="F244" s="1" t="s">
        <v>666</v>
      </c>
      <c r="L244" s="1" t="s">
        <v>669</v>
      </c>
      <c r="M244" s="1">
        <v>22230.400000000001</v>
      </c>
      <c r="N244" s="1">
        <f>ROUND(($Y244-SUM($M244:M244))/N$1,2)</f>
        <v>22230.400000000001</v>
      </c>
      <c r="O244" s="1">
        <f>ROUND(($Y244-SUM($M244:N244))/O$1,2)</f>
        <v>22230.400000000001</v>
      </c>
      <c r="P244" s="1">
        <f>ROUND(($Y244-SUM($M244:O244))/P$1,2)</f>
        <v>22230.400000000001</v>
      </c>
      <c r="Q244" s="1">
        <f>ROUND(($Y244-SUM($M244:P244))/Q$1,2)</f>
        <v>22230.400000000001</v>
      </c>
      <c r="R244" s="1">
        <f>ROUND(($Y244-SUM($M244:Q244))/R$1,2)</f>
        <v>22230.400000000001</v>
      </c>
      <c r="S244" s="1">
        <f>ROUND(($Y244-SUM($M244:R244))/S$1,2)</f>
        <v>22230.400000000001</v>
      </c>
      <c r="T244" s="1">
        <f>ROUND(($Y244-SUM($M244:S244))/T$1,2)</f>
        <v>22230.400000000001</v>
      </c>
      <c r="U244" s="1">
        <f>ROUND(($Y244-SUM($M244:T244))/U$1,2)</f>
        <v>22230.400000000001</v>
      </c>
      <c r="V244" s="1">
        <f>ROUND(($Y244-SUM($M244:U244))/V$1,2)</f>
        <v>22230.400000000001</v>
      </c>
      <c r="W244" s="1">
        <f>ROUND(($Y244-SUM($M244:V244))/W$1,2)</f>
        <v>22230.400000000001</v>
      </c>
      <c r="X244" s="1">
        <f>ROUND(($Y244-SUM($M244:W244))/X$1,2)</f>
        <v>22230.39</v>
      </c>
      <c r="Y244" s="1">
        <f t="shared" si="86"/>
        <v>266764.78999999998</v>
      </c>
      <c r="Z244" s="1">
        <f t="shared" si="87"/>
        <v>870</v>
      </c>
      <c r="AA244" s="1">
        <v>870</v>
      </c>
      <c r="AC244" s="1">
        <f t="shared" si="58"/>
        <v>0</v>
      </c>
    </row>
    <row r="245" spans="1:29" x14ac:dyDescent="0.35">
      <c r="A245" s="1" t="s">
        <v>522</v>
      </c>
      <c r="B245" s="1" t="s">
        <v>523</v>
      </c>
      <c r="C245" s="1" t="s">
        <v>524</v>
      </c>
      <c r="D245" s="1" t="s">
        <v>636</v>
      </c>
      <c r="E245" s="1" t="s">
        <v>529</v>
      </c>
      <c r="F245" s="1" t="s">
        <v>666</v>
      </c>
      <c r="L245" s="1" t="s">
        <v>669</v>
      </c>
      <c r="M245" s="1">
        <v>10731.92</v>
      </c>
      <c r="N245" s="1">
        <f>ROUND(($Y245-SUM($M245:M245))/N$1,2)</f>
        <v>10731.92</v>
      </c>
      <c r="O245" s="1">
        <f>ROUND(($Y245-SUM($M245:N245))/O$1,2)</f>
        <v>10731.92</v>
      </c>
      <c r="P245" s="1">
        <f>ROUND(($Y245-SUM($M245:O245))/P$1,2)</f>
        <v>10731.92</v>
      </c>
      <c r="Q245" s="1">
        <f>ROUND(($Y245-SUM($M245:P245))/Q$1,2)</f>
        <v>10731.92</v>
      </c>
      <c r="R245" s="1">
        <f>ROUND(($Y245-SUM($M245:Q245))/R$1,2)</f>
        <v>10731.91</v>
      </c>
      <c r="S245" s="1">
        <f>ROUND(($Y245-SUM($M245:R245))/S$1,2)</f>
        <v>10731.92</v>
      </c>
      <c r="T245" s="1">
        <f>ROUND(($Y245-SUM($M245:S245))/T$1,2)</f>
        <v>10731.91</v>
      </c>
      <c r="U245" s="1">
        <f>ROUND(($Y245-SUM($M245:T245))/U$1,2)</f>
        <v>10731.92</v>
      </c>
      <c r="V245" s="1">
        <f>ROUND(($Y245-SUM($M245:U245))/V$1,2)</f>
        <v>10731.91</v>
      </c>
      <c r="W245" s="1">
        <f>ROUND(($Y245-SUM($M245:V245))/W$1,2)</f>
        <v>10731.92</v>
      </c>
      <c r="X245" s="1">
        <f>ROUND(($Y245-SUM($M245:W245))/X$1,2)</f>
        <v>10731.91</v>
      </c>
      <c r="Y245" s="1">
        <f t="shared" si="86"/>
        <v>128783</v>
      </c>
      <c r="Z245" s="1">
        <f t="shared" si="87"/>
        <v>420</v>
      </c>
      <c r="AA245" s="1">
        <v>420</v>
      </c>
      <c r="AC245" s="1">
        <f t="shared" si="58"/>
        <v>0</v>
      </c>
    </row>
    <row r="246" spans="1:29" x14ac:dyDescent="0.35">
      <c r="A246" s="1" t="s">
        <v>522</v>
      </c>
      <c r="B246" s="1" t="s">
        <v>523</v>
      </c>
      <c r="C246" s="1" t="s">
        <v>524</v>
      </c>
      <c r="D246" s="1" t="s">
        <v>637</v>
      </c>
      <c r="E246" s="1" t="s">
        <v>530</v>
      </c>
      <c r="F246" s="1" t="s">
        <v>666</v>
      </c>
      <c r="L246" s="1" t="s">
        <v>669</v>
      </c>
      <c r="M246" s="1">
        <v>35824.160000000003</v>
      </c>
      <c r="N246" s="1">
        <f>ROUND(($Y246-SUM($M246:M246))/N$1,2)</f>
        <v>35824.160000000003</v>
      </c>
      <c r="O246" s="1">
        <f>ROUND(($Y246-SUM($M246:N246))/O$1,2)</f>
        <v>35824.160000000003</v>
      </c>
      <c r="P246" s="1">
        <f>ROUND(($Y246-SUM($M246:O246))/P$1,2)</f>
        <v>35824.160000000003</v>
      </c>
      <c r="Q246" s="1">
        <f>ROUND(($Y246-SUM($M246:P246))/Q$1,2)</f>
        <v>35824.160000000003</v>
      </c>
      <c r="R246" s="1">
        <f>ROUND(($Y246-SUM($M246:Q246))/R$1,2)</f>
        <v>35824.160000000003</v>
      </c>
      <c r="S246" s="1">
        <f>ROUND(($Y246-SUM($M246:R246))/S$1,2)</f>
        <v>35824.160000000003</v>
      </c>
      <c r="T246" s="1">
        <f>ROUND(($Y246-SUM($M246:S246))/T$1,2)</f>
        <v>35824.160000000003</v>
      </c>
      <c r="U246" s="1">
        <f>ROUND(($Y246-SUM($M246:T246))/U$1,2)</f>
        <v>35824.160000000003</v>
      </c>
      <c r="V246" s="1">
        <f>ROUND(($Y246-SUM($M246:U246))/V$1,2)</f>
        <v>35824.160000000003</v>
      </c>
      <c r="W246" s="1">
        <f>ROUND(($Y246-SUM($M246:V246))/W$1,2)</f>
        <v>35824.160000000003</v>
      </c>
      <c r="X246" s="1">
        <f>ROUND(($Y246-SUM($M246:W246))/X$1,2)</f>
        <v>35824.17</v>
      </c>
      <c r="Y246" s="1">
        <f t="shared" si="86"/>
        <v>429889.93</v>
      </c>
      <c r="Z246" s="1">
        <f t="shared" si="87"/>
        <v>1402</v>
      </c>
      <c r="AA246" s="1">
        <v>1402</v>
      </c>
      <c r="AC246" s="1">
        <f t="shared" si="58"/>
        <v>0</v>
      </c>
    </row>
    <row r="247" spans="1:29" x14ac:dyDescent="0.35">
      <c r="A247" s="1" t="s">
        <v>522</v>
      </c>
      <c r="B247" s="1" t="s">
        <v>523</v>
      </c>
      <c r="C247" s="1" t="s">
        <v>524</v>
      </c>
      <c r="D247" s="28" t="s">
        <v>710</v>
      </c>
      <c r="E247" s="1" t="s">
        <v>698</v>
      </c>
      <c r="F247" s="1" t="s">
        <v>666</v>
      </c>
      <c r="M247" s="1">
        <v>3679.51</v>
      </c>
      <c r="N247" s="1">
        <f>ROUND(($Y247-SUM($M247:M247))/N$1,2)</f>
        <v>3679.51</v>
      </c>
      <c r="O247" s="1">
        <f>ROUND(($Y247-SUM($M247:N247))/O$1,2)</f>
        <v>3679.52</v>
      </c>
      <c r="P247" s="1">
        <f>ROUND(($Y247-SUM($M247:O247))/P$1,2)</f>
        <v>3679.51</v>
      </c>
      <c r="Q247" s="1">
        <f>ROUND(($Y247-SUM($M247:P247))/Q$1,2)</f>
        <v>3679.52</v>
      </c>
      <c r="R247" s="1">
        <f>ROUND(($Y247-SUM($M247:Q247))/R$1,2)</f>
        <v>3679.51</v>
      </c>
      <c r="S247" s="1">
        <f>ROUND(($Y247-SUM($M247:R247))/S$1,2)</f>
        <v>3679.52</v>
      </c>
      <c r="T247" s="1">
        <f>ROUND(($Y247-SUM($M247:S247))/T$1,2)</f>
        <v>3679.51</v>
      </c>
      <c r="U247" s="1">
        <f>ROUND(($Y247-SUM($M247:T247))/U$1,2)</f>
        <v>3679.52</v>
      </c>
      <c r="V247" s="1">
        <f>ROUND(($Y247-SUM($M247:U247))/V$1,2)</f>
        <v>3679.51</v>
      </c>
      <c r="W247" s="1">
        <f>ROUND(($Y247-SUM($M247:V247))/W$1,2)</f>
        <v>3679.52</v>
      </c>
      <c r="X247" s="1">
        <f>ROUND(($Y247-SUM($M247:W247))/X$1,2)</f>
        <v>3679.51</v>
      </c>
      <c r="Y247" s="1">
        <f t="shared" si="86"/>
        <v>44154.17</v>
      </c>
      <c r="Z247" s="1">
        <f t="shared" si="87"/>
        <v>144</v>
      </c>
      <c r="AA247" s="1">
        <v>144</v>
      </c>
      <c r="AC247" s="1">
        <f t="shared" si="58"/>
        <v>0</v>
      </c>
    </row>
    <row r="248" spans="1:29" x14ac:dyDescent="0.35">
      <c r="A248" s="1" t="s">
        <v>522</v>
      </c>
      <c r="B248" s="1" t="s">
        <v>523</v>
      </c>
      <c r="C248" s="1" t="s">
        <v>524</v>
      </c>
      <c r="D248" s="1" t="s">
        <v>531</v>
      </c>
      <c r="E248" s="1" t="s">
        <v>532</v>
      </c>
      <c r="F248" s="1" t="s">
        <v>666</v>
      </c>
      <c r="L248" s="1" t="s">
        <v>669</v>
      </c>
      <c r="M248" s="1">
        <v>9377.65</v>
      </c>
      <c r="N248" s="1">
        <f>ROUND(($Y248-SUM($M248:M248))/N$1,2)</f>
        <v>9377.65</v>
      </c>
      <c r="O248" s="1">
        <f>ROUND(($Y248-SUM($M248:N248))/O$1,2)</f>
        <v>9377.65</v>
      </c>
      <c r="P248" s="1">
        <f>ROUND(($Y248-SUM($M248:O248))/P$1,2)</f>
        <v>9377.65</v>
      </c>
      <c r="Q248" s="1">
        <f>ROUND(($Y248-SUM($M248:P248))/Q$1,2)</f>
        <v>9377.65</v>
      </c>
      <c r="R248" s="1">
        <f>ROUND(($Y248-SUM($M248:Q248))/R$1,2)</f>
        <v>9377.65</v>
      </c>
      <c r="S248" s="1">
        <f>ROUND(($Y248-SUM($M248:R248))/S$1,2)</f>
        <v>9377.65</v>
      </c>
      <c r="T248" s="1">
        <f>ROUND(($Y248-SUM($M248:S248))/T$1,2)</f>
        <v>9377.65</v>
      </c>
      <c r="U248" s="1">
        <f>ROUND(($Y248-SUM($M248:T248))/U$1,2)</f>
        <v>9377.66</v>
      </c>
      <c r="V248" s="1">
        <f>ROUND(($Y248-SUM($M248:U248))/V$1,2)</f>
        <v>9377.65</v>
      </c>
      <c r="W248" s="1">
        <f>ROUND(($Y248-SUM($M248:V248))/W$1,2)</f>
        <v>9377.66</v>
      </c>
      <c r="X248" s="1">
        <f>ROUND(($Y248-SUM($M248:W248))/X$1,2)</f>
        <v>9377.65</v>
      </c>
      <c r="Y248" s="1">
        <f t="shared" si="86"/>
        <v>112531.82</v>
      </c>
      <c r="Z248" s="1">
        <f t="shared" si="87"/>
        <v>367</v>
      </c>
      <c r="AA248" s="1">
        <v>367</v>
      </c>
      <c r="AC248" s="1">
        <f t="shared" si="58"/>
        <v>0</v>
      </c>
    </row>
    <row r="249" spans="1:29" x14ac:dyDescent="0.35">
      <c r="A249" s="1" t="s">
        <v>522</v>
      </c>
      <c r="B249" s="1" t="s">
        <v>523</v>
      </c>
      <c r="C249" s="1" t="s">
        <v>524</v>
      </c>
      <c r="D249" s="1" t="s">
        <v>638</v>
      </c>
      <c r="E249" s="1" t="s">
        <v>533</v>
      </c>
      <c r="F249" s="1" t="s">
        <v>666</v>
      </c>
      <c r="L249" s="1" t="s">
        <v>669</v>
      </c>
      <c r="M249" s="1">
        <v>14053.7</v>
      </c>
      <c r="N249" s="1">
        <f>ROUND(($Y249-SUM($M249:M249))/N$1,2)</f>
        <v>14053.7</v>
      </c>
      <c r="O249" s="1">
        <f>ROUND(($Y249-SUM($M249:N249))/O$1,2)</f>
        <v>14053.7</v>
      </c>
      <c r="P249" s="1">
        <f>ROUND(($Y249-SUM($M249:O249))/P$1,2)</f>
        <v>14053.7</v>
      </c>
      <c r="Q249" s="1">
        <f>ROUND(($Y249-SUM($M249:P249))/Q$1,2)</f>
        <v>14053.7</v>
      </c>
      <c r="R249" s="1">
        <f>ROUND(($Y249-SUM($M249:Q249))/R$1,2)</f>
        <v>14053.7</v>
      </c>
      <c r="S249" s="1">
        <f>ROUND(($Y249-SUM($M249:R249))/S$1,2)</f>
        <v>14053.7</v>
      </c>
      <c r="T249" s="1">
        <f>ROUND(($Y249-SUM($M249:S249))/T$1,2)</f>
        <v>14053.7</v>
      </c>
      <c r="U249" s="1">
        <f>ROUND(($Y249-SUM($M249:T249))/U$1,2)</f>
        <v>14053.7</v>
      </c>
      <c r="V249" s="1">
        <f>ROUND(($Y249-SUM($M249:U249))/V$1,2)</f>
        <v>14053.7</v>
      </c>
      <c r="W249" s="1">
        <f>ROUND(($Y249-SUM($M249:V249))/W$1,2)</f>
        <v>14053.71</v>
      </c>
      <c r="X249" s="1">
        <f>ROUND(($Y249-SUM($M249:W249))/X$1,2)</f>
        <v>14053.7</v>
      </c>
      <c r="Y249" s="1">
        <f t="shared" si="86"/>
        <v>168644.41</v>
      </c>
      <c r="Z249" s="1">
        <f t="shared" si="87"/>
        <v>550</v>
      </c>
      <c r="AA249" s="1">
        <v>550</v>
      </c>
      <c r="AC249" s="1">
        <f t="shared" si="58"/>
        <v>0</v>
      </c>
    </row>
    <row r="250" spans="1:29" x14ac:dyDescent="0.35">
      <c r="A250" s="1" t="s">
        <v>522</v>
      </c>
      <c r="B250" s="1" t="s">
        <v>523</v>
      </c>
      <c r="C250" s="1" t="s">
        <v>524</v>
      </c>
      <c r="D250" s="1" t="s">
        <v>534</v>
      </c>
      <c r="E250" s="1" t="s">
        <v>535</v>
      </c>
      <c r="F250" s="1" t="s">
        <v>666</v>
      </c>
      <c r="L250" s="1" t="s">
        <v>669</v>
      </c>
      <c r="M250" s="1">
        <v>12265.05</v>
      </c>
      <c r="N250" s="1">
        <f>ROUND(($Y250-SUM($M250:M250))/N$1,2)</f>
        <v>12265.05</v>
      </c>
      <c r="O250" s="1">
        <f>ROUND(($Y250-SUM($M250:N250))/O$1,2)</f>
        <v>12265.05</v>
      </c>
      <c r="P250" s="1">
        <f>ROUND(($Y250-SUM($M250:O250))/P$1,2)</f>
        <v>12265.05</v>
      </c>
      <c r="Q250" s="1">
        <f>ROUND(($Y250-SUM($M250:P250))/Q$1,2)</f>
        <v>12265.05</v>
      </c>
      <c r="R250" s="1">
        <f>ROUND(($Y250-SUM($M250:Q250))/R$1,2)</f>
        <v>12265.05</v>
      </c>
      <c r="S250" s="1">
        <f>ROUND(($Y250-SUM($M250:R250))/S$1,2)</f>
        <v>12265.05</v>
      </c>
      <c r="T250" s="1">
        <f>ROUND(($Y250-SUM($M250:S250))/T$1,2)</f>
        <v>12265.05</v>
      </c>
      <c r="U250" s="1">
        <f>ROUND(($Y250-SUM($M250:T250))/U$1,2)</f>
        <v>12265.05</v>
      </c>
      <c r="V250" s="1">
        <f>ROUND(($Y250-SUM($M250:U250))/V$1,2)</f>
        <v>12265.04</v>
      </c>
      <c r="W250" s="1">
        <f>ROUND(($Y250-SUM($M250:V250))/W$1,2)</f>
        <v>12265.05</v>
      </c>
      <c r="X250" s="1">
        <f>ROUND(($Y250-SUM($M250:W250))/X$1,2)</f>
        <v>12265.04</v>
      </c>
      <c r="Y250" s="1">
        <f t="shared" si="86"/>
        <v>147180.57999999999</v>
      </c>
      <c r="Z250" s="1">
        <f t="shared" si="87"/>
        <v>480</v>
      </c>
      <c r="AA250" s="1">
        <v>480</v>
      </c>
      <c r="AC250" s="1">
        <f t="shared" si="58"/>
        <v>0</v>
      </c>
    </row>
    <row r="251" spans="1:29" x14ac:dyDescent="0.35">
      <c r="A251" s="1" t="s">
        <v>522</v>
      </c>
      <c r="B251" s="1" t="s">
        <v>523</v>
      </c>
      <c r="C251" s="1" t="s">
        <v>524</v>
      </c>
      <c r="D251" s="1" t="s">
        <v>536</v>
      </c>
      <c r="E251" s="1" t="s">
        <v>537</v>
      </c>
      <c r="F251" s="1" t="s">
        <v>666</v>
      </c>
      <c r="L251" s="1" t="s">
        <v>669</v>
      </c>
      <c r="M251" s="1">
        <v>16864.439999999999</v>
      </c>
      <c r="N251" s="1">
        <f>ROUND(($Y251-SUM($M251:M251))/N$1,2)</f>
        <v>16864.439999999999</v>
      </c>
      <c r="O251" s="1">
        <f>ROUND(($Y251-SUM($M251:N251))/O$1,2)</f>
        <v>16864.439999999999</v>
      </c>
      <c r="P251" s="1">
        <f>ROUND(($Y251-SUM($M251:O251))/P$1,2)</f>
        <v>16864.439999999999</v>
      </c>
      <c r="Q251" s="1">
        <f>ROUND(($Y251-SUM($M251:P251))/Q$1,2)</f>
        <v>16864.439999999999</v>
      </c>
      <c r="R251" s="1">
        <f>ROUND(($Y251-SUM($M251:Q251))/R$1,2)</f>
        <v>16864.439999999999</v>
      </c>
      <c r="S251" s="1">
        <f>ROUND(($Y251-SUM($M251:R251))/S$1,2)</f>
        <v>16864.439999999999</v>
      </c>
      <c r="T251" s="1">
        <f>ROUND(($Y251-SUM($M251:S251))/T$1,2)</f>
        <v>16864.439999999999</v>
      </c>
      <c r="U251" s="1">
        <f>ROUND(($Y251-SUM($M251:T251))/U$1,2)</f>
        <v>16864.439999999999</v>
      </c>
      <c r="V251" s="1">
        <f>ROUND(($Y251-SUM($M251:U251))/V$1,2)</f>
        <v>16864.439999999999</v>
      </c>
      <c r="W251" s="1">
        <f>ROUND(($Y251-SUM($M251:V251))/W$1,2)</f>
        <v>16864.45</v>
      </c>
      <c r="X251" s="1">
        <f>ROUND(($Y251-SUM($M251:W251))/X$1,2)</f>
        <v>16864.439999999999</v>
      </c>
      <c r="Y251" s="1">
        <f t="shared" si="86"/>
        <v>202373.29</v>
      </c>
      <c r="Z251" s="1">
        <f t="shared" si="87"/>
        <v>660</v>
      </c>
      <c r="AA251" s="1">
        <v>660</v>
      </c>
      <c r="AC251" s="1">
        <f t="shared" si="58"/>
        <v>0</v>
      </c>
    </row>
    <row r="252" spans="1:29" x14ac:dyDescent="0.35">
      <c r="A252" s="1" t="s">
        <v>522</v>
      </c>
      <c r="B252" s="1" t="s">
        <v>523</v>
      </c>
      <c r="C252" s="1" t="s">
        <v>524</v>
      </c>
      <c r="D252" s="1" t="s">
        <v>538</v>
      </c>
      <c r="E252" s="1" t="s">
        <v>539</v>
      </c>
      <c r="F252" s="1" t="s">
        <v>666</v>
      </c>
      <c r="L252" s="1" t="s">
        <v>669</v>
      </c>
      <c r="M252" s="1">
        <v>13287.14</v>
      </c>
      <c r="N252" s="1">
        <f>ROUND(($Y252-SUM($M252:M252))/N$1,2)</f>
        <v>13287.13</v>
      </c>
      <c r="O252" s="1">
        <f>ROUND(($Y252-SUM($M252:N252))/O$1,2)</f>
        <v>13287.14</v>
      </c>
      <c r="P252" s="1">
        <f>ROUND(($Y252-SUM($M252:O252))/P$1,2)</f>
        <v>13287.13</v>
      </c>
      <c r="Q252" s="1">
        <f>ROUND(($Y252-SUM($M252:P252))/Q$1,2)</f>
        <v>13287.14</v>
      </c>
      <c r="R252" s="1">
        <f>ROUND(($Y252-SUM($M252:Q252))/R$1,2)</f>
        <v>13287.13</v>
      </c>
      <c r="S252" s="1">
        <f>ROUND(($Y252-SUM($M252:R252))/S$1,2)</f>
        <v>13287.14</v>
      </c>
      <c r="T252" s="1">
        <f>ROUND(($Y252-SUM($M252:S252))/T$1,2)</f>
        <v>13287.13</v>
      </c>
      <c r="U252" s="1">
        <f>ROUND(($Y252-SUM($M252:T252))/U$1,2)</f>
        <v>13287.14</v>
      </c>
      <c r="V252" s="1">
        <f>ROUND(($Y252-SUM($M252:U252))/V$1,2)</f>
        <v>13287.13</v>
      </c>
      <c r="W252" s="1">
        <f>ROUND(($Y252-SUM($M252:V252))/W$1,2)</f>
        <v>13287.14</v>
      </c>
      <c r="X252" s="1">
        <f>ROUND(($Y252-SUM($M252:W252))/X$1,2)</f>
        <v>13287.13</v>
      </c>
      <c r="Y252" s="1">
        <f t="shared" si="86"/>
        <v>159445.62</v>
      </c>
      <c r="Z252" s="1">
        <f t="shared" si="87"/>
        <v>520</v>
      </c>
      <c r="AA252" s="1">
        <v>520</v>
      </c>
      <c r="AC252" s="1">
        <f t="shared" si="58"/>
        <v>0</v>
      </c>
    </row>
    <row r="253" spans="1:29" x14ac:dyDescent="0.35">
      <c r="A253" s="1" t="s">
        <v>522</v>
      </c>
      <c r="B253" s="1" t="s">
        <v>523</v>
      </c>
      <c r="C253" s="1" t="s">
        <v>524</v>
      </c>
      <c r="D253" s="1" t="s">
        <v>414</v>
      </c>
      <c r="E253" s="1" t="s">
        <v>540</v>
      </c>
      <c r="F253" s="1" t="s">
        <v>666</v>
      </c>
      <c r="L253" s="1" t="s">
        <v>669</v>
      </c>
      <c r="M253" s="1">
        <v>12111.74</v>
      </c>
      <c r="N253" s="1">
        <f>ROUND(($Y253-SUM($M253:M253))/N$1,2)</f>
        <v>12111.73</v>
      </c>
      <c r="O253" s="1">
        <f>ROUND(($Y253-SUM($M253:N253))/O$1,2)</f>
        <v>12111.74</v>
      </c>
      <c r="P253" s="1">
        <f>ROUND(($Y253-SUM($M253:O253))/P$1,2)</f>
        <v>12111.73</v>
      </c>
      <c r="Q253" s="1">
        <f>ROUND(($Y253-SUM($M253:P253))/Q$1,2)</f>
        <v>12111.74</v>
      </c>
      <c r="R253" s="1">
        <f>ROUND(($Y253-SUM($M253:Q253))/R$1,2)</f>
        <v>12111.73</v>
      </c>
      <c r="S253" s="1">
        <f>ROUND(($Y253-SUM($M253:R253))/S$1,2)</f>
        <v>12111.74</v>
      </c>
      <c r="T253" s="1">
        <f>ROUND(($Y253-SUM($M253:S253))/T$1,2)</f>
        <v>12111.73</v>
      </c>
      <c r="U253" s="1">
        <f>ROUND(($Y253-SUM($M253:T253))/U$1,2)</f>
        <v>12111.74</v>
      </c>
      <c r="V253" s="1">
        <f>ROUND(($Y253-SUM($M253:U253))/V$1,2)</f>
        <v>12111.73</v>
      </c>
      <c r="W253" s="1">
        <f>ROUND(($Y253-SUM($M253:V253))/W$1,2)</f>
        <v>12111.74</v>
      </c>
      <c r="X253" s="1">
        <f>ROUND(($Y253-SUM($M253:W253))/X$1,2)</f>
        <v>12111.73</v>
      </c>
      <c r="Y253" s="1">
        <f t="shared" si="86"/>
        <v>145340.82</v>
      </c>
      <c r="Z253" s="1">
        <f t="shared" si="87"/>
        <v>474</v>
      </c>
      <c r="AA253" s="1">
        <v>474</v>
      </c>
      <c r="AC253" s="1">
        <f t="shared" si="58"/>
        <v>0</v>
      </c>
    </row>
    <row r="254" spans="1:29" x14ac:dyDescent="0.35">
      <c r="A254" s="1" t="s">
        <v>522</v>
      </c>
      <c r="B254" s="1" t="s">
        <v>523</v>
      </c>
      <c r="C254" s="1" t="s">
        <v>524</v>
      </c>
      <c r="D254" s="1" t="s">
        <v>541</v>
      </c>
      <c r="E254" s="1" t="s">
        <v>542</v>
      </c>
      <c r="F254" s="1" t="s">
        <v>666</v>
      </c>
      <c r="L254" s="1" t="s">
        <v>669</v>
      </c>
      <c r="M254" s="1">
        <v>8176.7</v>
      </c>
      <c r="N254" s="1">
        <f>ROUND(($Y254-SUM($M254:M254))/N$1,2)</f>
        <v>8176.7</v>
      </c>
      <c r="O254" s="1">
        <f>ROUND(($Y254-SUM($M254:N254))/O$1,2)</f>
        <v>8176.7</v>
      </c>
      <c r="P254" s="1">
        <f>ROUND(($Y254-SUM($M254:O254))/P$1,2)</f>
        <v>8176.7</v>
      </c>
      <c r="Q254" s="1">
        <f>ROUND(($Y254-SUM($M254:P254))/Q$1,2)</f>
        <v>8176.7</v>
      </c>
      <c r="R254" s="1">
        <f>ROUND(($Y254-SUM($M254:Q254))/R$1,2)</f>
        <v>8176.7</v>
      </c>
      <c r="S254" s="1">
        <f>ROUND(($Y254-SUM($M254:R254))/S$1,2)</f>
        <v>8176.7</v>
      </c>
      <c r="T254" s="1">
        <f>ROUND(($Y254-SUM($M254:S254))/T$1,2)</f>
        <v>8176.7</v>
      </c>
      <c r="U254" s="1">
        <f>ROUND(($Y254-SUM($M254:T254))/U$1,2)</f>
        <v>8176.7</v>
      </c>
      <c r="V254" s="1">
        <f>ROUND(($Y254-SUM($M254:U254))/V$1,2)</f>
        <v>8176.69</v>
      </c>
      <c r="W254" s="1">
        <f>ROUND(($Y254-SUM($M254:V254))/W$1,2)</f>
        <v>8176.7</v>
      </c>
      <c r="X254" s="1">
        <f>ROUND(($Y254-SUM($M254:W254))/X$1,2)</f>
        <v>8176.69</v>
      </c>
      <c r="Y254" s="1">
        <f t="shared" si="86"/>
        <v>98120.38</v>
      </c>
      <c r="Z254" s="1">
        <f t="shared" si="87"/>
        <v>320</v>
      </c>
      <c r="AA254" s="1">
        <v>320</v>
      </c>
      <c r="AC254" s="1">
        <f t="shared" si="58"/>
        <v>0</v>
      </c>
    </row>
    <row r="255" spans="1:29" x14ac:dyDescent="0.35">
      <c r="A255" s="1" t="s">
        <v>522</v>
      </c>
      <c r="B255" s="1" t="s">
        <v>523</v>
      </c>
      <c r="C255" s="1" t="s">
        <v>524</v>
      </c>
      <c r="D255" s="1" t="s">
        <v>639</v>
      </c>
      <c r="E255" s="1" t="s">
        <v>704</v>
      </c>
      <c r="F255" s="1" t="s">
        <v>666</v>
      </c>
      <c r="L255" s="1" t="s">
        <v>669</v>
      </c>
      <c r="M255" s="1">
        <v>14462.54</v>
      </c>
      <c r="N255" s="1">
        <f>ROUND(($Y255-SUM($M255:M255))/N$1,2)</f>
        <v>14462.54</v>
      </c>
      <c r="O255" s="1">
        <f>ROUND(($Y255-SUM($M255:N255))/O$1,2)</f>
        <v>14462.54</v>
      </c>
      <c r="P255" s="1">
        <f>ROUND(($Y255-SUM($M255:O255))/P$1,2)</f>
        <v>14462.53</v>
      </c>
      <c r="Q255" s="1">
        <f>ROUND(($Y255-SUM($M255:P255))/Q$1,2)</f>
        <v>14462.54</v>
      </c>
      <c r="R255" s="1">
        <f>ROUND(($Y255-SUM($M255:Q255))/R$1,2)</f>
        <v>14462.53</v>
      </c>
      <c r="S255" s="1">
        <f>ROUND(($Y255-SUM($M255:R255))/S$1,2)</f>
        <v>14462.54</v>
      </c>
      <c r="T255" s="1">
        <f>ROUND(($Y255-SUM($M255:S255))/T$1,2)</f>
        <v>14462.53</v>
      </c>
      <c r="U255" s="1">
        <f>ROUND(($Y255-SUM($M255:T255))/U$1,2)</f>
        <v>14462.54</v>
      </c>
      <c r="V255" s="1">
        <f>ROUND(($Y255-SUM($M255:U255))/V$1,2)</f>
        <v>14462.53</v>
      </c>
      <c r="W255" s="1">
        <f>ROUND(($Y255-SUM($M255:V255))/W$1,2)</f>
        <v>14462.54</v>
      </c>
      <c r="X255" s="1">
        <f>ROUND(($Y255-SUM($M255:W255))/X$1,2)</f>
        <v>14462.53</v>
      </c>
      <c r="Y255" s="1">
        <f t="shared" si="86"/>
        <v>173550.43</v>
      </c>
      <c r="Z255" s="1">
        <f t="shared" si="87"/>
        <v>566</v>
      </c>
      <c r="AA255" s="1">
        <v>566</v>
      </c>
      <c r="AC255" s="1">
        <f t="shared" si="58"/>
        <v>0</v>
      </c>
    </row>
    <row r="256" spans="1:29" x14ac:dyDescent="0.35">
      <c r="A256" s="1" t="s">
        <v>522</v>
      </c>
      <c r="B256" s="1" t="s">
        <v>523</v>
      </c>
      <c r="C256" s="1" t="s">
        <v>524</v>
      </c>
      <c r="D256" s="1" t="s">
        <v>640</v>
      </c>
      <c r="E256" s="1" t="s">
        <v>543</v>
      </c>
      <c r="F256" s="1" t="s">
        <v>666</v>
      </c>
      <c r="L256" s="1" t="s">
        <v>669</v>
      </c>
      <c r="M256" s="1">
        <v>22358.16</v>
      </c>
      <c r="N256" s="1">
        <f>ROUND(($Y256-SUM($M256:M256))/N$1,2)</f>
        <v>22358.16</v>
      </c>
      <c r="O256" s="1">
        <f>ROUND(($Y256-SUM($M256:N256))/O$1,2)</f>
        <v>22358.16</v>
      </c>
      <c r="P256" s="1">
        <f>ROUND(($Y256-SUM($M256:O256))/P$1,2)</f>
        <v>22358.16</v>
      </c>
      <c r="Q256" s="1">
        <f>ROUND(($Y256-SUM($M256:P256))/Q$1,2)</f>
        <v>22358.16</v>
      </c>
      <c r="R256" s="1">
        <f>ROUND(($Y256-SUM($M256:Q256))/R$1,2)</f>
        <v>22358.16</v>
      </c>
      <c r="S256" s="1">
        <f>ROUND(($Y256-SUM($M256:R256))/S$1,2)</f>
        <v>22358.16</v>
      </c>
      <c r="T256" s="1">
        <f>ROUND(($Y256-SUM($M256:S256))/T$1,2)</f>
        <v>22358.16</v>
      </c>
      <c r="U256" s="1">
        <f>ROUND(($Y256-SUM($M256:T256))/U$1,2)</f>
        <v>22358.16</v>
      </c>
      <c r="V256" s="1">
        <f>ROUND(($Y256-SUM($M256:U256))/V$1,2)</f>
        <v>22358.16</v>
      </c>
      <c r="W256" s="1">
        <f>ROUND(($Y256-SUM($M256:V256))/W$1,2)</f>
        <v>22358.17</v>
      </c>
      <c r="X256" s="1">
        <f>ROUND(($Y256-SUM($M256:W256))/X$1,2)</f>
        <v>22358.16</v>
      </c>
      <c r="Y256" s="1">
        <f t="shared" si="86"/>
        <v>268297.93</v>
      </c>
      <c r="Z256" s="1">
        <f t="shared" si="87"/>
        <v>875</v>
      </c>
      <c r="AA256" s="1">
        <v>875</v>
      </c>
      <c r="AC256" s="1">
        <f t="shared" si="58"/>
        <v>0</v>
      </c>
    </row>
    <row r="257" spans="1:29" x14ac:dyDescent="0.35">
      <c r="A257" s="1" t="s">
        <v>522</v>
      </c>
      <c r="B257" s="1" t="s">
        <v>523</v>
      </c>
      <c r="C257" s="1" t="s">
        <v>524</v>
      </c>
      <c r="D257" s="1" t="s">
        <v>641</v>
      </c>
      <c r="E257" s="1" t="s">
        <v>544</v>
      </c>
      <c r="F257" s="1" t="s">
        <v>666</v>
      </c>
      <c r="L257" s="1" t="s">
        <v>669</v>
      </c>
      <c r="M257" s="1">
        <v>17477.689999999999</v>
      </c>
      <c r="N257" s="1">
        <f>ROUND(($Y257-SUM($M257:M257))/N$1,2)</f>
        <v>17477.689999999999</v>
      </c>
      <c r="O257" s="1">
        <f>ROUND(($Y257-SUM($M257:N257))/O$1,2)</f>
        <v>17477.689999999999</v>
      </c>
      <c r="P257" s="1">
        <f>ROUND(($Y257-SUM($M257:O257))/P$1,2)</f>
        <v>17477.689999999999</v>
      </c>
      <c r="Q257" s="1">
        <f>ROUND(($Y257-SUM($M257:P257))/Q$1,2)</f>
        <v>17477.7</v>
      </c>
      <c r="R257" s="1">
        <f>ROUND(($Y257-SUM($M257:Q257))/R$1,2)</f>
        <v>17477.689999999999</v>
      </c>
      <c r="S257" s="1">
        <f>ROUND(($Y257-SUM($M257:R257))/S$1,2)</f>
        <v>17477.7</v>
      </c>
      <c r="T257" s="1">
        <f>ROUND(($Y257-SUM($M257:S257))/T$1,2)</f>
        <v>17477.689999999999</v>
      </c>
      <c r="U257" s="1">
        <f>ROUND(($Y257-SUM($M257:T257))/U$1,2)</f>
        <v>17477.7</v>
      </c>
      <c r="V257" s="1">
        <f>ROUND(($Y257-SUM($M257:U257))/V$1,2)</f>
        <v>17477.689999999999</v>
      </c>
      <c r="W257" s="1">
        <f>ROUND(($Y257-SUM($M257:V257))/W$1,2)</f>
        <v>17477.7</v>
      </c>
      <c r="X257" s="1">
        <f>ROUND(($Y257-SUM($M257:W257))/X$1,2)</f>
        <v>17477.689999999999</v>
      </c>
      <c r="Y257" s="1">
        <f t="shared" si="86"/>
        <v>209732.32</v>
      </c>
      <c r="Z257" s="1">
        <f t="shared" si="87"/>
        <v>684</v>
      </c>
      <c r="AA257" s="1">
        <v>684</v>
      </c>
      <c r="AC257" s="1">
        <f t="shared" si="58"/>
        <v>0</v>
      </c>
    </row>
    <row r="258" spans="1:29" x14ac:dyDescent="0.35">
      <c r="A258" s="1" t="s">
        <v>522</v>
      </c>
      <c r="B258" s="1" t="s">
        <v>523</v>
      </c>
      <c r="C258" s="1" t="s">
        <v>524</v>
      </c>
      <c r="D258" s="1" t="s">
        <v>545</v>
      </c>
      <c r="E258" s="1" t="s">
        <v>546</v>
      </c>
      <c r="F258" s="1" t="s">
        <v>666</v>
      </c>
      <c r="L258" s="1" t="s">
        <v>669</v>
      </c>
      <c r="M258" s="1">
        <v>17119.96</v>
      </c>
      <c r="N258" s="1">
        <f>ROUND(($Y258-SUM($M258:M258))/N$1,2)</f>
        <v>17119.96</v>
      </c>
      <c r="O258" s="1">
        <f>ROUND(($Y258-SUM($M258:N258))/O$1,2)</f>
        <v>17119.96</v>
      </c>
      <c r="P258" s="1">
        <f>ROUND(($Y258-SUM($M258:O258))/P$1,2)</f>
        <v>17119.96</v>
      </c>
      <c r="Q258" s="1">
        <f>ROUND(($Y258-SUM($M258:P258))/Q$1,2)</f>
        <v>17119.96</v>
      </c>
      <c r="R258" s="1">
        <f>ROUND(($Y258-SUM($M258:Q258))/R$1,2)</f>
        <v>17119.96</v>
      </c>
      <c r="S258" s="1">
        <f>ROUND(($Y258-SUM($M258:R258))/S$1,2)</f>
        <v>17119.97</v>
      </c>
      <c r="T258" s="1">
        <f>ROUND(($Y258-SUM($M258:S258))/T$1,2)</f>
        <v>17119.96</v>
      </c>
      <c r="U258" s="1">
        <f>ROUND(($Y258-SUM($M258:T258))/U$1,2)</f>
        <v>17119.97</v>
      </c>
      <c r="V258" s="1">
        <f>ROUND(($Y258-SUM($M258:U258))/V$1,2)</f>
        <v>17119.96</v>
      </c>
      <c r="W258" s="1">
        <f>ROUND(($Y258-SUM($M258:V258))/W$1,2)</f>
        <v>17119.97</v>
      </c>
      <c r="X258" s="1">
        <f>ROUND(($Y258-SUM($M258:W258))/X$1,2)</f>
        <v>17119.96</v>
      </c>
      <c r="Y258" s="1">
        <f t="shared" si="86"/>
        <v>205439.55</v>
      </c>
      <c r="Z258" s="1">
        <f t="shared" si="87"/>
        <v>670</v>
      </c>
      <c r="AA258" s="1">
        <v>670</v>
      </c>
      <c r="AC258" s="1">
        <f t="shared" ref="AC258:AC285" si="88">Y258-SUM(M258:X258)</f>
        <v>0</v>
      </c>
    </row>
    <row r="259" spans="1:29" x14ac:dyDescent="0.35">
      <c r="A259" s="1" t="s">
        <v>522</v>
      </c>
      <c r="B259" s="1" t="s">
        <v>523</v>
      </c>
      <c r="C259" s="1" t="s">
        <v>524</v>
      </c>
      <c r="D259" s="1" t="s">
        <v>642</v>
      </c>
      <c r="E259" s="1" t="s">
        <v>547</v>
      </c>
      <c r="F259" s="1" t="s">
        <v>666</v>
      </c>
      <c r="L259" s="1" t="s">
        <v>669</v>
      </c>
      <c r="M259" s="1">
        <v>8330.01</v>
      </c>
      <c r="N259" s="1">
        <f>ROUND(($Y259-SUM($M259:M259))/N$1,2)</f>
        <v>8330.01</v>
      </c>
      <c r="O259" s="1">
        <f>ROUND(($Y259-SUM($M259:N259))/O$1,2)</f>
        <v>8330.01</v>
      </c>
      <c r="P259" s="1">
        <f>ROUND(($Y259-SUM($M259:O259))/P$1,2)</f>
        <v>8330.01</v>
      </c>
      <c r="Q259" s="1">
        <f>ROUND(($Y259-SUM($M259:P259))/Q$1,2)</f>
        <v>8330.01</v>
      </c>
      <c r="R259" s="1">
        <f>ROUND(($Y259-SUM($M259:Q259))/R$1,2)</f>
        <v>8330.01</v>
      </c>
      <c r="S259" s="1">
        <f>ROUND(($Y259-SUM($M259:R259))/S$1,2)</f>
        <v>8330.01</v>
      </c>
      <c r="T259" s="1">
        <f>ROUND(($Y259-SUM($M259:S259))/T$1,2)</f>
        <v>8330.01</v>
      </c>
      <c r="U259" s="1">
        <f>ROUND(($Y259-SUM($M259:T259))/U$1,2)</f>
        <v>8330.02</v>
      </c>
      <c r="V259" s="1">
        <f>ROUND(($Y259-SUM($M259:U259))/V$1,2)</f>
        <v>8330.01</v>
      </c>
      <c r="W259" s="1">
        <f>ROUND(($Y259-SUM($M259:V259))/W$1,2)</f>
        <v>8330.02</v>
      </c>
      <c r="X259" s="1">
        <f>ROUND(($Y259-SUM($M259:W259))/X$1,2)</f>
        <v>8330.01</v>
      </c>
      <c r="Y259" s="1">
        <f t="shared" si="86"/>
        <v>99960.14</v>
      </c>
      <c r="Z259" s="1">
        <f t="shared" si="87"/>
        <v>326</v>
      </c>
      <c r="AA259" s="1">
        <v>326</v>
      </c>
      <c r="AC259" s="1">
        <f t="shared" si="88"/>
        <v>0</v>
      </c>
    </row>
    <row r="260" spans="1:29" x14ac:dyDescent="0.35">
      <c r="A260" s="1" t="s">
        <v>522</v>
      </c>
      <c r="B260" s="1" t="s">
        <v>523</v>
      </c>
      <c r="C260" s="1" t="s">
        <v>524</v>
      </c>
      <c r="D260" s="1" t="s">
        <v>643</v>
      </c>
      <c r="E260" s="1" t="s">
        <v>548</v>
      </c>
      <c r="F260" s="1" t="s">
        <v>666</v>
      </c>
      <c r="L260" s="1" t="s">
        <v>669</v>
      </c>
      <c r="M260" s="1">
        <v>2555.2199999999998</v>
      </c>
      <c r="N260" s="1">
        <f>ROUND(($Y260-SUM($M260:M260))/N$1,2)</f>
        <v>2555.2199999999998</v>
      </c>
      <c r="O260" s="1">
        <f>ROUND(($Y260-SUM($M260:N260))/O$1,2)</f>
        <v>2555.2199999999998</v>
      </c>
      <c r="P260" s="1">
        <f>ROUND(($Y260-SUM($M260:O260))/P$1,2)</f>
        <v>2555.2199999999998</v>
      </c>
      <c r="Q260" s="1">
        <f>ROUND(($Y260-SUM($M260:P260))/Q$1,2)</f>
        <v>2555.2199999999998</v>
      </c>
      <c r="R260" s="1">
        <f>ROUND(($Y260-SUM($M260:Q260))/R$1,2)</f>
        <v>2555.2199999999998</v>
      </c>
      <c r="S260" s="1">
        <f>ROUND(($Y260-SUM($M260:R260))/S$1,2)</f>
        <v>2555.2199999999998</v>
      </c>
      <c r="T260" s="1">
        <f>ROUND(($Y260-SUM($M260:S260))/T$1,2)</f>
        <v>2555.2199999999998</v>
      </c>
      <c r="U260" s="1">
        <f>ROUND(($Y260-SUM($M260:T260))/U$1,2)</f>
        <v>2555.2199999999998</v>
      </c>
      <c r="V260" s="1">
        <f>ROUND(($Y260-SUM($M260:U260))/V$1,2)</f>
        <v>2555.21</v>
      </c>
      <c r="W260" s="1">
        <f>ROUND(($Y260-SUM($M260:V260))/W$1,2)</f>
        <v>2555.2199999999998</v>
      </c>
      <c r="X260" s="1">
        <f>ROUND(($Y260-SUM($M260:W260))/X$1,2)</f>
        <v>2555.21</v>
      </c>
      <c r="Y260" s="1">
        <f t="shared" si="86"/>
        <v>30662.62</v>
      </c>
      <c r="Z260" s="1">
        <f t="shared" si="87"/>
        <v>100</v>
      </c>
      <c r="AA260" s="1">
        <v>100</v>
      </c>
      <c r="AC260" s="1">
        <f t="shared" si="88"/>
        <v>0</v>
      </c>
    </row>
    <row r="261" spans="1:29" x14ac:dyDescent="0.35">
      <c r="A261" s="1" t="s">
        <v>522</v>
      </c>
      <c r="B261" s="1" t="s">
        <v>523</v>
      </c>
      <c r="C261" s="1" t="s">
        <v>524</v>
      </c>
      <c r="D261" s="1" t="s">
        <v>549</v>
      </c>
      <c r="E261" s="1" t="s">
        <v>550</v>
      </c>
      <c r="F261" s="1" t="s">
        <v>666</v>
      </c>
      <c r="L261" s="1" t="s">
        <v>669</v>
      </c>
      <c r="M261" s="1">
        <v>10450.84</v>
      </c>
      <c r="N261" s="1">
        <f>ROUND(($Y261-SUM($M261:M261))/N$1,2)</f>
        <v>10450.84</v>
      </c>
      <c r="O261" s="1">
        <f>ROUND(($Y261-SUM($M261:N261))/O$1,2)</f>
        <v>10450.84</v>
      </c>
      <c r="P261" s="1">
        <f>ROUND(($Y261-SUM($M261:O261))/P$1,2)</f>
        <v>10450.84</v>
      </c>
      <c r="Q261" s="1">
        <f>ROUND(($Y261-SUM($M261:P261))/Q$1,2)</f>
        <v>10450.85</v>
      </c>
      <c r="R261" s="1">
        <f>ROUND(($Y261-SUM($M261:Q261))/R$1,2)</f>
        <v>10450.84</v>
      </c>
      <c r="S261" s="1">
        <f>ROUND(($Y261-SUM($M261:R261))/S$1,2)</f>
        <v>10450.85</v>
      </c>
      <c r="T261" s="1">
        <f>ROUND(($Y261-SUM($M261:S261))/T$1,2)</f>
        <v>10450.84</v>
      </c>
      <c r="U261" s="1">
        <f>ROUND(($Y261-SUM($M261:T261))/U$1,2)</f>
        <v>10450.85</v>
      </c>
      <c r="V261" s="1">
        <f>ROUND(($Y261-SUM($M261:U261))/V$1,2)</f>
        <v>10450.84</v>
      </c>
      <c r="W261" s="1">
        <f>ROUND(($Y261-SUM($M261:V261))/W$1,2)</f>
        <v>10450.85</v>
      </c>
      <c r="X261" s="1">
        <f>ROUND(($Y261-SUM($M261:W261))/X$1,2)</f>
        <v>10450.84</v>
      </c>
      <c r="Y261" s="1">
        <f t="shared" si="86"/>
        <v>125410.12</v>
      </c>
      <c r="Z261" s="1">
        <f t="shared" si="87"/>
        <v>409</v>
      </c>
      <c r="AA261" s="1">
        <v>409</v>
      </c>
      <c r="AC261" s="1">
        <f t="shared" si="88"/>
        <v>0</v>
      </c>
    </row>
    <row r="262" spans="1:29" x14ac:dyDescent="0.35">
      <c r="A262" s="1" t="s">
        <v>522</v>
      </c>
      <c r="B262" s="1" t="s">
        <v>523</v>
      </c>
      <c r="C262" s="1" t="s">
        <v>524</v>
      </c>
      <c r="D262" s="1" t="s">
        <v>644</v>
      </c>
      <c r="E262" s="1" t="s">
        <v>551</v>
      </c>
      <c r="F262" s="1" t="s">
        <v>666</v>
      </c>
      <c r="L262" s="1" t="s">
        <v>669</v>
      </c>
      <c r="M262" s="1">
        <v>1379.82</v>
      </c>
      <c r="N262" s="1">
        <f>ROUND(($Y262-SUM($M262:M262))/N$1,2)</f>
        <v>1379.82</v>
      </c>
      <c r="O262" s="1">
        <f>ROUND(($Y262-SUM($M262:N262))/O$1,2)</f>
        <v>1379.82</v>
      </c>
      <c r="P262" s="1">
        <f>ROUND(($Y262-SUM($M262:O262))/P$1,2)</f>
        <v>1379.82</v>
      </c>
      <c r="Q262" s="1">
        <f>ROUND(($Y262-SUM($M262:P262))/Q$1,2)</f>
        <v>1379.82</v>
      </c>
      <c r="R262" s="1">
        <f>ROUND(($Y262-SUM($M262:Q262))/R$1,2)</f>
        <v>1379.82</v>
      </c>
      <c r="S262" s="1">
        <f>ROUND(($Y262-SUM($M262:R262))/S$1,2)</f>
        <v>1379.82</v>
      </c>
      <c r="T262" s="1">
        <f>ROUND(($Y262-SUM($M262:S262))/T$1,2)</f>
        <v>1379.81</v>
      </c>
      <c r="U262" s="1">
        <f>ROUND(($Y262-SUM($M262:T262))/U$1,2)</f>
        <v>1379.82</v>
      </c>
      <c r="V262" s="1">
        <f>ROUND(($Y262-SUM($M262:U262))/V$1,2)</f>
        <v>1379.81</v>
      </c>
      <c r="W262" s="1">
        <f>ROUND(($Y262-SUM($M262:V262))/W$1,2)</f>
        <v>1379.82</v>
      </c>
      <c r="X262" s="1">
        <f>ROUND(($Y262-SUM($M262:W262))/X$1,2)</f>
        <v>1379.81</v>
      </c>
      <c r="Y262" s="1">
        <f t="shared" si="86"/>
        <v>16557.810000000001</v>
      </c>
      <c r="Z262" s="1">
        <f t="shared" si="87"/>
        <v>54</v>
      </c>
      <c r="AA262" s="1">
        <v>54</v>
      </c>
      <c r="AC262" s="1">
        <f t="shared" si="88"/>
        <v>0</v>
      </c>
    </row>
    <row r="263" spans="1:29" x14ac:dyDescent="0.35">
      <c r="A263" s="1" t="s">
        <v>522</v>
      </c>
      <c r="B263" s="1" t="s">
        <v>523</v>
      </c>
      <c r="C263" s="1" t="s">
        <v>524</v>
      </c>
      <c r="D263" s="1" t="s">
        <v>552</v>
      </c>
      <c r="E263" s="1" t="s">
        <v>553</v>
      </c>
      <c r="F263" s="1" t="s">
        <v>666</v>
      </c>
      <c r="L263" s="1" t="s">
        <v>669</v>
      </c>
      <c r="M263" s="1">
        <v>6285.84</v>
      </c>
      <c r="N263" s="1">
        <f>ROUND(($Y263-SUM($M263:M263))/N$1,2)</f>
        <v>6285.84</v>
      </c>
      <c r="O263" s="1">
        <f>ROUND(($Y263-SUM($M263:N263))/O$1,2)</f>
        <v>6285.84</v>
      </c>
      <c r="P263" s="1">
        <f>ROUND(($Y263-SUM($M263:O263))/P$1,2)</f>
        <v>6285.84</v>
      </c>
      <c r="Q263" s="1">
        <f>ROUND(($Y263-SUM($M263:P263))/Q$1,2)</f>
        <v>6285.84</v>
      </c>
      <c r="R263" s="1">
        <f>ROUND(($Y263-SUM($M263:Q263))/R$1,2)</f>
        <v>6285.84</v>
      </c>
      <c r="S263" s="1">
        <f>ROUND(($Y263-SUM($M263:R263))/S$1,2)</f>
        <v>6285.84</v>
      </c>
      <c r="T263" s="1">
        <f>ROUND(($Y263-SUM($M263:S263))/T$1,2)</f>
        <v>6285.83</v>
      </c>
      <c r="U263" s="1">
        <f>ROUND(($Y263-SUM($M263:T263))/U$1,2)</f>
        <v>6285.84</v>
      </c>
      <c r="V263" s="1">
        <f>ROUND(($Y263-SUM($M263:U263))/V$1,2)</f>
        <v>6285.83</v>
      </c>
      <c r="W263" s="1">
        <f>ROUND(($Y263-SUM($M263:V263))/W$1,2)</f>
        <v>6285.84</v>
      </c>
      <c r="X263" s="1">
        <f>ROUND(($Y263-SUM($M263:W263))/X$1,2)</f>
        <v>6285.83</v>
      </c>
      <c r="Y263" s="1">
        <f t="shared" si="86"/>
        <v>75430.05</v>
      </c>
      <c r="Z263" s="1">
        <f t="shared" si="87"/>
        <v>246</v>
      </c>
      <c r="AA263" s="1">
        <v>246</v>
      </c>
      <c r="AC263" s="1">
        <f t="shared" si="88"/>
        <v>0</v>
      </c>
    </row>
    <row r="264" spans="1:29" x14ac:dyDescent="0.35">
      <c r="A264" s="1" t="s">
        <v>522</v>
      </c>
      <c r="B264" s="1" t="s">
        <v>523</v>
      </c>
      <c r="C264" s="1" t="s">
        <v>524</v>
      </c>
      <c r="D264" s="1" t="s">
        <v>554</v>
      </c>
      <c r="E264" s="1" t="s">
        <v>555</v>
      </c>
      <c r="F264" s="1" t="s">
        <v>665</v>
      </c>
      <c r="L264" s="1" t="s">
        <v>669</v>
      </c>
      <c r="M264" s="1">
        <v>4535.51</v>
      </c>
      <c r="N264" s="1">
        <f>ROUND(($Y264-SUM($M264:M264))/N$1,2)</f>
        <v>4535.51</v>
      </c>
      <c r="O264" s="1">
        <f>ROUND(($Y264-SUM($M264:N264))/O$1,2)</f>
        <v>4535.51</v>
      </c>
      <c r="P264" s="1">
        <f>ROUND(($Y264-SUM($M264:O264))/P$1,2)</f>
        <v>4535.51</v>
      </c>
      <c r="Q264" s="1">
        <f>ROUND(($Y264-SUM($M264:P264))/Q$1,2)</f>
        <v>4535.51</v>
      </c>
      <c r="R264" s="1">
        <f>ROUND(($Y264-SUM($M264:Q264))/R$1,2)</f>
        <v>4535.51</v>
      </c>
      <c r="S264" s="1">
        <f>ROUND(($Y264-SUM($M264:R264))/S$1,2)</f>
        <v>4535.5200000000004</v>
      </c>
      <c r="T264" s="1">
        <f>ROUND(($Y264-SUM($M264:S264))/T$1,2)</f>
        <v>4535.51</v>
      </c>
      <c r="U264" s="1">
        <f>ROUND(($Y264-SUM($M264:T264))/U$1,2)</f>
        <v>4535.5200000000004</v>
      </c>
      <c r="V264" s="1">
        <f>ROUND(($Y264-SUM($M264:U264))/V$1,2)</f>
        <v>4535.51</v>
      </c>
      <c r="W264" s="1">
        <f>ROUND(($Y264-SUM($M264:V264))/W$1,2)</f>
        <v>4535.5200000000004</v>
      </c>
      <c r="X264" s="1">
        <f>ROUND(($Y264-SUM($M264:W264))/X$1,2)</f>
        <v>4535.51</v>
      </c>
      <c r="Y264" s="1">
        <f t="shared" si="86"/>
        <v>54426.15</v>
      </c>
      <c r="Z264" s="1">
        <f t="shared" si="87"/>
        <v>177.5</v>
      </c>
      <c r="AA264" s="1">
        <v>355</v>
      </c>
      <c r="AC264" s="1">
        <f t="shared" si="88"/>
        <v>0</v>
      </c>
    </row>
    <row r="265" spans="1:29" x14ac:dyDescent="0.35">
      <c r="A265" s="1" t="s">
        <v>522</v>
      </c>
      <c r="B265" s="1" t="s">
        <v>523</v>
      </c>
      <c r="C265" s="1" t="s">
        <v>524</v>
      </c>
      <c r="D265" s="1" t="s">
        <v>556</v>
      </c>
      <c r="E265" s="1" t="s">
        <v>557</v>
      </c>
      <c r="F265" s="1" t="s">
        <v>666</v>
      </c>
      <c r="L265" s="1" t="s">
        <v>669</v>
      </c>
      <c r="M265" s="1">
        <v>3066.26</v>
      </c>
      <c r="N265" s="1">
        <f>ROUND(($Y265-SUM($M265:M265))/N$1,2)</f>
        <v>3066.26</v>
      </c>
      <c r="O265" s="1">
        <f>ROUND(($Y265-SUM($M265:N265))/O$1,2)</f>
        <v>3066.26</v>
      </c>
      <c r="P265" s="1">
        <f>ROUND(($Y265-SUM($M265:O265))/P$1,2)</f>
        <v>3066.26</v>
      </c>
      <c r="Q265" s="1">
        <f>ROUND(($Y265-SUM($M265:P265))/Q$1,2)</f>
        <v>3066.26</v>
      </c>
      <c r="R265" s="1">
        <f>ROUND(($Y265-SUM($M265:Q265))/R$1,2)</f>
        <v>3066.26</v>
      </c>
      <c r="S265" s="1">
        <f>ROUND(($Y265-SUM($M265:R265))/S$1,2)</f>
        <v>3066.26</v>
      </c>
      <c r="T265" s="1">
        <f>ROUND(($Y265-SUM($M265:S265))/T$1,2)</f>
        <v>3066.26</v>
      </c>
      <c r="U265" s="1">
        <f>ROUND(($Y265-SUM($M265:T265))/U$1,2)</f>
        <v>3066.27</v>
      </c>
      <c r="V265" s="1">
        <f>ROUND(($Y265-SUM($M265:U265))/V$1,2)</f>
        <v>3066.26</v>
      </c>
      <c r="W265" s="1">
        <f>ROUND(($Y265-SUM($M265:V265))/W$1,2)</f>
        <v>3066.27</v>
      </c>
      <c r="X265" s="1">
        <f>ROUND(($Y265-SUM($M265:W265))/X$1,2)</f>
        <v>3066.26</v>
      </c>
      <c r="Y265" s="1">
        <f t="shared" si="86"/>
        <v>36795.14</v>
      </c>
      <c r="Z265" s="1">
        <f t="shared" si="87"/>
        <v>120</v>
      </c>
      <c r="AA265" s="1">
        <v>120</v>
      </c>
      <c r="AC265" s="1">
        <f t="shared" si="88"/>
        <v>0</v>
      </c>
    </row>
    <row r="266" spans="1:29" x14ac:dyDescent="0.35">
      <c r="A266" s="1" t="s">
        <v>522</v>
      </c>
      <c r="B266" s="1" t="s">
        <v>523</v>
      </c>
      <c r="C266" s="1" t="s">
        <v>524</v>
      </c>
      <c r="D266" s="1" t="s">
        <v>558</v>
      </c>
      <c r="E266" s="1" t="s">
        <v>559</v>
      </c>
      <c r="F266" s="1" t="s">
        <v>666</v>
      </c>
      <c r="L266" s="1" t="s">
        <v>669</v>
      </c>
      <c r="M266" s="1">
        <v>5493.72</v>
      </c>
      <c r="N266" s="1">
        <f>ROUND(($Y266-SUM($M266:M266))/N$1,2)</f>
        <v>5493.72</v>
      </c>
      <c r="O266" s="1">
        <f>ROUND(($Y266-SUM($M266:N266))/O$1,2)</f>
        <v>5493.72</v>
      </c>
      <c r="P266" s="1">
        <f>ROUND(($Y266-SUM($M266:O266))/P$1,2)</f>
        <v>5493.72</v>
      </c>
      <c r="Q266" s="1">
        <f>ROUND(($Y266-SUM($M266:P266))/Q$1,2)</f>
        <v>5493.72</v>
      </c>
      <c r="R266" s="1">
        <f>ROUND(($Y266-SUM($M266:Q266))/R$1,2)</f>
        <v>5493.72</v>
      </c>
      <c r="S266" s="1">
        <f>ROUND(($Y266-SUM($M266:R266))/S$1,2)</f>
        <v>5493.72</v>
      </c>
      <c r="T266" s="1">
        <f>ROUND(($Y266-SUM($M266:S266))/T$1,2)</f>
        <v>5493.72</v>
      </c>
      <c r="U266" s="1">
        <f>ROUND(($Y266-SUM($M266:T266))/U$1,2)</f>
        <v>5493.72</v>
      </c>
      <c r="V266" s="1">
        <f>ROUND(($Y266-SUM($M266:U266))/V$1,2)</f>
        <v>5493.72</v>
      </c>
      <c r="W266" s="1">
        <f>ROUND(($Y266-SUM($M266:V266))/W$1,2)</f>
        <v>5493.72</v>
      </c>
      <c r="X266" s="1">
        <f>ROUND(($Y266-SUM($M266:W266))/X$1,2)</f>
        <v>5493.71</v>
      </c>
      <c r="Y266" s="1">
        <f t="shared" si="86"/>
        <v>65924.63</v>
      </c>
      <c r="Z266" s="1">
        <f t="shared" si="87"/>
        <v>215</v>
      </c>
      <c r="AA266" s="1">
        <v>215</v>
      </c>
      <c r="AC266" s="1">
        <f t="shared" si="88"/>
        <v>0</v>
      </c>
    </row>
    <row r="267" spans="1:29" x14ac:dyDescent="0.35">
      <c r="A267" s="1" t="s">
        <v>522</v>
      </c>
      <c r="B267" s="1" t="s">
        <v>523</v>
      </c>
      <c r="C267" s="1" t="s">
        <v>524</v>
      </c>
      <c r="D267" s="1" t="s">
        <v>560</v>
      </c>
      <c r="E267" s="1" t="s">
        <v>561</v>
      </c>
      <c r="F267" s="1" t="s">
        <v>666</v>
      </c>
      <c r="L267" s="1" t="s">
        <v>669</v>
      </c>
      <c r="M267" s="1">
        <v>7665.66</v>
      </c>
      <c r="N267" s="1">
        <f>ROUND(($Y267-SUM($M267:M267))/N$1,2)</f>
        <v>7665.65</v>
      </c>
      <c r="O267" s="1">
        <f>ROUND(($Y267-SUM($M267:N267))/O$1,2)</f>
        <v>7665.66</v>
      </c>
      <c r="P267" s="1">
        <f>ROUND(($Y267-SUM($M267:O267))/P$1,2)</f>
        <v>7665.65</v>
      </c>
      <c r="Q267" s="1">
        <f>ROUND(($Y267-SUM($M267:P267))/Q$1,2)</f>
        <v>7665.66</v>
      </c>
      <c r="R267" s="1">
        <f>ROUND(($Y267-SUM($M267:Q267))/R$1,2)</f>
        <v>7665.65</v>
      </c>
      <c r="S267" s="1">
        <f>ROUND(($Y267-SUM($M267:R267))/S$1,2)</f>
        <v>7665.66</v>
      </c>
      <c r="T267" s="1">
        <f>ROUND(($Y267-SUM($M267:S267))/T$1,2)</f>
        <v>7665.65</v>
      </c>
      <c r="U267" s="1">
        <f>ROUND(($Y267-SUM($M267:T267))/U$1,2)</f>
        <v>7665.66</v>
      </c>
      <c r="V267" s="1">
        <f>ROUND(($Y267-SUM($M267:U267))/V$1,2)</f>
        <v>7665.65</v>
      </c>
      <c r="W267" s="1">
        <f>ROUND(($Y267-SUM($M267:V267))/W$1,2)</f>
        <v>7665.66</v>
      </c>
      <c r="X267" s="1">
        <f>ROUND(($Y267-SUM($M267:W267))/X$1,2)</f>
        <v>7665.65</v>
      </c>
      <c r="Y267" s="1">
        <f t="shared" si="86"/>
        <v>91987.86</v>
      </c>
      <c r="Z267" s="1">
        <f t="shared" si="87"/>
        <v>300</v>
      </c>
      <c r="AA267" s="1">
        <v>300</v>
      </c>
      <c r="AC267" s="1">
        <f t="shared" si="88"/>
        <v>0</v>
      </c>
    </row>
    <row r="268" spans="1:29" x14ac:dyDescent="0.35">
      <c r="A268" s="1" t="s">
        <v>522</v>
      </c>
      <c r="B268" s="1" t="s">
        <v>523</v>
      </c>
      <c r="C268" s="1" t="s">
        <v>524</v>
      </c>
      <c r="D268" s="1" t="s">
        <v>652</v>
      </c>
      <c r="E268" s="1" t="s">
        <v>653</v>
      </c>
      <c r="F268" s="1" t="s">
        <v>666</v>
      </c>
      <c r="L268" s="1" t="s">
        <v>669</v>
      </c>
      <c r="M268" s="1">
        <v>2555.2199999999998</v>
      </c>
      <c r="N268" s="1">
        <f>ROUND(($Y268-SUM($M268:M268))/N$1,2)</f>
        <v>2555.2199999999998</v>
      </c>
      <c r="O268" s="1">
        <f>ROUND(($Y268-SUM($M268:N268))/O$1,2)</f>
        <v>2555.2199999999998</v>
      </c>
      <c r="P268" s="1">
        <f>ROUND(($Y268-SUM($M268:O268))/P$1,2)</f>
        <v>2555.2199999999998</v>
      </c>
      <c r="Q268" s="1">
        <f>ROUND(($Y268-SUM($M268:P268))/Q$1,2)</f>
        <v>2555.2199999999998</v>
      </c>
      <c r="R268" s="1">
        <f>ROUND(($Y268-SUM($M268:Q268))/R$1,2)</f>
        <v>2555.2199999999998</v>
      </c>
      <c r="S268" s="1">
        <f>ROUND(($Y268-SUM($M268:R268))/S$1,2)</f>
        <v>2555.2199999999998</v>
      </c>
      <c r="T268" s="1">
        <f>ROUND(($Y268-SUM($M268:S268))/T$1,2)</f>
        <v>2555.2199999999998</v>
      </c>
      <c r="U268" s="1">
        <f>ROUND(($Y268-SUM($M268:T268))/U$1,2)</f>
        <v>2555.2199999999998</v>
      </c>
      <c r="V268" s="1">
        <f>ROUND(($Y268-SUM($M268:U268))/V$1,2)</f>
        <v>2555.21</v>
      </c>
      <c r="W268" s="1">
        <f>ROUND(($Y268-SUM($M268:V268))/W$1,2)</f>
        <v>2555.2199999999998</v>
      </c>
      <c r="X268" s="1">
        <f>ROUND(($Y268-SUM($M268:W268))/X$1,2)</f>
        <v>2555.21</v>
      </c>
      <c r="Y268" s="1">
        <f t="shared" si="86"/>
        <v>30662.62</v>
      </c>
      <c r="Z268" s="1">
        <f t="shared" si="87"/>
        <v>100</v>
      </c>
      <c r="AA268" s="1">
        <v>100</v>
      </c>
      <c r="AC268" s="1">
        <f t="shared" si="88"/>
        <v>0</v>
      </c>
    </row>
    <row r="269" spans="1:29" x14ac:dyDescent="0.35">
      <c r="A269" s="1" t="s">
        <v>522</v>
      </c>
      <c r="B269" s="1" t="s">
        <v>523</v>
      </c>
      <c r="C269" s="1" t="s">
        <v>524</v>
      </c>
      <c r="D269" s="1" t="s">
        <v>562</v>
      </c>
      <c r="E269" s="1" t="s">
        <v>705</v>
      </c>
      <c r="F269" s="1" t="s">
        <v>666</v>
      </c>
      <c r="L269" s="1" t="s">
        <v>669</v>
      </c>
      <c r="M269" s="1">
        <v>51551.53</v>
      </c>
      <c r="N269" s="1">
        <f>ROUND(($Y269-SUM($M269:M269))/N$1,2)</f>
        <v>51551.53</v>
      </c>
      <c r="O269" s="1">
        <f>ROUND(($Y269-SUM($M269:N269))/O$1,2)</f>
        <v>51551.53</v>
      </c>
      <c r="P269" s="1">
        <f>ROUND(($Y269-SUM($M269:O269))/P$1,2)</f>
        <v>51551.53</v>
      </c>
      <c r="Q269" s="1">
        <f>ROUND(($Y269-SUM($M269:P269))/Q$1,2)</f>
        <v>51551.53</v>
      </c>
      <c r="R269" s="1">
        <f>ROUND(($Y269-SUM($M269:Q269))/R$1,2)</f>
        <v>51551.53</v>
      </c>
      <c r="S269" s="1">
        <f>ROUND(($Y269-SUM($M269:R269))/S$1,2)</f>
        <v>51551.53</v>
      </c>
      <c r="T269" s="1">
        <f>ROUND(($Y269-SUM($M269:S269))/T$1,2)</f>
        <v>51551.53</v>
      </c>
      <c r="U269" s="1">
        <f>ROUND(($Y269-SUM($M269:T269))/U$1,2)</f>
        <v>51551.53</v>
      </c>
      <c r="V269" s="1">
        <f>ROUND(($Y269-SUM($M269:U269))/V$1,2)</f>
        <v>51551.53</v>
      </c>
      <c r="W269" s="1">
        <f>ROUND(($Y269-SUM($M269:V269))/W$1,2)</f>
        <v>51551.53</v>
      </c>
      <c r="X269" s="1">
        <f>ROUND(($Y269-SUM($M269:W269))/X$1,2)</f>
        <v>51551.53</v>
      </c>
      <c r="Y269" s="1">
        <f t="shared" si="86"/>
        <v>618618.36</v>
      </c>
      <c r="Z269" s="1">
        <f t="shared" si="87"/>
        <v>2017.5</v>
      </c>
      <c r="AA269" s="1">
        <v>2017.5</v>
      </c>
      <c r="AC269" s="1">
        <f t="shared" si="88"/>
        <v>0</v>
      </c>
    </row>
    <row r="270" spans="1:29" x14ac:dyDescent="0.35">
      <c r="A270" s="1" t="s">
        <v>522</v>
      </c>
      <c r="B270" s="1" t="s">
        <v>523</v>
      </c>
      <c r="C270" s="1" t="s">
        <v>524</v>
      </c>
      <c r="D270" s="1" t="s">
        <v>563</v>
      </c>
      <c r="E270" s="1" t="s">
        <v>564</v>
      </c>
      <c r="F270" s="1" t="s">
        <v>666</v>
      </c>
      <c r="L270" s="1" t="s">
        <v>669</v>
      </c>
      <c r="M270" s="1">
        <v>7563.45</v>
      </c>
      <c r="N270" s="1">
        <f>ROUND(($Y270-SUM($M270:M270))/N$1,2)</f>
        <v>7563.45</v>
      </c>
      <c r="O270" s="1">
        <f>ROUND(($Y270-SUM($M270:N270))/O$1,2)</f>
        <v>7563.45</v>
      </c>
      <c r="P270" s="1">
        <f>ROUND(($Y270-SUM($M270:O270))/P$1,2)</f>
        <v>7563.45</v>
      </c>
      <c r="Q270" s="1">
        <f>ROUND(($Y270-SUM($M270:P270))/Q$1,2)</f>
        <v>7563.45</v>
      </c>
      <c r="R270" s="1">
        <f>ROUND(($Y270-SUM($M270:Q270))/R$1,2)</f>
        <v>7563.44</v>
      </c>
      <c r="S270" s="1">
        <f>ROUND(($Y270-SUM($M270:R270))/S$1,2)</f>
        <v>7563.45</v>
      </c>
      <c r="T270" s="1">
        <f>ROUND(($Y270-SUM($M270:S270))/T$1,2)</f>
        <v>7563.44</v>
      </c>
      <c r="U270" s="1">
        <f>ROUND(($Y270-SUM($M270:T270))/U$1,2)</f>
        <v>7563.45</v>
      </c>
      <c r="V270" s="1">
        <f>ROUND(($Y270-SUM($M270:U270))/V$1,2)</f>
        <v>7563.44</v>
      </c>
      <c r="W270" s="1">
        <f>ROUND(($Y270-SUM($M270:V270))/W$1,2)</f>
        <v>7563.45</v>
      </c>
      <c r="X270" s="1">
        <f>ROUND(($Y270-SUM($M270:W270))/X$1,2)</f>
        <v>7563.44</v>
      </c>
      <c r="Y270" s="1">
        <f t="shared" si="86"/>
        <v>90761.36</v>
      </c>
      <c r="Z270" s="1">
        <f t="shared" si="87"/>
        <v>296</v>
      </c>
      <c r="AA270" s="1">
        <v>296</v>
      </c>
      <c r="AC270" s="1">
        <f t="shared" si="88"/>
        <v>0</v>
      </c>
    </row>
    <row r="271" spans="1:29" x14ac:dyDescent="0.35">
      <c r="A271" s="1" t="s">
        <v>522</v>
      </c>
      <c r="B271" s="1" t="s">
        <v>523</v>
      </c>
      <c r="C271" s="1" t="s">
        <v>524</v>
      </c>
      <c r="D271" s="1" t="s">
        <v>565</v>
      </c>
      <c r="E271" s="1" t="s">
        <v>566</v>
      </c>
      <c r="F271" s="1" t="s">
        <v>666</v>
      </c>
      <c r="L271" s="1" t="s">
        <v>669</v>
      </c>
      <c r="M271" s="1">
        <v>7537.89</v>
      </c>
      <c r="N271" s="1">
        <f>ROUND(($Y271-SUM($M271:M271))/N$1,2)</f>
        <v>7537.89</v>
      </c>
      <c r="O271" s="1">
        <f>ROUND(($Y271-SUM($M271:N271))/O$1,2)</f>
        <v>7537.9</v>
      </c>
      <c r="P271" s="1">
        <f>ROUND(($Y271-SUM($M271:O271))/P$1,2)</f>
        <v>7537.89</v>
      </c>
      <c r="Q271" s="1">
        <f>ROUND(($Y271-SUM($M271:P271))/Q$1,2)</f>
        <v>7537.9</v>
      </c>
      <c r="R271" s="1">
        <f>ROUND(($Y271-SUM($M271:Q271))/R$1,2)</f>
        <v>7537.89</v>
      </c>
      <c r="S271" s="1">
        <f>ROUND(($Y271-SUM($M271:R271))/S$1,2)</f>
        <v>7537.9</v>
      </c>
      <c r="T271" s="1">
        <f>ROUND(($Y271-SUM($M271:S271))/T$1,2)</f>
        <v>7537.89</v>
      </c>
      <c r="U271" s="1">
        <f>ROUND(($Y271-SUM($M271:T271))/U$1,2)</f>
        <v>7537.9</v>
      </c>
      <c r="V271" s="1">
        <f>ROUND(($Y271-SUM($M271:U271))/V$1,2)</f>
        <v>7537.89</v>
      </c>
      <c r="W271" s="1">
        <f>ROUND(($Y271-SUM($M271:V271))/W$1,2)</f>
        <v>7537.9</v>
      </c>
      <c r="X271" s="1">
        <f>ROUND(($Y271-SUM($M271:W271))/X$1,2)</f>
        <v>7537.89</v>
      </c>
      <c r="Y271" s="1">
        <f t="shared" si="86"/>
        <v>90454.73</v>
      </c>
      <c r="Z271" s="1">
        <f t="shared" si="87"/>
        <v>295</v>
      </c>
      <c r="AA271" s="1">
        <v>295</v>
      </c>
      <c r="AC271" s="1">
        <f t="shared" si="88"/>
        <v>0</v>
      </c>
    </row>
    <row r="272" spans="1:29" x14ac:dyDescent="0.35">
      <c r="A272" s="1" t="s">
        <v>522</v>
      </c>
      <c r="B272" s="1" t="s">
        <v>523</v>
      </c>
      <c r="C272" s="1" t="s">
        <v>524</v>
      </c>
      <c r="D272" s="1" t="s">
        <v>645</v>
      </c>
      <c r="E272" s="1" t="s">
        <v>567</v>
      </c>
      <c r="F272" s="1" t="s">
        <v>666</v>
      </c>
      <c r="L272" s="1" t="s">
        <v>669</v>
      </c>
      <c r="M272" s="1">
        <v>2197.4899999999998</v>
      </c>
      <c r="N272" s="1">
        <f>ROUND(($Y272-SUM($M272:M272))/N$1,2)</f>
        <v>2197.4899999999998</v>
      </c>
      <c r="O272" s="1">
        <f>ROUND(($Y272-SUM($M272:N272))/O$1,2)</f>
        <v>2197.4899999999998</v>
      </c>
      <c r="P272" s="1">
        <f>ROUND(($Y272-SUM($M272:O272))/P$1,2)</f>
        <v>2197.4899999999998</v>
      </c>
      <c r="Q272" s="1">
        <f>ROUND(($Y272-SUM($M272:P272))/Q$1,2)</f>
        <v>2197.4899999999998</v>
      </c>
      <c r="R272" s="1">
        <f>ROUND(($Y272-SUM($M272:Q272))/R$1,2)</f>
        <v>2197.4899999999998</v>
      </c>
      <c r="S272" s="1">
        <f>ROUND(($Y272-SUM($M272:R272))/S$1,2)</f>
        <v>2197.4899999999998</v>
      </c>
      <c r="T272" s="1">
        <f>ROUND(($Y272-SUM($M272:S272))/T$1,2)</f>
        <v>2197.48</v>
      </c>
      <c r="U272" s="1">
        <f>ROUND(($Y272-SUM($M272:T272))/U$1,2)</f>
        <v>2197.4899999999998</v>
      </c>
      <c r="V272" s="1">
        <f>ROUND(($Y272-SUM($M272:U272))/V$1,2)</f>
        <v>2197.48</v>
      </c>
      <c r="W272" s="1">
        <f>ROUND(($Y272-SUM($M272:V272))/W$1,2)</f>
        <v>2197.4899999999998</v>
      </c>
      <c r="X272" s="1">
        <f>ROUND(($Y272-SUM($M272:W272))/X$1,2)</f>
        <v>2197.48</v>
      </c>
      <c r="Y272" s="1">
        <f t="shared" si="86"/>
        <v>26369.85</v>
      </c>
      <c r="Z272" s="1">
        <f t="shared" si="87"/>
        <v>86</v>
      </c>
      <c r="AA272" s="1">
        <v>86</v>
      </c>
      <c r="AC272" s="1">
        <f t="shared" si="88"/>
        <v>0</v>
      </c>
    </row>
    <row r="273" spans="1:30" x14ac:dyDescent="0.35">
      <c r="A273" s="1" t="s">
        <v>522</v>
      </c>
      <c r="B273" s="1" t="s">
        <v>523</v>
      </c>
      <c r="C273" s="1" t="s">
        <v>524</v>
      </c>
      <c r="D273" s="1" t="s">
        <v>568</v>
      </c>
      <c r="E273" s="1" t="s">
        <v>569</v>
      </c>
      <c r="F273" s="1" t="s">
        <v>666</v>
      </c>
      <c r="L273" s="1" t="s">
        <v>669</v>
      </c>
      <c r="M273" s="1">
        <v>8202.25</v>
      </c>
      <c r="N273" s="1">
        <f>ROUND(($Y273-SUM($M273:M273))/N$1,2)</f>
        <v>8202.25</v>
      </c>
      <c r="O273" s="1">
        <f>ROUND(($Y273-SUM($M273:N273))/O$1,2)</f>
        <v>8202.25</v>
      </c>
      <c r="P273" s="1">
        <f>ROUND(($Y273-SUM($M273:O273))/P$1,2)</f>
        <v>8202.25</v>
      </c>
      <c r="Q273" s="1">
        <f>ROUND(($Y273-SUM($M273:P273))/Q$1,2)</f>
        <v>8202.25</v>
      </c>
      <c r="R273" s="1">
        <f>ROUND(($Y273-SUM($M273:Q273))/R$1,2)</f>
        <v>8202.25</v>
      </c>
      <c r="S273" s="1">
        <f>ROUND(($Y273-SUM($M273:R273))/S$1,2)</f>
        <v>8202.25</v>
      </c>
      <c r="T273" s="1">
        <f>ROUND(($Y273-SUM($M273:S273))/T$1,2)</f>
        <v>8202.25</v>
      </c>
      <c r="U273" s="1">
        <f>ROUND(($Y273-SUM($M273:T273))/U$1,2)</f>
        <v>8202.25</v>
      </c>
      <c r="V273" s="1">
        <f>ROUND(($Y273-SUM($M273:U273))/V$1,2)</f>
        <v>8202.25</v>
      </c>
      <c r="W273" s="1">
        <f>ROUND(($Y273-SUM($M273:V273))/W$1,2)</f>
        <v>8202.26</v>
      </c>
      <c r="X273" s="1">
        <f>ROUND(($Y273-SUM($M273:W273))/X$1,2)</f>
        <v>8202.25</v>
      </c>
      <c r="Y273" s="1">
        <f t="shared" si="86"/>
        <v>98427.01</v>
      </c>
      <c r="Z273" s="1">
        <f t="shared" si="87"/>
        <v>321</v>
      </c>
      <c r="AA273" s="1">
        <v>321</v>
      </c>
      <c r="AC273" s="1">
        <f t="shared" si="88"/>
        <v>0</v>
      </c>
    </row>
    <row r="274" spans="1:30" x14ac:dyDescent="0.35">
      <c r="A274" s="1" t="s">
        <v>522</v>
      </c>
      <c r="B274" s="1" t="s">
        <v>523</v>
      </c>
      <c r="C274" s="1" t="s">
        <v>524</v>
      </c>
      <c r="D274" s="1" t="s">
        <v>570</v>
      </c>
      <c r="E274" s="1" t="s">
        <v>571</v>
      </c>
      <c r="F274" s="1" t="s">
        <v>666</v>
      </c>
      <c r="L274" s="1" t="s">
        <v>669</v>
      </c>
      <c r="M274" s="1">
        <v>46888.26</v>
      </c>
      <c r="N274" s="1">
        <f>ROUND(($Y274-SUM($M274:M274))/N$1,2)</f>
        <v>46888.26</v>
      </c>
      <c r="O274" s="1">
        <f>ROUND(($Y274-SUM($M274:N274))/O$1,2)</f>
        <v>46888.26</v>
      </c>
      <c r="P274" s="1">
        <f>ROUND(($Y274-SUM($M274:O274))/P$1,2)</f>
        <v>46888.26</v>
      </c>
      <c r="Q274" s="1">
        <f>ROUND(($Y274-SUM($M274:P274))/Q$1,2)</f>
        <v>46888.26</v>
      </c>
      <c r="R274" s="1">
        <f>ROUND(($Y274-SUM($M274:Q274))/R$1,2)</f>
        <v>46888.25</v>
      </c>
      <c r="S274" s="1">
        <f>ROUND(($Y274-SUM($M274:R274))/S$1,2)</f>
        <v>46888.26</v>
      </c>
      <c r="T274" s="1">
        <f>ROUND(($Y274-SUM($M274:S274))/T$1,2)</f>
        <v>46888.25</v>
      </c>
      <c r="U274" s="1">
        <f>ROUND(($Y274-SUM($M274:T274))/U$1,2)</f>
        <v>46888.26</v>
      </c>
      <c r="V274" s="1">
        <f>ROUND(($Y274-SUM($M274:U274))/V$1,2)</f>
        <v>46888.25</v>
      </c>
      <c r="W274" s="1">
        <f>ROUND(($Y274-SUM($M274:V274))/W$1,2)</f>
        <v>46888.25</v>
      </c>
      <c r="X274" s="1">
        <f>ROUND(($Y274-SUM($M274:W274))/X$1,2)</f>
        <v>46888.26</v>
      </c>
      <c r="Y274" s="1">
        <f t="shared" si="86"/>
        <v>562659.07999999996</v>
      </c>
      <c r="Z274" s="1">
        <f t="shared" si="87"/>
        <v>1835</v>
      </c>
      <c r="AA274" s="1">
        <v>1835</v>
      </c>
      <c r="AC274" s="1">
        <f t="shared" si="88"/>
        <v>0</v>
      </c>
    </row>
    <row r="275" spans="1:30" x14ac:dyDescent="0.35">
      <c r="A275" s="1" t="s">
        <v>522</v>
      </c>
      <c r="B275" s="1" t="s">
        <v>523</v>
      </c>
      <c r="C275" s="1" t="s">
        <v>524</v>
      </c>
      <c r="D275" s="1" t="s">
        <v>572</v>
      </c>
      <c r="E275" s="1" t="s">
        <v>573</v>
      </c>
      <c r="F275" s="1" t="s">
        <v>666</v>
      </c>
      <c r="L275" s="1" t="s">
        <v>669</v>
      </c>
      <c r="M275" s="1">
        <v>22102.639999999999</v>
      </c>
      <c r="N275" s="1">
        <f>ROUND(($Y275-SUM($M275:M275))/N$1,2)</f>
        <v>22102.639999999999</v>
      </c>
      <c r="O275" s="1">
        <f>ROUND(($Y275-SUM($M275:N275))/O$1,2)</f>
        <v>22102.639999999999</v>
      </c>
      <c r="P275" s="1">
        <f>ROUND(($Y275-SUM($M275:O275))/P$1,2)</f>
        <v>22102.639999999999</v>
      </c>
      <c r="Q275" s="1">
        <f>ROUND(($Y275-SUM($M275:P275))/Q$1,2)</f>
        <v>22102.639999999999</v>
      </c>
      <c r="R275" s="1">
        <f>ROUND(($Y275-SUM($M275:Q275))/R$1,2)</f>
        <v>22102.639999999999</v>
      </c>
      <c r="S275" s="1">
        <f>ROUND(($Y275-SUM($M275:R275))/S$1,2)</f>
        <v>22102.639999999999</v>
      </c>
      <c r="T275" s="1">
        <f>ROUND(($Y275-SUM($M275:S275))/T$1,2)</f>
        <v>22102.639999999999</v>
      </c>
      <c r="U275" s="1">
        <f>ROUND(($Y275-SUM($M275:T275))/U$1,2)</f>
        <v>22102.639999999999</v>
      </c>
      <c r="V275" s="1">
        <f>ROUND(($Y275-SUM($M275:U275))/V$1,2)</f>
        <v>22102.63</v>
      </c>
      <c r="W275" s="1">
        <f>ROUND(($Y275-SUM($M275:V275))/W$1,2)</f>
        <v>22102.639999999999</v>
      </c>
      <c r="X275" s="1">
        <f>ROUND(($Y275-SUM($M275:W275))/X$1,2)</f>
        <v>22102.63</v>
      </c>
      <c r="Y275" s="1">
        <f t="shared" si="86"/>
        <v>265231.65999999997</v>
      </c>
      <c r="Z275" s="1">
        <f t="shared" si="87"/>
        <v>865</v>
      </c>
      <c r="AA275" s="1">
        <v>865</v>
      </c>
      <c r="AC275" s="1">
        <f t="shared" si="88"/>
        <v>0</v>
      </c>
    </row>
    <row r="276" spans="1:30" x14ac:dyDescent="0.35">
      <c r="A276" s="1" t="s">
        <v>522</v>
      </c>
      <c r="B276" s="1" t="s">
        <v>523</v>
      </c>
      <c r="C276" s="1" t="s">
        <v>524</v>
      </c>
      <c r="D276" s="1" t="s">
        <v>646</v>
      </c>
      <c r="E276" s="1" t="s">
        <v>574</v>
      </c>
      <c r="F276" s="1" t="s">
        <v>666</v>
      </c>
      <c r="L276" s="1" t="s">
        <v>669</v>
      </c>
      <c r="M276" s="1">
        <v>9122.1299999999992</v>
      </c>
      <c r="N276" s="1">
        <f>ROUND(($Y276-SUM($M276:M276))/N$1,2)</f>
        <v>9122.1299999999992</v>
      </c>
      <c r="O276" s="1">
        <f>ROUND(($Y276-SUM($M276:N276))/O$1,2)</f>
        <v>9122.1299999999992</v>
      </c>
      <c r="P276" s="1">
        <f>ROUND(($Y276-SUM($M276:O276))/P$1,2)</f>
        <v>9122.1299999999992</v>
      </c>
      <c r="Q276" s="1">
        <f>ROUND(($Y276-SUM($M276:P276))/Q$1,2)</f>
        <v>9122.1299999999992</v>
      </c>
      <c r="R276" s="1">
        <f>ROUND(($Y276-SUM($M276:Q276))/R$1,2)</f>
        <v>9122.1299999999992</v>
      </c>
      <c r="S276" s="1">
        <f>ROUND(($Y276-SUM($M276:R276))/S$1,2)</f>
        <v>9122.1299999999992</v>
      </c>
      <c r="T276" s="1">
        <f>ROUND(($Y276-SUM($M276:S276))/T$1,2)</f>
        <v>9122.1299999999992</v>
      </c>
      <c r="U276" s="1">
        <f>ROUND(($Y276-SUM($M276:T276))/U$1,2)</f>
        <v>9122.1299999999992</v>
      </c>
      <c r="V276" s="1">
        <f>ROUND(($Y276-SUM($M276:U276))/V$1,2)</f>
        <v>9122.1299999999992</v>
      </c>
      <c r="W276" s="1">
        <f>ROUND(($Y276-SUM($M276:V276))/W$1,2)</f>
        <v>9122.1299999999992</v>
      </c>
      <c r="X276" s="1">
        <f>ROUND(($Y276-SUM($M276:W276))/X$1,2)</f>
        <v>9122.1200000000008</v>
      </c>
      <c r="Y276" s="1">
        <f t="shared" si="86"/>
        <v>109465.55</v>
      </c>
      <c r="Z276" s="1">
        <f t="shared" si="87"/>
        <v>357</v>
      </c>
      <c r="AA276" s="1">
        <v>357</v>
      </c>
      <c r="AC276" s="1">
        <f t="shared" si="88"/>
        <v>0</v>
      </c>
    </row>
    <row r="277" spans="1:30" x14ac:dyDescent="0.35">
      <c r="A277" s="1" t="s">
        <v>522</v>
      </c>
      <c r="B277" s="1" t="s">
        <v>523</v>
      </c>
      <c r="C277" s="1" t="s">
        <v>524</v>
      </c>
      <c r="D277" s="1" t="s">
        <v>575</v>
      </c>
      <c r="E277" s="1" t="s">
        <v>576</v>
      </c>
      <c r="F277" s="1" t="s">
        <v>666</v>
      </c>
      <c r="L277" s="1" t="s">
        <v>669</v>
      </c>
      <c r="M277" s="1">
        <v>4216.1099999999997</v>
      </c>
      <c r="N277" s="1">
        <f>ROUND(($Y277-SUM($M277:M277))/N$1,2)</f>
        <v>4216.1099999999997</v>
      </c>
      <c r="O277" s="1">
        <f>ROUND(($Y277-SUM($M277:N277))/O$1,2)</f>
        <v>4216.1099999999997</v>
      </c>
      <c r="P277" s="1">
        <f>ROUND(($Y277-SUM($M277:O277))/P$1,2)</f>
        <v>4216.1099999999997</v>
      </c>
      <c r="Q277" s="1">
        <f>ROUND(($Y277-SUM($M277:P277))/Q$1,2)</f>
        <v>4216.1099999999997</v>
      </c>
      <c r="R277" s="1">
        <f>ROUND(($Y277-SUM($M277:Q277))/R$1,2)</f>
        <v>4216.1099999999997</v>
      </c>
      <c r="S277" s="1">
        <f>ROUND(($Y277-SUM($M277:R277))/S$1,2)</f>
        <v>4216.1099999999997</v>
      </c>
      <c r="T277" s="1">
        <f>ROUND(($Y277-SUM($M277:S277))/T$1,2)</f>
        <v>4216.1099999999997</v>
      </c>
      <c r="U277" s="1">
        <f>ROUND(($Y277-SUM($M277:T277))/U$1,2)</f>
        <v>4216.1099999999997</v>
      </c>
      <c r="V277" s="1">
        <f>ROUND(($Y277-SUM($M277:U277))/V$1,2)</f>
        <v>4216.1099999999997</v>
      </c>
      <c r="W277" s="1">
        <f>ROUND(($Y277-SUM($M277:V277))/W$1,2)</f>
        <v>4216.1099999999997</v>
      </c>
      <c r="X277" s="1">
        <f>ROUND(($Y277-SUM($M277:W277))/X$1,2)</f>
        <v>4216.1099999999997</v>
      </c>
      <c r="Y277" s="1">
        <f t="shared" si="86"/>
        <v>50593.32</v>
      </c>
      <c r="Z277" s="1">
        <f t="shared" si="87"/>
        <v>165</v>
      </c>
      <c r="AA277" s="1">
        <v>165</v>
      </c>
      <c r="AC277" s="1">
        <f t="shared" si="88"/>
        <v>0</v>
      </c>
    </row>
    <row r="278" spans="1:30" x14ac:dyDescent="0.35">
      <c r="A278" s="1" t="s">
        <v>522</v>
      </c>
      <c r="B278" s="1" t="s">
        <v>523</v>
      </c>
      <c r="C278" s="1" t="s">
        <v>524</v>
      </c>
      <c r="D278" s="1" t="s">
        <v>577</v>
      </c>
      <c r="E278" s="1" t="s">
        <v>578</v>
      </c>
      <c r="F278" s="1" t="s">
        <v>666</v>
      </c>
      <c r="L278" s="1" t="s">
        <v>669</v>
      </c>
      <c r="M278" s="1">
        <v>5749.24</v>
      </c>
      <c r="N278" s="1">
        <f>ROUND(($Y278-SUM($M278:M278))/N$1,2)</f>
        <v>5749.24</v>
      </c>
      <c r="O278" s="1">
        <f>ROUND(($Y278-SUM($M278:N278))/O$1,2)</f>
        <v>5749.24</v>
      </c>
      <c r="P278" s="1">
        <f>ROUND(($Y278-SUM($M278:O278))/P$1,2)</f>
        <v>5749.24</v>
      </c>
      <c r="Q278" s="1">
        <f>ROUND(($Y278-SUM($M278:P278))/Q$1,2)</f>
        <v>5749.24</v>
      </c>
      <c r="R278" s="1">
        <f>ROUND(($Y278-SUM($M278:Q278))/R$1,2)</f>
        <v>5749.24</v>
      </c>
      <c r="S278" s="1">
        <f>ROUND(($Y278-SUM($M278:R278))/S$1,2)</f>
        <v>5749.24</v>
      </c>
      <c r="T278" s="1">
        <f>ROUND(($Y278-SUM($M278:S278))/T$1,2)</f>
        <v>5749.24</v>
      </c>
      <c r="U278" s="1">
        <f>ROUND(($Y278-SUM($M278:T278))/U$1,2)</f>
        <v>5749.25</v>
      </c>
      <c r="V278" s="1">
        <f>ROUND(($Y278-SUM($M278:U278))/V$1,2)</f>
        <v>5749.24</v>
      </c>
      <c r="W278" s="1">
        <f>ROUND(($Y278-SUM($M278:V278))/W$1,2)</f>
        <v>5749.25</v>
      </c>
      <c r="X278" s="1">
        <f>ROUND(($Y278-SUM($M278:W278))/X$1,2)</f>
        <v>5749.24</v>
      </c>
      <c r="Y278" s="1">
        <f t="shared" si="86"/>
        <v>68990.899999999994</v>
      </c>
      <c r="Z278" s="1">
        <f t="shared" si="87"/>
        <v>225</v>
      </c>
      <c r="AA278" s="1">
        <v>225</v>
      </c>
      <c r="AC278" s="1">
        <f>Y278-SUM(M278:X278)</f>
        <v>0</v>
      </c>
    </row>
    <row r="279" spans="1:30" x14ac:dyDescent="0.35">
      <c r="A279" s="1" t="s">
        <v>522</v>
      </c>
      <c r="B279" s="1" t="s">
        <v>523</v>
      </c>
      <c r="C279" s="1" t="s">
        <v>524</v>
      </c>
      <c r="D279" s="28" t="s">
        <v>707</v>
      </c>
      <c r="E279" s="1" t="s">
        <v>700</v>
      </c>
      <c r="F279" s="1" t="s">
        <v>666</v>
      </c>
      <c r="L279" s="1" t="s">
        <v>669</v>
      </c>
      <c r="M279" s="1">
        <v>5110.4399999999996</v>
      </c>
      <c r="N279" s="1">
        <f>ROUND(($Y279-SUM($M279:M279))/N$1,2)</f>
        <v>5110.4399999999996</v>
      </c>
      <c r="O279" s="1">
        <f>ROUND(($Y279-SUM($M279:N279))/O$1,2)</f>
        <v>5110.4399999999996</v>
      </c>
      <c r="P279" s="1">
        <f>ROUND(($Y279-SUM($M279:O279))/P$1,2)</f>
        <v>5110.4399999999996</v>
      </c>
      <c r="Q279" s="1">
        <f>ROUND(($Y279-SUM($M279:P279))/Q$1,2)</f>
        <v>5110.4399999999996</v>
      </c>
      <c r="R279" s="1">
        <f>ROUND(($Y279-SUM($M279:Q279))/R$1,2)</f>
        <v>5110.43</v>
      </c>
      <c r="S279" s="1">
        <f>ROUND(($Y279-SUM($M279:R279))/S$1,2)</f>
        <v>5110.4399999999996</v>
      </c>
      <c r="T279" s="1">
        <f>ROUND(($Y279-SUM($M279:S279))/T$1,2)</f>
        <v>5110.43</v>
      </c>
      <c r="U279" s="1">
        <f>ROUND(($Y279-SUM($M279:T279))/U$1,2)</f>
        <v>5110.4399999999996</v>
      </c>
      <c r="V279" s="1">
        <f>ROUND(($Y279-SUM($M279:U279))/V$1,2)</f>
        <v>5110.43</v>
      </c>
      <c r="W279" s="1">
        <f>ROUND(($Y279-SUM($M279:V279))/W$1,2)</f>
        <v>5110.4399999999996</v>
      </c>
      <c r="X279" s="1">
        <f>ROUND(($Y279-SUM($M279:W279))/X$1,2)</f>
        <v>5110.43</v>
      </c>
      <c r="Y279" s="1">
        <f t="shared" si="86"/>
        <v>61325.24</v>
      </c>
      <c r="Z279" s="1">
        <f t="shared" si="87"/>
        <v>200</v>
      </c>
      <c r="AA279" s="29">
        <v>200</v>
      </c>
      <c r="AC279" s="1">
        <f t="shared" ref="AC279:AC282" si="89">Y279-SUM(M279:X279)</f>
        <v>0</v>
      </c>
    </row>
    <row r="280" spans="1:30" x14ac:dyDescent="0.35">
      <c r="A280" s="1" t="s">
        <v>522</v>
      </c>
      <c r="B280" s="1" t="s">
        <v>523</v>
      </c>
      <c r="C280" s="1" t="s">
        <v>524</v>
      </c>
      <c r="D280" s="28">
        <v>1387</v>
      </c>
      <c r="E280" s="1" t="s">
        <v>701</v>
      </c>
      <c r="F280" s="1" t="s">
        <v>666</v>
      </c>
      <c r="L280" s="1" t="s">
        <v>669</v>
      </c>
      <c r="M280" s="1">
        <v>4394.9799999999996</v>
      </c>
      <c r="N280" s="1">
        <f>ROUND(($Y280-SUM($M280:M280))/N$1,2)</f>
        <v>4394.9799999999996</v>
      </c>
      <c r="O280" s="1">
        <f>ROUND(($Y280-SUM($M280:N280))/O$1,2)</f>
        <v>4394.9799999999996</v>
      </c>
      <c r="P280" s="1">
        <f>ROUND(($Y280-SUM($M280:O280))/P$1,2)</f>
        <v>4394.97</v>
      </c>
      <c r="Q280" s="1">
        <f>ROUND(($Y280-SUM($M280:P280))/Q$1,2)</f>
        <v>4394.9799999999996</v>
      </c>
      <c r="R280" s="1">
        <f>ROUND(($Y280-SUM($M280:Q280))/R$1,2)</f>
        <v>4394.97</v>
      </c>
      <c r="S280" s="1">
        <f>ROUND(($Y280-SUM($M280:R280))/S$1,2)</f>
        <v>4394.9799999999996</v>
      </c>
      <c r="T280" s="1">
        <f>ROUND(($Y280-SUM($M280:S280))/T$1,2)</f>
        <v>4394.97</v>
      </c>
      <c r="U280" s="1">
        <f>ROUND(($Y280-SUM($M280:T280))/U$1,2)</f>
        <v>4394.9799999999996</v>
      </c>
      <c r="V280" s="1">
        <f>ROUND(($Y280-SUM($M280:U280))/V$1,2)</f>
        <v>4394.97</v>
      </c>
      <c r="W280" s="1">
        <f>ROUND(($Y280-SUM($M280:V280))/W$1,2)</f>
        <v>4394.9799999999996</v>
      </c>
      <c r="X280" s="1">
        <f>ROUND(($Y280-SUM($M280:W280))/X$1,2)</f>
        <v>4394.97</v>
      </c>
      <c r="Y280" s="1">
        <f t="shared" si="86"/>
        <v>52739.71</v>
      </c>
      <c r="Z280" s="1">
        <f t="shared" si="87"/>
        <v>172</v>
      </c>
      <c r="AA280" s="29">
        <v>172</v>
      </c>
      <c r="AC280" s="1">
        <f t="shared" si="89"/>
        <v>0</v>
      </c>
    </row>
    <row r="281" spans="1:30" x14ac:dyDescent="0.35">
      <c r="A281" s="1" t="s">
        <v>522</v>
      </c>
      <c r="B281" s="1" t="s">
        <v>523</v>
      </c>
      <c r="C281" s="1" t="s">
        <v>524</v>
      </c>
      <c r="D281" s="28">
        <v>5431</v>
      </c>
      <c r="E281" s="1" t="s">
        <v>702</v>
      </c>
      <c r="F281" s="1" t="s">
        <v>666</v>
      </c>
      <c r="L281" s="1" t="s">
        <v>669</v>
      </c>
      <c r="M281" s="1">
        <v>7665.66</v>
      </c>
      <c r="N281" s="1">
        <f>ROUND(($Y281-SUM($M281:M281))/N$1,2)</f>
        <v>7665.65</v>
      </c>
      <c r="O281" s="1">
        <f>ROUND(($Y281-SUM($M281:N281))/O$1,2)</f>
        <v>7665.66</v>
      </c>
      <c r="P281" s="1">
        <f>ROUND(($Y281-SUM($M281:O281))/P$1,2)</f>
        <v>7665.65</v>
      </c>
      <c r="Q281" s="1">
        <f>ROUND(($Y281-SUM($M281:P281))/Q$1,2)</f>
        <v>7665.66</v>
      </c>
      <c r="R281" s="1">
        <f>ROUND(($Y281-SUM($M281:Q281))/R$1,2)</f>
        <v>7665.65</v>
      </c>
      <c r="S281" s="1">
        <f>ROUND(($Y281-SUM($M281:R281))/S$1,2)</f>
        <v>7665.66</v>
      </c>
      <c r="T281" s="1">
        <f>ROUND(($Y281-SUM($M281:S281))/T$1,2)</f>
        <v>7665.65</v>
      </c>
      <c r="U281" s="1">
        <f>ROUND(($Y281-SUM($M281:T281))/U$1,2)</f>
        <v>7665.66</v>
      </c>
      <c r="V281" s="1">
        <f>ROUND(($Y281-SUM($M281:U281))/V$1,2)</f>
        <v>7665.65</v>
      </c>
      <c r="W281" s="1">
        <f>ROUND(($Y281-SUM($M281:V281))/W$1,2)</f>
        <v>7665.66</v>
      </c>
      <c r="X281" s="1">
        <f>ROUND(($Y281-SUM($M281:W281))/X$1,2)</f>
        <v>7665.65</v>
      </c>
      <c r="Y281" s="1">
        <f t="shared" si="86"/>
        <v>91987.86</v>
      </c>
      <c r="Z281" s="1">
        <f t="shared" si="87"/>
        <v>300</v>
      </c>
      <c r="AA281" s="29">
        <v>300</v>
      </c>
      <c r="AC281" s="1">
        <f t="shared" si="89"/>
        <v>0</v>
      </c>
    </row>
    <row r="282" spans="1:30" x14ac:dyDescent="0.35">
      <c r="A282" s="1" t="s">
        <v>522</v>
      </c>
      <c r="B282" s="1" t="s">
        <v>523</v>
      </c>
      <c r="C282" s="1" t="s">
        <v>524</v>
      </c>
      <c r="D282" s="28">
        <v>1371</v>
      </c>
      <c r="E282" s="1" t="s">
        <v>703</v>
      </c>
      <c r="F282" s="1" t="s">
        <v>666</v>
      </c>
      <c r="L282" s="1" t="s">
        <v>669</v>
      </c>
      <c r="M282" s="1">
        <v>7665.66</v>
      </c>
      <c r="N282" s="1">
        <f>ROUND(($Y282-SUM($M282:M282))/N$1,2)</f>
        <v>7665.65</v>
      </c>
      <c r="O282" s="1">
        <f>ROUND(($Y282-SUM($M282:N282))/O$1,2)</f>
        <v>7665.66</v>
      </c>
      <c r="P282" s="1">
        <f>ROUND(($Y282-SUM($M282:O282))/P$1,2)</f>
        <v>7665.65</v>
      </c>
      <c r="Q282" s="1">
        <f>ROUND(($Y282-SUM($M282:P282))/Q$1,2)</f>
        <v>7665.66</v>
      </c>
      <c r="R282" s="1">
        <f>ROUND(($Y282-SUM($M282:Q282))/R$1,2)</f>
        <v>7665.65</v>
      </c>
      <c r="S282" s="1">
        <f>ROUND(($Y282-SUM($M282:R282))/S$1,2)</f>
        <v>7665.66</v>
      </c>
      <c r="T282" s="1">
        <f>ROUND(($Y282-SUM($M282:S282))/T$1,2)</f>
        <v>7665.65</v>
      </c>
      <c r="U282" s="1">
        <f>ROUND(($Y282-SUM($M282:T282))/U$1,2)</f>
        <v>7665.66</v>
      </c>
      <c r="V282" s="1">
        <f>ROUND(($Y282-SUM($M282:U282))/V$1,2)</f>
        <v>7665.65</v>
      </c>
      <c r="W282" s="1">
        <f>ROUND(($Y282-SUM($M282:V282))/W$1,2)</f>
        <v>7665.66</v>
      </c>
      <c r="X282" s="1">
        <f>ROUND(($Y282-SUM($M282:W282))/X$1,2)</f>
        <v>7665.65</v>
      </c>
      <c r="Y282" s="1">
        <f t="shared" si="86"/>
        <v>91987.86</v>
      </c>
      <c r="Z282" s="1">
        <f t="shared" si="87"/>
        <v>300</v>
      </c>
      <c r="AA282" s="29">
        <v>300</v>
      </c>
      <c r="AC282" s="1">
        <f t="shared" si="89"/>
        <v>0</v>
      </c>
    </row>
    <row r="283" spans="1:30" s="12" customFormat="1" ht="15" x14ac:dyDescent="0.3">
      <c r="A283" s="12" t="s">
        <v>22</v>
      </c>
      <c r="B283" s="12" t="s">
        <v>523</v>
      </c>
      <c r="C283" s="12" t="s">
        <v>524</v>
      </c>
      <c r="E283" s="12" t="s">
        <v>23</v>
      </c>
      <c r="G283" s="12" t="s">
        <v>522</v>
      </c>
      <c r="H283" s="17" t="str">
        <f>B283</f>
        <v>8001</v>
      </c>
      <c r="I283" s="12" t="s">
        <v>524</v>
      </c>
      <c r="L283" s="12" t="s">
        <v>717</v>
      </c>
      <c r="M283" s="12">
        <v>477800.30999999994</v>
      </c>
      <c r="N283" s="12">
        <f t="shared" ref="N283:W283" si="90">SUM(N243:N282)</f>
        <v>477800.26000000013</v>
      </c>
      <c r="O283" s="12">
        <f t="shared" si="90"/>
        <v>477800.32999999996</v>
      </c>
      <c r="P283" s="12">
        <f t="shared" si="90"/>
        <v>477800.24000000011</v>
      </c>
      <c r="Q283" s="12">
        <f t="shared" si="90"/>
        <v>477800.35</v>
      </c>
      <c r="R283" s="12">
        <f t="shared" si="90"/>
        <v>477800.20000000007</v>
      </c>
      <c r="S283" s="12">
        <f t="shared" si="90"/>
        <v>477800.37</v>
      </c>
      <c r="T283" s="12">
        <f t="shared" si="90"/>
        <v>477800.17000000004</v>
      </c>
      <c r="U283" s="12">
        <f t="shared" si="90"/>
        <v>477800.41000000003</v>
      </c>
      <c r="V283" s="12">
        <f t="shared" si="90"/>
        <v>477800.12</v>
      </c>
      <c r="W283" s="12">
        <f t="shared" si="90"/>
        <v>477800.44000000006</v>
      </c>
      <c r="X283" s="12">
        <f>SUM(X243:X282)</f>
        <v>477800.10000000009</v>
      </c>
      <c r="Y283" s="12">
        <f>SUM(M283:X283)</f>
        <v>5733603.3000000007</v>
      </c>
      <c r="Z283" s="8">
        <f>SUM(Z243:Z282)</f>
        <v>18699</v>
      </c>
      <c r="AA283" s="8">
        <f>SUM(AA243:AA282)</f>
        <v>18876.5</v>
      </c>
      <c r="AC283" s="12">
        <f t="shared" si="88"/>
        <v>0</v>
      </c>
    </row>
    <row r="285" spans="1:30" s="12" customFormat="1" thickBot="1" x14ac:dyDescent="0.35">
      <c r="E285" s="12" t="s">
        <v>579</v>
      </c>
      <c r="H285" s="17"/>
      <c r="M285" s="13">
        <v>2649399.3700000006</v>
      </c>
      <c r="N285" s="13">
        <f t="shared" ref="N285:W285" si="91">N7+N13+N17+N20+N33+N42+N48+N50+N52+N112+N130+N132+N134+N139+N141+N148+N150+N153+N35+N155+N162+N164+N166+N168+N187+N195+N198+N202+N206+N208+N210+N213+N215+N217+N221+N225+N227+N229+N231+N233+N235+N242+N283+N189</f>
        <v>2651942.0000000005</v>
      </c>
      <c r="O285" s="13">
        <f t="shared" si="91"/>
        <v>2651942.4200000004</v>
      </c>
      <c r="P285" s="13">
        <f t="shared" si="91"/>
        <v>2651941.8000000007</v>
      </c>
      <c r="Q285" s="13">
        <f t="shared" si="91"/>
        <v>2651942.580000001</v>
      </c>
      <c r="R285" s="13">
        <f t="shared" si="91"/>
        <v>2651941.6200000006</v>
      </c>
      <c r="S285" s="13">
        <f t="shared" si="91"/>
        <v>2651942.7500000005</v>
      </c>
      <c r="T285" s="13">
        <f t="shared" si="91"/>
        <v>2651941.4500000007</v>
      </c>
      <c r="U285" s="13">
        <f t="shared" si="91"/>
        <v>2651943.04</v>
      </c>
      <c r="V285" s="13">
        <f t="shared" si="91"/>
        <v>2651941.2200000002</v>
      </c>
      <c r="W285" s="13">
        <f t="shared" si="91"/>
        <v>2651943.13</v>
      </c>
      <c r="X285" s="13">
        <f>X7+X13+X17+X20+X33+X42+X48+X50+X52+X112+X130+X132+X134+X139+X141+X148+X150+X153+X35+X155+X162+X164+X166+X168+X187+X195+X198+X202+X206+X208+X210+X213+X215+X217+X221+X225+X227+X229+X231+X233+X235+X242+X283+X189</f>
        <v>2651941.14</v>
      </c>
      <c r="Y285" s="13">
        <f>Y7+Y13+Y17+Y20+Y33+Y42+Y48+Y50+Y52+Y112+Y130+Y132+Y134+Y139+Y141+Y148+Y150+Y153+Y35+Y155+Y162+Y164+Y166+Y168+Y187+Y195+Y198+Y202+Y206+Y208+Y210+Y213+Y215+Y217+Y221+Y225+Y227+Y229+Y231+Y233+Y235+Y242+Y283+Y189</f>
        <v>31820762.52</v>
      </c>
      <c r="Z285" s="14">
        <f>Z7+Z13+Z17+Z20+Z33+Z35+Z42+Z48+Z50+Z52+Z112+Z130+Z132+Z134+Z139+Z141+Z148+Z150+Z153+Z155+Z162+Z164+Z166+Z168+Z187+Z189+Z195+Z198+Z202+Z206+Z208+Z210+Z213+Z215+Z217+Z221+Z225+Z227+Z229+Z231+Z233+Z235+Z242+Z283</f>
        <v>103777.04999999999</v>
      </c>
      <c r="AA285" s="14">
        <f>AA7+AA13+AA17+AA20+AA33+AA35+AA42+AA48+AA50+AA52+AA112+AA130+AA132+AA134+AA139+AA141+AA148+AA150+AA153+AA155+AA162+AA164+AA166+AA168+AA187+AA189+AA195+AA198+AA202+AA206+AA208+AA210+AA213+AA215+AA217+AA221+AA225+AA227+AA229+AA231+AA233+AA235+AA242+AA283</f>
        <v>115338.2</v>
      </c>
      <c r="AC285" s="12">
        <f t="shared" si="88"/>
        <v>0</v>
      </c>
      <c r="AD285" s="13"/>
    </row>
    <row r="286" spans="1:30" ht="16" thickTop="1" x14ac:dyDescent="0.35">
      <c r="E286" s="9"/>
      <c r="F286" s="9"/>
      <c r="G286" s="9"/>
      <c r="H286" s="18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</row>
    <row r="287" spans="1:30" s="7" customFormat="1" thickBot="1" x14ac:dyDescent="0.35">
      <c r="H287" s="19"/>
      <c r="X287" s="10" t="s">
        <v>716</v>
      </c>
      <c r="Y287" s="7">
        <v>31820762</v>
      </c>
      <c r="Z287" s="11">
        <f>ROUND(Y287/Z285,4)</f>
        <v>306.62619999999998</v>
      </c>
    </row>
    <row r="288" spans="1:30" ht="16" thickTop="1" x14ac:dyDescent="0.35">
      <c r="X288" s="21" t="s">
        <v>671</v>
      </c>
      <c r="Y288" s="20">
        <f>Y287-Y285</f>
        <v>-0.51999999955296516</v>
      </c>
    </row>
    <row r="290" spans="25:25" x14ac:dyDescent="0.35">
      <c r="Y290" s="30"/>
    </row>
  </sheetData>
  <autoFilter ref="A2:AA283" xr:uid="{00000000-0009-0000-0000-000001000000}"/>
  <phoneticPr fontId="6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Detail - delete before web post</vt:lpstr>
      <vt:lpstr>FY19-20 Distribution</vt:lpstr>
    </vt:vector>
  </TitlesOfParts>
  <Company>Colorado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Oberg, Aaron</dc:creator>
  <cp:lastModifiedBy>Donaldson, Meg</cp:lastModifiedBy>
  <dcterms:created xsi:type="dcterms:W3CDTF">2019-05-06T21:21:44Z</dcterms:created>
  <dcterms:modified xsi:type="dcterms:W3CDTF">2020-08-03T22:24:50Z</dcterms:modified>
</cp:coreProperties>
</file>