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240" yWindow="-180" windowWidth="18135" windowHeight="12945"/>
  </bookViews>
  <sheets>
    <sheet name="Instructions" sheetId="4" r:id="rId1"/>
    <sheet name=" Set Aside Activity Worksheet" sheetId="2" r:id="rId2"/>
    <sheet name="Comments to CDE " sheetId="6" r:id="rId3"/>
    <sheet name="Tables" sheetId="3" state="hidden" r:id="rId4"/>
  </sheets>
  <externalReferences>
    <externalReference r:id="rId5"/>
    <externalReference r:id="rId6"/>
  </externalReferences>
  <definedNames>
    <definedName name="ADE">Tables!$A$189:$A$196</definedName>
    <definedName name="District_Number">[1]Tables!$A$2:$A$193</definedName>
    <definedName name="District_Table">Tables!$A$2:$A$185</definedName>
    <definedName name="DistrictCodeAndNames">'[2]11-District Table'!$A$5:$C$205</definedName>
    <definedName name="DistrictCodeLookup">'[2]11-District Table'!$A$5:$A$205</definedName>
    <definedName name="FlexCatDD">[2]Other!$C$172:$C$173</definedName>
    <definedName name="FlexCategory">'[1]Cover Sheet'!#REF!</definedName>
    <definedName name="IA_Allocation">[1]Tables!#REF!</definedName>
    <definedName name="IIA_Allocation">[1]Tables!#REF!</definedName>
    <definedName name="IID_Allocation">[1]Tables!#REF!</definedName>
    <definedName name="IIIA_Allocation">[1]Tables!#REF!</definedName>
    <definedName name="IIISAI_Allocation">[1]Tables!#REF!</definedName>
    <definedName name="look1">'[2]11-District Table'!$A$5:$N$205</definedName>
    <definedName name="Object_Code">Tables!$B$189:$B$200</definedName>
    <definedName name="ReapParticipation">'[1]Cover Sheet'!#REF!</definedName>
    <definedName name="report">[2]Other!$C$71:$C$73</definedName>
    <definedName name="SES_Providers">Tables!$G$3:$G$79</definedName>
    <definedName name="tablematrix1">'[1]Cover Sheet'!#REF!</definedName>
    <definedName name="VIB_Allocation">[1]Tables!#REF!</definedName>
  </definedNames>
  <calcPr calcId="125725"/>
</workbook>
</file>

<file path=xl/calcChain.xml><?xml version="1.0" encoding="utf-8"?>
<calcChain xmlns="http://schemas.openxmlformats.org/spreadsheetml/2006/main">
  <c r="D7" i="2"/>
  <c r="F133"/>
  <c r="F126"/>
  <c r="F119"/>
  <c r="F112"/>
  <c r="F105"/>
  <c r="F98"/>
  <c r="F91"/>
  <c r="G38"/>
  <c r="I73"/>
  <c r="H32"/>
  <c r="E32"/>
  <c r="I52"/>
  <c r="E52"/>
  <c r="E73"/>
  <c r="I18"/>
  <c r="B48"/>
  <c r="G7"/>
  <c r="B62" s="1"/>
  <c r="F7"/>
  <c r="E7"/>
  <c r="B46" l="1"/>
  <c r="J73"/>
  <c r="B47"/>
  <c r="H7"/>
  <c r="H36" s="1"/>
</calcChain>
</file>

<file path=xl/sharedStrings.xml><?xml version="1.0" encoding="utf-8"?>
<sst xmlns="http://schemas.openxmlformats.org/spreadsheetml/2006/main" count="1115" uniqueCount="634">
  <si>
    <t>District Name</t>
  </si>
  <si>
    <t>Number of Eligible Students</t>
  </si>
  <si>
    <t>Number Served</t>
  </si>
  <si>
    <t>Number Applied to Receive Services</t>
  </si>
  <si>
    <t>20% Obligation</t>
  </si>
  <si>
    <t>SES Per Pupil Expenditure</t>
  </si>
  <si>
    <t>Number of Schools</t>
  </si>
  <si>
    <t>District Number</t>
  </si>
  <si>
    <t>Non-Improvement</t>
  </si>
  <si>
    <t>Corrective Action</t>
  </si>
  <si>
    <t>Program Improvement</t>
  </si>
  <si>
    <t>Restructuring</t>
  </si>
  <si>
    <t>Transportation/Choice Set Aside</t>
  </si>
  <si>
    <t>Total Expenditure Title I-A</t>
  </si>
  <si>
    <t>Total Expenditure State and Local</t>
  </si>
  <si>
    <t>0010</t>
  </si>
  <si>
    <t>Mapleton 1</t>
  </si>
  <si>
    <t>0020</t>
  </si>
  <si>
    <t>Adams 12 Five Star Schools</t>
  </si>
  <si>
    <t>0030</t>
  </si>
  <si>
    <t>Adams County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</si>
  <si>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</si>
  <si>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</si>
  <si>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</si>
  <si>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</si>
  <si>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</si>
  <si>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</si>
  <si>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</si>
  <si>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</si>
  <si>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</si>
  <si>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</si>
  <si>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</si>
  <si>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</si>
  <si>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</si>
  <si>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</si>
  <si>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</si>
  <si>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</si>
  <si>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</si>
  <si>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</si>
  <si>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</si>
  <si>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</si>
  <si>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</si>
  <si>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</si>
  <si>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</si>
  <si>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</si>
  <si>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</si>
  <si>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</si>
  <si>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</si>
  <si>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 JT</t>
  </si>
  <si>
    <t>0230</t>
  </si>
  <si>
    <t>Walsh RE-1</t>
  </si>
  <si>
    <t>0240</t>
  </si>
  <si>
    <t>Pritchett RE-3</t>
  </si>
  <si>
    <t>0250</t>
  </si>
  <si>
    <t>Springfield RE-4</t>
  </si>
  <si>
    <t>0260</t>
  </si>
  <si>
    <t>Vilas RE-5</t>
  </si>
  <si>
    <t>0270</t>
  </si>
  <si>
    <t>Campo RE-6</t>
  </si>
  <si>
    <t>0290</t>
  </si>
  <si>
    <t>Las Animas RE-1</t>
  </si>
  <si>
    <t>0310</t>
  </si>
  <si>
    <t>Mc Clave RE-2</t>
  </si>
  <si>
    <t>0470</t>
  </si>
  <si>
    <t>St Vrain Valley RE 1J</t>
  </si>
  <si>
    <t>0480</t>
  </si>
  <si>
    <t>Boulder Valley RE 2</t>
  </si>
  <si>
    <t>0490</t>
  </si>
  <si>
    <t>Buena Vista R-31</t>
  </si>
  <si>
    <t>0500</t>
  </si>
  <si>
    <t>Salida R-32</t>
  </si>
  <si>
    <t>0510</t>
  </si>
  <si>
    <t>Kit Carson R-1</t>
  </si>
  <si>
    <t>0520</t>
  </si>
  <si>
    <t>Cheyenne County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</si>
  <si>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</si>
  <si>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</si>
  <si>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</si>
  <si>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</si>
  <si>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</si>
  <si>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</si>
  <si>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</si>
  <si>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</si>
  <si>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</si>
  <si>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</si>
  <si>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</si>
  <si>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</si>
  <si>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</si>
  <si>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</si>
  <si>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</si>
  <si>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School District C-1</t>
  </si>
  <si>
    <t>0870</t>
  </si>
  <si>
    <t>Delta County 50(J)</t>
  </si>
  <si>
    <t>0880</t>
  </si>
  <si>
    <t>Denver County 1</t>
  </si>
  <si>
    <t>0890</t>
  </si>
  <si>
    <t>Dolores County RE No.2</t>
  </si>
  <si>
    <t>0900</t>
  </si>
  <si>
    <t>Douglas County RE 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</si>
  <si>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</si>
  <si>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</si>
  <si>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</si>
  <si>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</si>
  <si>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</si>
  <si>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</si>
  <si>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</si>
  <si>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</si>
  <si>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</si>
  <si>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</si>
  <si>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</si>
  <si>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</si>
  <si>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</si>
  <si>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</si>
  <si>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</si>
  <si>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</si>
  <si>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</si>
  <si>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</si>
  <si>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</si>
  <si>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</si>
  <si>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</si>
  <si>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</si>
  <si>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</si>
  <si>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</si>
  <si>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</si>
  <si>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</si>
  <si>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</si>
  <si>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</si>
  <si>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</si>
  <si>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</si>
  <si>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</si>
  <si>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 JT</t>
  </si>
  <si>
    <t>1070</t>
  </si>
  <si>
    <t>Hanover 28</t>
  </si>
  <si>
    <t>1080</t>
  </si>
  <si>
    <t>Lewis-Palmer 38</t>
  </si>
  <si>
    <t>1110</t>
  </si>
  <si>
    <t>Falcon 49</t>
  </si>
  <si>
    <t>1120</t>
  </si>
  <si>
    <t>Edison 54 JT</t>
  </si>
  <si>
    <t>1130</t>
  </si>
  <si>
    <t>Miami/Yoder 60 JT</t>
  </si>
  <si>
    <t>1140</t>
  </si>
  <si>
    <t>Canon City RE-1</t>
  </si>
  <si>
    <t>1150</t>
  </si>
  <si>
    <t>Fremont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</si>
  <si>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</si>
  <si>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</si>
  <si>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</si>
  <si>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</si>
  <si>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</si>
  <si>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</si>
  <si>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</si>
  <si>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</si>
  <si>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</si>
  <si>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</si>
  <si>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</si>
  <si>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</si>
  <si>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</si>
  <si>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</si>
  <si>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</si>
  <si>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</si>
  <si>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</si>
  <si>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 1</t>
  </si>
  <si>
    <t>1390</t>
  </si>
  <si>
    <t>Huerfano RE-1</t>
  </si>
  <si>
    <t>1400</t>
  </si>
  <si>
    <t>La Veta RE-2</t>
  </si>
  <si>
    <t>1410</t>
  </si>
  <si>
    <t>North Park R-1</t>
  </si>
  <si>
    <t>1420</t>
  </si>
  <si>
    <t>Jefferson County R-1</t>
  </si>
  <si>
    <t>1430</t>
  </si>
  <si>
    <t>Eads RE-1</t>
  </si>
  <si>
    <t>1440</t>
  </si>
  <si>
    <t>Plainview RE-2</t>
  </si>
  <si>
    <t>1450</t>
  </si>
  <si>
    <t>Arriba-Flagler C-20</t>
  </si>
  <si>
    <t>1460</t>
  </si>
  <si>
    <t>Hi-Plains R-23</t>
  </si>
  <si>
    <t>1480</t>
  </si>
  <si>
    <t>Stratton R-4</t>
  </si>
  <si>
    <t>1490</t>
  </si>
  <si>
    <t>Bethune R-5</t>
  </si>
  <si>
    <t>1500</t>
  </si>
  <si>
    <t>Burlington RE-6J</t>
  </si>
  <si>
    <t>1510</t>
  </si>
  <si>
    <t>Lake County R-1</t>
  </si>
  <si>
    <t>1520</t>
  </si>
  <si>
    <t>Durango 9-R</t>
  </si>
  <si>
    <t>1530</t>
  </si>
  <si>
    <t>Bayfield 10 JT-R</t>
  </si>
  <si>
    <t>1540</t>
  </si>
  <si>
    <t>Ignacio 11 JT</t>
  </si>
  <si>
    <t>1550</t>
  </si>
  <si>
    <t>Poudre R-1</t>
  </si>
  <si>
    <t>1560</t>
  </si>
  <si>
    <t>Thompson R-2J</t>
  </si>
  <si>
    <t>1570</t>
  </si>
  <si>
    <t>Park (Estes Park) R-3</t>
  </si>
  <si>
    <t>1580</t>
  </si>
  <si>
    <t>Trinidad 1</t>
  </si>
  <si>
    <t>1590</t>
  </si>
  <si>
    <t>Primero Reorganized 2</t>
  </si>
  <si>
    <t>1600</t>
  </si>
  <si>
    <t>Hoehne Reorganized 3</t>
  </si>
  <si>
    <t>1620</t>
  </si>
  <si>
    <t>Aguilar Reorganized 6</t>
  </si>
  <si>
    <t>1750</t>
  </si>
  <si>
    <t>Branson Reorganized</t>
  </si>
  <si>
    <t>1760</t>
  </si>
  <si>
    <t>Kim Reorganized 88</t>
  </si>
  <si>
    <t>1780</t>
  </si>
  <si>
    <t>Genoa-Hugo C113</t>
  </si>
  <si>
    <t>1790</t>
  </si>
  <si>
    <t>Limon RE-4J</t>
  </si>
  <si>
    <t>1810</t>
  </si>
  <si>
    <t>Karval RE-23</t>
  </si>
  <si>
    <t>1828</t>
  </si>
  <si>
    <t>Valley RE-1</t>
  </si>
  <si>
    <t>1850</t>
  </si>
  <si>
    <t>Frenchman RE-3</t>
  </si>
  <si>
    <t>1860</t>
  </si>
  <si>
    <t>Buffalo RE-4J</t>
  </si>
  <si>
    <t>1870</t>
  </si>
  <si>
    <t>Plateau RE-5</t>
  </si>
  <si>
    <t>1980</t>
  </si>
  <si>
    <t>De Beque 49JT</t>
  </si>
  <si>
    <t>1990</t>
  </si>
  <si>
    <t>Plateau Valley 50</t>
  </si>
  <si>
    <t>2000</t>
  </si>
  <si>
    <t>Mesa County Valley 51</t>
  </si>
  <si>
    <t>2010</t>
  </si>
  <si>
    <t>Creede School District</t>
  </si>
  <si>
    <t>2020</t>
  </si>
  <si>
    <t>Moffat County RE:No 1</t>
  </si>
  <si>
    <t>2035</t>
  </si>
  <si>
    <t>Montezuma-Cortez RE-1</t>
  </si>
  <si>
    <t>2055</t>
  </si>
  <si>
    <t>Dolores RE-4A</t>
  </si>
  <si>
    <t>2070</t>
  </si>
  <si>
    <t>Mancos RE-6</t>
  </si>
  <si>
    <t>2180</t>
  </si>
  <si>
    <t>Montrose County RE-1J</t>
  </si>
  <si>
    <t>2190</t>
  </si>
  <si>
    <t>West End RE-2</t>
  </si>
  <si>
    <t>2395</t>
  </si>
  <si>
    <t>Brush RE-2(J)</t>
  </si>
  <si>
    <t>2405</t>
  </si>
  <si>
    <t>Fort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</si>
  <si>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</si>
  <si>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</si>
  <si>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</si>
  <si>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</si>
  <si>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</si>
  <si>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</si>
  <si>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</si>
  <si>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</si>
  <si>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</si>
  <si>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</si>
  <si>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</si>
  <si>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</si>
  <si>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</si>
  <si>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</si>
  <si>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</si>
  <si>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</si>
  <si>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</si>
  <si>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</si>
  <si>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</si>
  <si>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</si>
  <si>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</si>
  <si>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</si>
  <si>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</si>
  <si>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County RE-2</t>
  </si>
  <si>
    <t>2620</t>
  </si>
  <si>
    <t>Holyoke RE-1J</t>
  </si>
  <si>
    <t>2630</t>
  </si>
  <si>
    <t>Haxtun RE-2J</t>
  </si>
  <si>
    <t>2640</t>
  </si>
  <si>
    <t>Aspen 1</t>
  </si>
  <si>
    <t>2650</t>
  </si>
  <si>
    <t>Granada RE-1</t>
  </si>
  <si>
    <t>2660</t>
  </si>
  <si>
    <t>Lamar RE-2</t>
  </si>
  <si>
    <t>2670</t>
  </si>
  <si>
    <t>Holly RE-3</t>
  </si>
  <si>
    <t>2680</t>
  </si>
  <si>
    <t>Wiley RE-13 JT</t>
  </si>
  <si>
    <t>2690</t>
  </si>
  <si>
    <t>Pueblo City 60</t>
  </si>
  <si>
    <t>2700</t>
  </si>
  <si>
    <t>Pueblo County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</si>
  <si>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</si>
  <si>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</si>
  <si>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</si>
  <si>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</si>
  <si>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</si>
  <si>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</si>
  <si>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</si>
  <si>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</si>
  <si>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</si>
  <si>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</si>
  <si>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</si>
  <si>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</si>
  <si>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</si>
  <si>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</si>
  <si>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</si>
  <si>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 3</t>
  </si>
  <si>
    <t>2790</t>
  </si>
  <si>
    <t>Mountain Valley RE 1</t>
  </si>
  <si>
    <t>2800</t>
  </si>
  <si>
    <t>Moffat 2</t>
  </si>
  <si>
    <t>2810</t>
  </si>
  <si>
    <t>Center 26 JT</t>
  </si>
  <si>
    <t>2820</t>
  </si>
  <si>
    <t>Silverton 1</t>
  </si>
  <si>
    <t>2830</t>
  </si>
  <si>
    <t>Telluride R-1</t>
  </si>
  <si>
    <t>2840</t>
  </si>
  <si>
    <t>Norwood R-2J</t>
  </si>
  <si>
    <t>2862</t>
  </si>
  <si>
    <t>Julesburg RE-1</t>
  </si>
  <si>
    <t>2865</t>
  </si>
  <si>
    <t>Platte Valley RE-3</t>
  </si>
  <si>
    <t>3000</t>
  </si>
  <si>
    <t>Summit RE-1</t>
  </si>
  <si>
    <t>3010</t>
  </si>
  <si>
    <t>Cripple Creek-Victor RE-1</t>
  </si>
  <si>
    <t>3020</t>
  </si>
  <si>
    <t>Woodland Park RE-2</t>
  </si>
  <si>
    <t>3030</t>
  </si>
  <si>
    <t>Akron R-1</t>
  </si>
  <si>
    <t>3040</t>
  </si>
  <si>
    <t>Arickaree R-2</t>
  </si>
  <si>
    <t>3050</t>
  </si>
  <si>
    <t>Otis R-3</t>
  </si>
  <si>
    <t>3060</t>
  </si>
  <si>
    <t>Lone Star 101</t>
  </si>
  <si>
    <t>3070</t>
  </si>
  <si>
    <t>Woodlin R-104</t>
  </si>
  <si>
    <t>3080</t>
  </si>
  <si>
    <t>Weld County RE-1</t>
  </si>
  <si>
    <t>3085</t>
  </si>
  <si>
    <t>Eaton RE-2</t>
  </si>
  <si>
    <t>3090</t>
  </si>
  <si>
    <t>Keenesburg RE-3(J)</t>
  </si>
  <si>
    <t>3100</t>
  </si>
  <si>
    <t>Windsor RE-4</t>
  </si>
  <si>
    <t>3110</t>
  </si>
  <si>
    <t>Johnstown-Milliken RE-5J</t>
  </si>
  <si>
    <t>3120</t>
  </si>
  <si>
    <t>Greeley 6</t>
  </si>
  <si>
    <t>3130</t>
  </si>
  <si>
    <t>Platte Valley RE-7</t>
  </si>
  <si>
    <t>3140</t>
  </si>
  <si>
    <t>Weld County S/D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</si>
  <si>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</si>
  <si>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</si>
  <si>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</si>
  <si>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</si>
  <si>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</si>
  <si>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</si>
  <si>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</si>
  <si>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</si>
  <si>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</si>
  <si>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</si>
  <si>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</si>
  <si>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</si>
  <si>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</si>
  <si>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</si>
  <si>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</si>
  <si>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</si>
  <si>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</si>
  <si>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School Institute</t>
  </si>
  <si>
    <t>9000</t>
  </si>
  <si>
    <t>Colorado School For The Deaf and Blind</t>
  </si>
  <si>
    <t>Supplemental Services Set Aside</t>
  </si>
  <si>
    <t>SES Per Pupil</t>
  </si>
  <si>
    <t>Parental Activities</t>
  </si>
  <si>
    <t>&gt;$500,000 Allocation</t>
  </si>
  <si>
    <t>District Level PA (5% of 1%)</t>
  </si>
  <si>
    <t>School Level PA (Minimum: 95% of 1%)</t>
  </si>
  <si>
    <t>0099</t>
  </si>
  <si>
    <t>Brief description</t>
  </si>
  <si>
    <t>Amount Expended</t>
  </si>
  <si>
    <t>ADE Coding</t>
  </si>
  <si>
    <t>School Level PD (Minimum: 10% of Schools on Improvement Allocation)</t>
  </si>
  <si>
    <t>District Level PD (10% of Allocation)</t>
  </si>
  <si>
    <t>10% of Allocation</t>
  </si>
  <si>
    <t>Select District</t>
  </si>
  <si>
    <t>ADE Coding for TR</t>
  </si>
  <si>
    <t>10% Sum of Schools</t>
  </si>
  <si>
    <t>on Improvement</t>
  </si>
  <si>
    <t>Total I-A</t>
  </si>
  <si>
    <t>Total State and Local</t>
  </si>
  <si>
    <t>Total School</t>
  </si>
  <si>
    <t>Total District</t>
  </si>
  <si>
    <t>School/Program Improvement Activities</t>
  </si>
  <si>
    <t>Total Preschool</t>
  </si>
  <si>
    <t>Total Family Literacy</t>
  </si>
  <si>
    <t xml:space="preserve">Homeless </t>
  </si>
  <si>
    <t>Neglected</t>
  </si>
  <si>
    <t>Total Homeless</t>
  </si>
  <si>
    <t>Total Neglected</t>
  </si>
  <si>
    <t>Private Schools</t>
  </si>
  <si>
    <t>Total Private Schools</t>
  </si>
  <si>
    <t>Highly Qualified</t>
  </si>
  <si>
    <t>Total Highly Qualified</t>
  </si>
  <si>
    <t>District Managed</t>
  </si>
  <si>
    <t>Total District Managed Activities</t>
  </si>
  <si>
    <t>Preschool</t>
  </si>
  <si>
    <t>Family Literacy</t>
  </si>
  <si>
    <t>Title I-A Other Set Asides (HM, NG, PT, HQ, DMA, PS, FL)</t>
  </si>
  <si>
    <t>Improvement Status: School</t>
  </si>
  <si>
    <t>Parent Outreach</t>
  </si>
  <si>
    <t>1% of 20%</t>
  </si>
  <si>
    <t>Total Parent Outreach</t>
  </si>
  <si>
    <t>Approved SES Providers</t>
  </si>
  <si>
    <t>Approved SES Provider</t>
  </si>
  <si>
    <t>Program Code</t>
  </si>
  <si>
    <t>Object Code</t>
  </si>
  <si>
    <t>0400</t>
  </si>
  <si>
    <t>0600</t>
  </si>
  <si>
    <t>0800</t>
  </si>
  <si>
    <t>0730</t>
  </si>
  <si>
    <t>0735</t>
  </si>
  <si>
    <t>Applied Scholastic International</t>
  </si>
  <si>
    <t>Chancellor Supplemental Educational Services, LLC</t>
  </si>
  <si>
    <t>Club Z! In-Home Tutoring</t>
  </si>
  <si>
    <t>Dreamcatcher Direct Instruction Centers</t>
  </si>
  <si>
    <t>Inspired Solutions, LLC</t>
  </si>
  <si>
    <t>SmartKids Academy, LLC</t>
  </si>
  <si>
    <t>Step to Success Community Learning Center, Inc.</t>
  </si>
  <si>
    <t>The Youth Foundation Power Hours</t>
  </si>
  <si>
    <t>White cells require District input</t>
  </si>
  <si>
    <t>District Information</t>
  </si>
  <si>
    <t>1.</t>
  </si>
  <si>
    <t>Transportation/Choice</t>
  </si>
  <si>
    <t>2.</t>
  </si>
  <si>
    <t>Enter the information requested for Choice/TR students and the amounts expended from Title IA AND State and Local funds in columns C through I.</t>
  </si>
  <si>
    <t>Supplemental Education Services</t>
  </si>
  <si>
    <t>3.</t>
  </si>
  <si>
    <t>Input number of Schools on School Improvement Year 2 in column C.</t>
  </si>
  <si>
    <t>4.</t>
  </si>
  <si>
    <t>Enter the amount expended for each SES provider, selected from the dropdown list (rows 4 through 14). Include both Title IA (columns E and F) and State and Local (columns H and I) sources (if applicable).</t>
  </si>
  <si>
    <t>5.</t>
  </si>
  <si>
    <t>6.</t>
  </si>
  <si>
    <t>7.</t>
  </si>
  <si>
    <t xml:space="preserve">8. </t>
  </si>
  <si>
    <t xml:space="preserve">9. </t>
  </si>
  <si>
    <t>10. - 14.</t>
  </si>
  <si>
    <t>15.</t>
  </si>
  <si>
    <t>Amount available for Parent Outreach pre-populated in column H.</t>
  </si>
  <si>
    <t>16.</t>
  </si>
  <si>
    <t>Input the amount of Parent outreach expended from Title IA (column E) and/or State and Local sources (column F) if applicable.</t>
  </si>
  <si>
    <t>17.</t>
  </si>
  <si>
    <t>Message in column B indicates whether the 1% set aside for Parental Activites is required.</t>
  </si>
  <si>
    <t>18.</t>
  </si>
  <si>
    <t>19. - 22.</t>
  </si>
  <si>
    <t>23.</t>
  </si>
  <si>
    <t>Totals shown for Parental Activites funded from Title IA (column E) and State and Local (column I) sources.</t>
  </si>
  <si>
    <t>School/Program Improvement</t>
  </si>
  <si>
    <t>24.</t>
  </si>
  <si>
    <t>Amount required for PD-D (10% of allocation) if the District is on Program Improvement.</t>
  </si>
  <si>
    <t>25. - 26.</t>
  </si>
  <si>
    <t>27.</t>
  </si>
  <si>
    <t>28. - 34.</t>
  </si>
  <si>
    <t>35.</t>
  </si>
  <si>
    <t>Totals shown for Improvement Activites funded at the School Level (PD-S) and District Level (PD-D).</t>
  </si>
  <si>
    <t>Homeless</t>
  </si>
  <si>
    <t>36. - 40.</t>
  </si>
  <si>
    <t>41.</t>
  </si>
  <si>
    <t>Total shown for Homeless activites funded from Title IA (column F).</t>
  </si>
  <si>
    <t>Neglected Institution</t>
  </si>
  <si>
    <t>42. - 46.</t>
  </si>
  <si>
    <t>47.</t>
  </si>
  <si>
    <t>Total shown for Neglected Institution activities funded from Title IA (column F).</t>
  </si>
  <si>
    <t>48. - 52.</t>
  </si>
  <si>
    <t>53.</t>
  </si>
  <si>
    <t>Total shown for Private School activities funded from Title IA (column F).</t>
  </si>
  <si>
    <t>54. - 58.</t>
  </si>
  <si>
    <t>59.</t>
  </si>
  <si>
    <t>Total shown for activities funded to meet Highly Qualified requirement from Title IA (column F).</t>
  </si>
  <si>
    <t>60. - 64.</t>
  </si>
  <si>
    <t xml:space="preserve">65. </t>
  </si>
  <si>
    <t>Total shown for District Managed Activities funded from Title IA (column F).</t>
  </si>
  <si>
    <t>66. - 70.</t>
  </si>
  <si>
    <t>71.</t>
  </si>
  <si>
    <t>Total shown for Preschool activity funded from Title IA (column F).</t>
  </si>
  <si>
    <t>72. - 76.</t>
  </si>
  <si>
    <t>77.</t>
  </si>
  <si>
    <t>Total shown for Family Literacy activities funded from Title IA (column F).</t>
  </si>
  <si>
    <t>In General: Grey cells are pre-populated or contain summary formulas</t>
  </si>
  <si>
    <t>Login to:  https://tracker.cde.state.co.us</t>
  </si>
  <si>
    <t xml:space="preserve">  Select the statewide entity LEA / BOCES - 0000 from the LEA List</t>
  </si>
  <si>
    <t>Click on the button with the paper clip</t>
  </si>
  <si>
    <t>(The 'Attach a Document' screen will appear.)</t>
  </si>
  <si>
    <t>Allow the default (radio button) to 'New File'</t>
  </si>
  <si>
    <t>Select the 'Browse' button to find and select the document on your computer.</t>
  </si>
  <si>
    <t>After you upload documents, those counts will be reflected in the LEA Evidence list in the button with the paper clip. Please note that ALL districts and BOCES will be utilizing the same statewide entity, so multiple files will be visible.</t>
  </si>
  <si>
    <t>UPLOADING THE SET ASIDE ACTIVITY REPORT VIA COLORADO TRACKER</t>
  </si>
  <si>
    <t>Click 'Attach'  to upload the file. (You may need to scroll down to view the button.)</t>
  </si>
  <si>
    <t>Input the number of eligible students for Supplemental Education Services in column C. Input SES provider information in columns E and F and/or H and I (if applicable).</t>
  </si>
  <si>
    <t>Input SES provider information in columns E and F and/or H and I (if applicable).</t>
  </si>
  <si>
    <t>Amount required for Parental Activities shown in column B. 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</si>
  <si>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</si>
  <si>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Input the number of eligible students that received Supplemental Education Services in column C. Input SES provider information in columns E and F and/or H and I (if applicable).</t>
  </si>
  <si>
    <t>Input the number of eligible students that applied to receive Supplemental Education Services in column C. Input SES provider information in columns E and F and/or H and I (if applicable).</t>
  </si>
  <si>
    <t>Select Program Code (column C) and Object code (column D) from dropdown lists, input amounts expended and brief description for each School Improvement activity (PD-S) funded. Select Program Code (column G) and Object code (column H) from dropdown lists, input amounts expended and brief description for each School Improvement activity (PD-D) funded.</t>
  </si>
  <si>
    <t>Input 10% of the Sum of Schools on Improvement (required for PD-S) in column B. Select Program Code (column C) and Object code (column D) from dropdown lists, input amounts expended and brief description for each School Improvement activity (PD-S) funded. Select Program Code (column G) and Object code (column H) from dropdown lists, input amounts expended and brief description for each School Improvement activity (PD-D) funded.</t>
  </si>
  <si>
    <t>Select Program Code (column D) and Object code (column E) from dropdown lists, input amounts expended and brief description for each Homeless activity (HM) funded.</t>
  </si>
  <si>
    <t>Select Program Code (column D) and Object code (column E) from dropdown lists, input amounts expended and brief description for each Neglected Institution activity (NG) funded.</t>
  </si>
  <si>
    <t>Select Program Code (column D) and Object code (column E) from dropdown lists, input amounts expended and brief description for each Private School activity (PT) funded.</t>
  </si>
  <si>
    <t>Select Program Code (column D) and Object code (column E) from dropdown lists, input amounts expended and brief description for each activity funded to meet the Highly Qualified (HQ) requirement.</t>
  </si>
  <si>
    <t>Select Program Code (column D) and Object code (column E) from dropdown lists, input amounts expended and brief description for each District Managed Activity (DMA) funded.</t>
  </si>
  <si>
    <t>Select Program Code (column D) and Object code (column E) from dropdown lists, input amounts expended and brief description for each Preschool activity (PS) funded.</t>
  </si>
  <si>
    <t>Select Program Code (column D) and Object code (column E) from dropdown lists, input amounts expended and brief description for each Family Literacy activity (FL) funded.</t>
  </si>
  <si>
    <t>Improvement Status: Program/District</t>
  </si>
  <si>
    <t>Unable to Implement Choice (Indicate Yes or No in the box below)</t>
  </si>
  <si>
    <t>District Managed Activities</t>
  </si>
  <si>
    <t>Select District Code from Dropdown--the rest of the information will pre-populate. Other fields that depend on the allocation amount will also pre-populate at this time. Please note: these percentages will populate regardless of your improvement status and demonstrate the amounts to be reserved had the set asides been required..</t>
  </si>
  <si>
    <t xml:space="preserve">0100 </t>
  </si>
  <si>
    <t xml:space="preserve">0200 </t>
  </si>
  <si>
    <t xml:space="preserve">0300 </t>
  </si>
  <si>
    <t>0850</t>
  </si>
  <si>
    <t>0099-General Education</t>
  </si>
  <si>
    <t xml:space="preserve">0100-Salaries </t>
  </si>
  <si>
    <t>2199</t>
  </si>
  <si>
    <t>2199-Student Suport Services</t>
  </si>
  <si>
    <t>0200-Benefits</t>
  </si>
  <si>
    <t>0300-Purchased Professional and Technical Services</t>
  </si>
  <si>
    <t>2299-Instructional Staff Support Services</t>
  </si>
  <si>
    <t>0400-Purchased Property Services</t>
  </si>
  <si>
    <t>2499-School Administration Support Services</t>
  </si>
  <si>
    <t>2799-Student Transportation Services</t>
  </si>
  <si>
    <t>2899-Central Support Services</t>
  </si>
  <si>
    <t>3099-Non-Instructional Services</t>
  </si>
  <si>
    <t>0500-Other Purchased Services</t>
  </si>
  <si>
    <t>0580-Travel, Registration, and Entrance</t>
  </si>
  <si>
    <t>0600-Supplies</t>
  </si>
  <si>
    <t>0640-Books and Periodicals</t>
  </si>
  <si>
    <t>0730-Equipment (Capitalized)</t>
  </si>
  <si>
    <t>0735-Equipment (Non-Capitalized)</t>
  </si>
  <si>
    <t>0800-Other Purchased Services</t>
  </si>
  <si>
    <t>0850-Internal Charge (Transportation/Printing)</t>
  </si>
  <si>
    <t>Key:</t>
  </si>
  <si>
    <t>Yellow cells require district selection from in-cell dropdown list. (Refer to Key at the bottom of page.)</t>
  </si>
  <si>
    <t>Bolded Object Code</t>
  </si>
  <si>
    <t>Bolded Grant Set Aside Program Code</t>
  </si>
  <si>
    <t>School Improvement-Year 2</t>
  </si>
  <si>
    <t>School Improvement-Year 1</t>
  </si>
  <si>
    <t>Potential Status 11-12</t>
  </si>
  <si>
    <t>11-12 POTENTIAL School Improvement</t>
  </si>
  <si>
    <t>Title I-A FY11-12 Allocation</t>
  </si>
  <si>
    <t xml:space="preserve">A+ In Home Tutoring, Inc.
</t>
  </si>
  <si>
    <t xml:space="preserve">Abacus In-Home Tutoring, Inc.
</t>
  </si>
  <si>
    <t xml:space="preserve">ALA CARTE LEARNING ASSOCIATES
</t>
  </si>
  <si>
    <t xml:space="preserve">Aurora Public Schools - Reading and Math Success (RaMS) Program
</t>
  </si>
  <si>
    <t xml:space="preserve">Bennie E. Goodwin After School Academic Program
</t>
  </si>
  <si>
    <t xml:space="preserve">BOSSreaders
</t>
  </si>
  <si>
    <t xml:space="preserve">Bridge Project
</t>
  </si>
  <si>
    <t xml:space="preserve">Byrnes ELC, LLC
</t>
  </si>
  <si>
    <r>
      <t xml:space="preserve">Colorado School for the Deaf and the Blind
</t>
    </r>
    <r>
      <rPr>
        <i/>
        <sz val="10"/>
        <color indexed="8"/>
        <rFont val="Arial"/>
        <family val="2"/>
      </rPr>
      <t xml:space="preserve">
</t>
    </r>
  </si>
  <si>
    <t xml:space="preserve">Education Advantage!, LLC
</t>
  </si>
  <si>
    <t xml:space="preserve">Eduwizards, Inc.
</t>
  </si>
  <si>
    <t xml:space="preserve">eXL Learning, LLC
</t>
  </si>
  <si>
    <t xml:space="preserve">Huntington Learning Centers, Inc.
</t>
  </si>
  <si>
    <t xml:space="preserve">Keep Hope Alive Projects
</t>
  </si>
  <si>
    <t xml:space="preserve">KIDQUEST/Englewood Schools
</t>
  </si>
  <si>
    <t xml:space="preserve">Learn It Online, LLC
</t>
  </si>
  <si>
    <t xml:space="preserve">Mathnasium Aurora
</t>
  </si>
  <si>
    <t xml:space="preserve">Mathnasium of Westminster
</t>
  </si>
  <si>
    <t xml:space="preserve">Mesa School District 51
</t>
  </si>
  <si>
    <t xml:space="preserve">Mobile Minds, Inc.
</t>
  </si>
  <si>
    <t xml:space="preserve">Montrose County RE-1J
</t>
  </si>
  <si>
    <t xml:space="preserve">My Success! Tutoring
</t>
  </si>
  <si>
    <t xml:space="preserve">Orion's Mind, LLC
</t>
  </si>
  <si>
    <t xml:space="preserve">Right On Learning
</t>
  </si>
  <si>
    <t xml:space="preserve">Tutoring Club of Westminster, The
</t>
  </si>
  <si>
    <t xml:space="preserve">Tutors and Virtual Campus, The
</t>
  </si>
  <si>
    <t xml:space="preserve">Way Out Tutoring, The
</t>
  </si>
  <si>
    <t>Verified FY10-11 Data for use in FY11-12</t>
  </si>
  <si>
    <t>2011-2012 Set Aside Activity Report Title I-A</t>
  </si>
  <si>
    <t xml:space="preserve">1st Advantage Tutoring Services </t>
  </si>
  <si>
    <t xml:space="preserve">A to Z In-Home Tutoring </t>
  </si>
  <si>
    <t>A Tree of Knowledge</t>
  </si>
  <si>
    <t>A+ Learning Solutions</t>
  </si>
  <si>
    <t>ABC Phonetic Reading School</t>
  </si>
  <si>
    <t xml:space="preserve">Academic Coaching </t>
  </si>
  <si>
    <t xml:space="preserve">Achieve HighPoints
</t>
  </si>
  <si>
    <t xml:space="preserve">Advanced Brain Gym Plus </t>
  </si>
  <si>
    <t xml:space="preserve">Adventures in Learning K-12 </t>
  </si>
  <si>
    <t xml:space="preserve">ATS Project Success </t>
  </si>
  <si>
    <t xml:space="preserve">Boulder Valley School District </t>
  </si>
  <si>
    <t xml:space="preserve">Brainfuse One-to-One Instruction </t>
  </si>
  <si>
    <t xml:space="preserve">Bridges of Silence </t>
  </si>
  <si>
    <t>Catapult Learning</t>
  </si>
  <si>
    <t xml:space="preserve">Center for Hearing, Speech, &amp; Lang. </t>
  </si>
  <si>
    <t>Dept. of Extended Learning</t>
  </si>
  <si>
    <t xml:space="preserve">Educate Online/Catapult Online </t>
  </si>
  <si>
    <t>EDUSS Learning</t>
  </si>
  <si>
    <t xml:space="preserve">GEO Foundation </t>
  </si>
  <si>
    <t>Global Partnership Schools, Inc</t>
  </si>
  <si>
    <t>HillSpring Learning Center</t>
  </si>
  <si>
    <t>Imagine Learning</t>
  </si>
  <si>
    <t xml:space="preserve">Innovadia </t>
  </si>
  <si>
    <t xml:space="preserve">John Corcoran Foundation </t>
  </si>
  <si>
    <t>L.I.F.E. Centered</t>
  </si>
  <si>
    <t xml:space="preserve">Learn It Systems </t>
  </si>
  <si>
    <t>Lutheran Family Services</t>
  </si>
  <si>
    <t xml:space="preserve">Mapleton Public Schools </t>
  </si>
  <si>
    <t xml:space="preserve">Read, Read, Read </t>
  </si>
  <si>
    <t>Results Learning</t>
  </si>
  <si>
    <t xml:space="preserve">Riverside Educational Center </t>
  </si>
  <si>
    <t>Santa Fe Trail BOCES</t>
  </si>
  <si>
    <t>Sheridan School District</t>
  </si>
  <si>
    <t>Summer Scholars</t>
  </si>
  <si>
    <t>Summit Learning Services, Inc</t>
  </si>
  <si>
    <t xml:space="preserve">Sylvan in School
</t>
  </si>
  <si>
    <t>Sylvan Learning Center</t>
  </si>
  <si>
    <t xml:space="preserve">Sylvan Online
</t>
  </si>
  <si>
    <t xml:space="preserve">TCY Learning Solutions </t>
  </si>
  <si>
    <t xml:space="preserve">Tu Tambien Puedes </t>
  </si>
  <si>
    <t xml:space="preserve">Tutorial Services </t>
  </si>
  <si>
    <t>Weld RE-8 School District</t>
  </si>
  <si>
    <t xml:space="preserve">Program Code </t>
  </si>
  <si>
    <t>Please print this page and refer to the numbers in Column B of the Set Aside Activity Worksheet</t>
  </si>
  <si>
    <t xml:space="preserve">  Select '2011-2012 End of Year Reporting' from  Instruments</t>
  </si>
  <si>
    <t>Click on ' Expand Outline' under CDE Review</t>
  </si>
  <si>
    <t xml:space="preserve">  Click on '2: 2011-2012 Set Aside Activity Report'</t>
  </si>
  <si>
    <t>On the right side of the screen is the 'LEA Evidence' list containing 2011-2012 Set Aside Activity Report</t>
  </si>
  <si>
    <r>
      <t xml:space="preserve">Note that the title of the document is the same as the Set Aside Activity Report description. Please go to the beginning of the 'Title' and </t>
    </r>
    <r>
      <rPr>
        <b/>
        <sz val="12"/>
        <rFont val="Arial"/>
        <family val="2"/>
      </rPr>
      <t>add</t>
    </r>
    <r>
      <rPr>
        <sz val="12"/>
        <rFont val="Arial"/>
        <family val="2"/>
      </rPr>
      <t xml:space="preserve"> your 4 digit district code. (For example: '2011-2012 Set Aside Activity Report' becomes '0010 2011-2012 Set Aside Activity Report'.) Alternately, you may check 'Use Filename' to retain the original naming convention of the file.</t>
    </r>
  </si>
  <si>
    <t>If you have any questions, please call Martin Petrov at (303) 866-6389, Robert Hawkins at (303) 866-6775, or Debbie Wolfe at (303) 866-6724.</t>
  </si>
  <si>
    <t xml:space="preserve"> LEA Work Notes &amp; CDE Comments</t>
  </si>
  <si>
    <t>Set Aside Activity Expenditure Report FY 2011-2012</t>
  </si>
</sst>
</file>

<file path=xl/styles.xml><?xml version="1.0" encoding="utf-8"?>
<styleSheet xmlns="http://schemas.openxmlformats.org/spreadsheetml/2006/main">
  <numFmts count="5">
    <numFmt numFmtId="43" formatCode="_(* #,##0.00_);_(* \(#,##0.00\);_(* &quot;-&quot;??_);_(@_)"/>
    <numFmt numFmtId="164" formatCode="&quot;$&quot;#,##0.00"/>
    <numFmt numFmtId="165" formatCode="&quot;$&quot;#,##0"/>
    <numFmt numFmtId="166" formatCode="0.0000"/>
    <numFmt numFmtId="167" formatCode="0000"/>
  </numFmts>
  <fonts count="26">
    <font>
      <sz val="12"/>
      <color theme="1"/>
      <name val="Times New Roman"/>
      <family val="2"/>
    </font>
    <font>
      <sz val="11"/>
      <color theme="1"/>
      <name val="Calibri"/>
      <family val="2"/>
      <scheme val="minor"/>
    </font>
    <font>
      <sz val="11"/>
      <color theme="1"/>
      <name val="Calibri"/>
      <family val="2"/>
      <scheme val="minor"/>
    </font>
    <font>
      <b/>
      <sz val="10"/>
      <name val="Arial"/>
      <family val="2"/>
    </font>
    <font>
      <sz val="12"/>
      <name val="Arial"/>
      <family val="2"/>
    </font>
    <font>
      <sz val="10"/>
      <name val="Arial"/>
      <family val="2"/>
    </font>
    <font>
      <b/>
      <sz val="13"/>
      <name val="Arial"/>
      <family val="2"/>
    </font>
    <font>
      <b/>
      <sz val="12"/>
      <name val="Arial"/>
      <family val="2"/>
    </font>
    <font>
      <sz val="10"/>
      <color indexed="8"/>
      <name val="Arial"/>
      <family val="2"/>
    </font>
    <font>
      <sz val="10"/>
      <name val="Geneva"/>
    </font>
    <font>
      <i/>
      <sz val="10"/>
      <color indexed="8"/>
      <name val="Arial"/>
      <family val="2"/>
    </font>
    <font>
      <sz val="10"/>
      <color theme="1"/>
      <name val="Arial Rounded MT Bold"/>
      <family val="2"/>
    </font>
    <font>
      <sz val="14"/>
      <color theme="1"/>
      <name val="Times New Roman"/>
      <family val="2"/>
    </font>
    <font>
      <sz val="14"/>
      <color theme="5"/>
      <name val="Arial Rounded MT Bold"/>
      <family val="2"/>
    </font>
    <font>
      <sz val="12"/>
      <color rgb="FFC00000"/>
      <name val="Arial"/>
      <family val="2"/>
    </font>
    <font>
      <sz val="12"/>
      <color theme="1"/>
      <name val="Arial"/>
      <family val="2"/>
    </font>
    <font>
      <b/>
      <sz val="12"/>
      <color theme="1"/>
      <name val="Arial"/>
      <family val="2"/>
    </font>
    <font>
      <sz val="11"/>
      <color theme="5"/>
      <name val="Arial Rounded MT Bold"/>
      <family val="2"/>
    </font>
    <font>
      <sz val="12"/>
      <color theme="1"/>
      <name val="Arial Rounded MT Bold"/>
      <family val="2"/>
    </font>
    <font>
      <sz val="14"/>
      <color theme="1"/>
      <name val="Arial Rounded MT Bold"/>
      <family val="2"/>
    </font>
    <font>
      <b/>
      <sz val="10"/>
      <color theme="1"/>
      <name val="Arial Rounded MT Bold"/>
      <family val="2"/>
    </font>
    <font>
      <sz val="12"/>
      <color theme="1"/>
      <name val="Calibri"/>
      <family val="2"/>
      <scheme val="minor"/>
    </font>
    <font>
      <b/>
      <sz val="12"/>
      <color theme="1"/>
      <name val="Calibri"/>
      <family val="2"/>
      <scheme val="minor"/>
    </font>
    <font>
      <b/>
      <sz val="12"/>
      <color theme="1"/>
      <name val="Arial Rounded MT Bold"/>
      <family val="2"/>
    </font>
    <font>
      <sz val="10"/>
      <color theme="1"/>
      <name val="Arial"/>
      <family val="2"/>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s>
  <cellStyleXfs count="199">
    <xf numFmtId="0" fontId="0" fillId="0" borderId="0"/>
    <xf numFmtId="0" fontId="5" fillId="0" borderId="0"/>
    <xf numFmtId="0" fontId="5" fillId="0" borderId="0"/>
    <xf numFmtId="0" fontId="9"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263">
    <xf numFmtId="0" fontId="0" fillId="0" borderId="0" xfId="0"/>
    <xf numFmtId="0" fontId="0" fillId="0" borderId="0" xfId="0" applyAlignment="1">
      <alignment wrapText="1"/>
    </xf>
    <xf numFmtId="0" fontId="11" fillId="0" borderId="0" xfId="0" applyFont="1"/>
    <xf numFmtId="0" fontId="11" fillId="0" borderId="0" xfId="0" applyFont="1" applyAlignment="1">
      <alignment wrapText="1"/>
    </xf>
    <xf numFmtId="0" fontId="11" fillId="0" borderId="0" xfId="0" applyFont="1" applyFill="1"/>
    <xf numFmtId="0" fontId="12" fillId="0" borderId="0" xfId="0" applyFont="1"/>
    <xf numFmtId="165" fontId="0" fillId="0" borderId="0" xfId="0" applyNumberFormat="1"/>
    <xf numFmtId="165" fontId="11" fillId="0" borderId="0" xfId="0" applyNumberFormat="1" applyFont="1" applyFill="1"/>
    <xf numFmtId="165" fontId="3" fillId="0" borderId="0" xfId="0" applyNumberFormat="1" applyFont="1" applyAlignment="1"/>
    <xf numFmtId="165" fontId="11" fillId="0" borderId="0" xfId="0" applyNumberFormat="1" applyFont="1" applyFill="1" applyAlignment="1">
      <alignment wrapText="1"/>
    </xf>
    <xf numFmtId="164" fontId="11" fillId="0" borderId="0" xfId="0" applyNumberFormat="1" applyFont="1" applyFill="1"/>
    <xf numFmtId="49" fontId="0" fillId="0" borderId="0" xfId="0" applyNumberFormat="1" applyAlignment="1">
      <alignment horizontal="center"/>
    </xf>
    <xf numFmtId="0" fontId="0" fillId="0" borderId="0" xfId="0" quotePrefix="1"/>
    <xf numFmtId="0" fontId="13" fillId="0" borderId="0" xfId="0" applyFont="1" applyAlignment="1">
      <alignment vertical="center"/>
    </xf>
    <xf numFmtId="0" fontId="13" fillId="0" borderId="0" xfId="0" applyFont="1"/>
    <xf numFmtId="0" fontId="14" fillId="0" borderId="0" xfId="0" applyFont="1"/>
    <xf numFmtId="0" fontId="15" fillId="0" borderId="0" xfId="0" applyFont="1" applyAlignment="1">
      <alignment vertical="center"/>
    </xf>
    <xf numFmtId="49" fontId="15" fillId="0" borderId="0" xfId="0" applyNumberFormat="1" applyFont="1" applyAlignment="1">
      <alignment horizontal="center" vertical="center" wrapText="1"/>
    </xf>
    <xf numFmtId="0" fontId="15" fillId="0" borderId="0" xfId="0" applyFont="1" applyAlignment="1">
      <alignment wrapText="1"/>
    </xf>
    <xf numFmtId="49" fontId="14" fillId="0" borderId="0" xfId="0" applyNumberFormat="1" applyFont="1" applyAlignment="1">
      <alignment horizontal="center" vertical="center"/>
    </xf>
    <xf numFmtId="0" fontId="15" fillId="0" borderId="0" xfId="0" applyFont="1"/>
    <xf numFmtId="0" fontId="4" fillId="0" borderId="0" xfId="0" applyFont="1" applyAlignment="1">
      <alignment wrapText="1"/>
    </xf>
    <xf numFmtId="0" fontId="4" fillId="0" borderId="0" xfId="0" applyFont="1"/>
    <xf numFmtId="49" fontId="15"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2" applyFont="1" applyBorder="1" applyAlignment="1">
      <alignment horizontal="center" wrapText="1"/>
    </xf>
    <xf numFmtId="0" fontId="15" fillId="0" borderId="0" xfId="0" quotePrefix="1" applyFont="1"/>
    <xf numFmtId="0" fontId="16" fillId="0" borderId="0" xfId="0" applyFont="1"/>
    <xf numFmtId="0" fontId="17" fillId="0" borderId="0" xfId="0" applyFont="1" applyAlignment="1" applyProtection="1">
      <alignment horizontal="center"/>
    </xf>
    <xf numFmtId="0" fontId="18" fillId="0" borderId="0" xfId="0" applyFont="1" applyProtection="1"/>
    <xf numFmtId="0" fontId="18" fillId="0" borderId="0" xfId="0" applyFont="1" applyBorder="1" applyProtection="1"/>
    <xf numFmtId="0" fontId="19" fillId="0" borderId="0" xfId="0" applyFont="1" applyAlignment="1" applyProtection="1">
      <alignment horizontal="center"/>
    </xf>
    <xf numFmtId="0" fontId="18" fillId="0" borderId="1" xfId="0" applyFont="1" applyBorder="1" applyProtection="1"/>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8" fillId="0" borderId="4" xfId="0" applyFont="1" applyBorder="1" applyProtection="1"/>
    <xf numFmtId="0" fontId="18" fillId="0" borderId="5" xfId="0" applyFont="1" applyBorder="1" applyProtection="1"/>
    <xf numFmtId="0" fontId="17" fillId="0" borderId="0" xfId="0" applyFont="1" applyAlignment="1" applyProtection="1">
      <alignment horizontal="center" wrapText="1"/>
    </xf>
    <xf numFmtId="0" fontId="18" fillId="0" borderId="4" xfId="0" applyFont="1" applyBorder="1" applyAlignment="1" applyProtection="1">
      <alignment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0" borderId="0" xfId="0" applyFont="1" applyBorder="1" applyAlignment="1" applyProtection="1">
      <alignment wrapText="1"/>
    </xf>
    <xf numFmtId="0" fontId="18" fillId="0" borderId="5" xfId="0" applyFont="1" applyBorder="1" applyAlignment="1" applyProtection="1">
      <alignment wrapText="1"/>
    </xf>
    <xf numFmtId="0" fontId="18" fillId="0" borderId="0" xfId="0" applyFont="1" applyAlignment="1" applyProtection="1">
      <alignment wrapText="1"/>
    </xf>
    <xf numFmtId="0" fontId="17" fillId="0" borderId="0" xfId="0" applyFont="1" applyAlignment="1" applyProtection="1">
      <alignment horizontal="center" vertical="center"/>
    </xf>
    <xf numFmtId="0" fontId="18" fillId="0" borderId="4" xfId="0" applyFont="1" applyBorder="1" applyAlignment="1" applyProtection="1">
      <alignment vertical="center"/>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165" fontId="11" fillId="2" borderId="13" xfId="0" applyNumberFormat="1" applyFont="1" applyFill="1" applyBorder="1" applyAlignment="1" applyProtection="1">
      <alignment horizontal="center" vertical="center" wrapText="1"/>
    </xf>
    <xf numFmtId="165" fontId="11" fillId="2" borderId="12" xfId="0" applyNumberFormat="1" applyFont="1" applyFill="1" applyBorder="1" applyAlignment="1" applyProtection="1">
      <alignment horizontal="center" vertical="center" wrapText="1"/>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8" fillId="0" borderId="0" xfId="0" applyFont="1" applyAlignment="1" applyProtection="1">
      <alignment vertical="center"/>
    </xf>
    <xf numFmtId="0" fontId="11" fillId="0" borderId="0" xfId="0" applyFont="1" applyBorder="1" applyProtection="1"/>
    <xf numFmtId="0" fontId="11" fillId="0" borderId="5" xfId="0" applyFont="1" applyBorder="1" applyProtection="1"/>
    <xf numFmtId="0" fontId="11" fillId="0" borderId="0" xfId="0" applyFont="1" applyProtection="1"/>
    <xf numFmtId="164" fontId="11" fillId="2" borderId="14" xfId="0" applyNumberFormat="1" applyFont="1" applyFill="1" applyBorder="1" applyAlignment="1" applyProtection="1">
      <alignment horizontal="center" vertical="center" wrapText="1"/>
    </xf>
    <xf numFmtId="2" fontId="11" fillId="2" borderId="15" xfId="0" applyNumberFormat="1" applyFont="1" applyFill="1" applyBorder="1" applyAlignment="1" applyProtection="1">
      <alignment horizontal="center" vertical="center" wrapText="1"/>
    </xf>
    <xf numFmtId="164" fontId="11" fillId="2" borderId="15" xfId="0" applyNumberFormat="1" applyFont="1" applyFill="1" applyBorder="1" applyAlignment="1" applyProtection="1">
      <alignment horizontal="center" vertical="center" wrapText="1"/>
    </xf>
    <xf numFmtId="164" fontId="11" fillId="2" borderId="16" xfId="0" applyNumberFormat="1"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vertical="center" wrapText="1"/>
    </xf>
    <xf numFmtId="164" fontId="11" fillId="2" borderId="21" xfId="0" applyNumberFormat="1" applyFont="1" applyFill="1" applyBorder="1" applyAlignment="1" applyProtection="1">
      <alignment horizontal="center"/>
    </xf>
    <xf numFmtId="164" fontId="11" fillId="2" borderId="22" xfId="0" applyNumberFormat="1" applyFont="1" applyFill="1" applyBorder="1" applyAlignment="1" applyProtection="1">
      <alignment horizontal="center" vertical="center" wrapText="1"/>
    </xf>
    <xf numFmtId="164" fontId="11" fillId="0" borderId="16" xfId="0" applyNumberFormat="1" applyFont="1" applyBorder="1" applyAlignment="1" applyProtection="1">
      <alignment vertical="center" wrapText="1"/>
    </xf>
    <xf numFmtId="0" fontId="11" fillId="0" borderId="0" xfId="0" applyFont="1" applyBorder="1" applyAlignment="1" applyProtection="1">
      <alignment wrapText="1"/>
    </xf>
    <xf numFmtId="0" fontId="11" fillId="0" borderId="0" xfId="0" applyFont="1" applyAlignment="1" applyProtection="1">
      <alignment wrapText="1"/>
    </xf>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5" xfId="0" applyFont="1" applyFill="1" applyBorder="1" applyAlignment="1" applyProtection="1">
      <alignment horizontal="center"/>
    </xf>
    <xf numFmtId="2" fontId="11" fillId="2" borderId="26" xfId="0" applyNumberFormat="1" applyFont="1" applyFill="1" applyBorder="1" applyAlignment="1" applyProtection="1">
      <alignment horizontal="center" vertical="center" wrapText="1"/>
    </xf>
    <xf numFmtId="49" fontId="11" fillId="2" borderId="20" xfId="0" applyNumberFormat="1" applyFont="1" applyFill="1" applyBorder="1" applyAlignment="1" applyProtection="1">
      <alignment horizontal="center"/>
    </xf>
    <xf numFmtId="49" fontId="11" fillId="2" borderId="27" xfId="0" applyNumberFormat="1" applyFont="1" applyFill="1" applyBorder="1" applyAlignment="1" applyProtection="1">
      <alignment horizontal="center"/>
    </xf>
    <xf numFmtId="2" fontId="11" fillId="0" borderId="0" xfId="0" applyNumberFormat="1" applyFont="1" applyBorder="1" applyAlignment="1" applyProtection="1">
      <alignment horizontal="center" vertical="center" wrapText="1"/>
    </xf>
    <xf numFmtId="49" fontId="11" fillId="2" borderId="28" xfId="0" applyNumberFormat="1" applyFont="1" applyFill="1" applyBorder="1" applyAlignment="1" applyProtection="1">
      <alignment horizontal="center"/>
    </xf>
    <xf numFmtId="0" fontId="20" fillId="2" borderId="29" xfId="0" applyFont="1" applyFill="1" applyBorder="1" applyAlignment="1" applyProtection="1">
      <alignment horizontal="center"/>
    </xf>
    <xf numFmtId="165" fontId="20" fillId="2" borderId="18" xfId="0" applyNumberFormat="1" applyFont="1" applyFill="1" applyBorder="1" applyAlignment="1" applyProtection="1">
      <alignment horizontal="center"/>
    </xf>
    <xf numFmtId="0" fontId="11" fillId="0" borderId="0" xfId="0" applyFont="1" applyBorder="1" applyAlignment="1" applyProtection="1">
      <alignment horizontal="center"/>
    </xf>
    <xf numFmtId="0" fontId="20" fillId="2" borderId="18" xfId="0" applyFont="1" applyFill="1" applyBorder="1" applyAlignment="1" applyProtection="1">
      <alignment horizontal="center"/>
    </xf>
    <xf numFmtId="165" fontId="20" fillId="2" borderId="3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164" fontId="11" fillId="0" borderId="5" xfId="0" applyNumberFormat="1" applyFont="1" applyFill="1" applyBorder="1" applyAlignment="1" applyProtection="1">
      <alignment horizontal="center"/>
    </xf>
    <xf numFmtId="0" fontId="11" fillId="2" borderId="20" xfId="0" applyFont="1" applyFill="1" applyBorder="1" applyAlignment="1" applyProtection="1">
      <alignment horizontal="center"/>
    </xf>
    <xf numFmtId="0" fontId="11" fillId="0" borderId="4" xfId="0" applyFont="1" applyFill="1" applyBorder="1" applyAlignment="1" applyProtection="1">
      <alignment horizontal="center"/>
    </xf>
    <xf numFmtId="164" fontId="11" fillId="2" borderId="28" xfId="0" applyNumberFormat="1" applyFont="1" applyFill="1" applyBorder="1" applyAlignment="1" applyProtection="1">
      <alignment horizontal="center"/>
    </xf>
    <xf numFmtId="164" fontId="11" fillId="0" borderId="4" xfId="0" applyNumberFormat="1" applyFont="1" applyFill="1" applyBorder="1" applyAlignment="1" applyProtection="1">
      <alignment horizontal="center"/>
    </xf>
    <xf numFmtId="0" fontId="20" fillId="2" borderId="6" xfId="0" applyFont="1" applyFill="1" applyBorder="1" applyAlignment="1" applyProtection="1">
      <alignment horizontal="center"/>
    </xf>
    <xf numFmtId="0" fontId="20" fillId="2" borderId="31" xfId="0" applyFont="1" applyFill="1" applyBorder="1" applyAlignment="1" applyProtection="1">
      <alignment horizontal="center"/>
    </xf>
    <xf numFmtId="0" fontId="20" fillId="2" borderId="8" xfId="0" applyFont="1" applyFill="1" applyBorder="1" applyAlignment="1" applyProtection="1">
      <alignment horizontal="center"/>
    </xf>
    <xf numFmtId="165" fontId="20" fillId="2" borderId="32" xfId="0" applyNumberFormat="1" applyFont="1" applyFill="1" applyBorder="1" applyAlignment="1" applyProtection="1">
      <alignment horizontal="center"/>
    </xf>
    <xf numFmtId="0" fontId="18" fillId="0" borderId="29" xfId="0" applyFont="1" applyBorder="1" applyProtection="1"/>
    <xf numFmtId="0" fontId="11" fillId="0" borderId="10" xfId="0" applyFont="1" applyBorder="1" applyProtection="1"/>
    <xf numFmtId="0" fontId="11" fillId="0" borderId="10" xfId="0" applyFont="1" applyBorder="1" applyAlignment="1" applyProtection="1">
      <alignment horizontal="center"/>
    </xf>
    <xf numFmtId="165" fontId="20" fillId="0" borderId="10" xfId="0" applyNumberFormat="1" applyFont="1" applyFill="1" applyBorder="1" applyAlignment="1" applyProtection="1">
      <alignment horizontal="center"/>
    </xf>
    <xf numFmtId="164" fontId="11" fillId="0" borderId="33" xfId="0" applyNumberFormat="1" applyFont="1" applyFill="1" applyBorder="1" applyAlignment="1" applyProtection="1">
      <alignment horizontal="center"/>
    </xf>
    <xf numFmtId="165" fontId="20" fillId="0" borderId="0" xfId="0" applyNumberFormat="1" applyFont="1" applyFill="1" applyBorder="1" applyAlignment="1" applyProtection="1">
      <alignment horizontal="center"/>
    </xf>
    <xf numFmtId="164" fontId="11" fillId="2" borderId="34" xfId="0" applyNumberFormat="1" applyFont="1" applyFill="1" applyBorder="1" applyAlignment="1" applyProtection="1">
      <alignment vertical="center" wrapText="1"/>
    </xf>
    <xf numFmtId="3" fontId="11" fillId="2" borderId="35" xfId="0" applyNumberFormat="1" applyFont="1" applyFill="1" applyBorder="1" applyAlignment="1" applyProtection="1">
      <alignment horizontal="center" vertical="center" wrapText="1"/>
    </xf>
    <xf numFmtId="0" fontId="11" fillId="2" borderId="36" xfId="0" applyFont="1" applyFill="1" applyBorder="1" applyAlignment="1" applyProtection="1">
      <alignment horizontal="center"/>
    </xf>
    <xf numFmtId="165" fontId="20" fillId="2" borderId="37" xfId="0" applyNumberFormat="1" applyFont="1" applyFill="1" applyBorder="1" applyAlignment="1" applyProtection="1">
      <alignment horizontal="center"/>
    </xf>
    <xf numFmtId="0" fontId="17" fillId="0" borderId="0" xfId="0" applyFont="1" applyFill="1" applyBorder="1" applyAlignment="1" applyProtection="1">
      <alignment horizontal="center"/>
    </xf>
    <xf numFmtId="165" fontId="20" fillId="2" borderId="12" xfId="0" applyNumberFormat="1" applyFont="1" applyFill="1" applyBorder="1" applyAlignment="1" applyProtection="1">
      <alignment horizontal="center"/>
    </xf>
    <xf numFmtId="165" fontId="20" fillId="2" borderId="38" xfId="0" applyNumberFormat="1" applyFont="1" applyFill="1" applyBorder="1" applyAlignment="1" applyProtection="1">
      <alignment horizontal="center"/>
    </xf>
    <xf numFmtId="0" fontId="11" fillId="0" borderId="0" xfId="0" applyFont="1" applyFill="1" applyBorder="1" applyProtection="1"/>
    <xf numFmtId="0" fontId="18" fillId="0" borderId="0" xfId="0" applyFont="1" applyFill="1" applyBorder="1" applyProtection="1"/>
    <xf numFmtId="3" fontId="11" fillId="2" borderId="39" xfId="0" applyNumberFormat="1" applyFont="1" applyFill="1" applyBorder="1" applyAlignment="1" applyProtection="1">
      <alignment horizontal="center" vertical="center" wrapText="1"/>
    </xf>
    <xf numFmtId="0" fontId="11" fillId="2" borderId="40"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4" xfId="0" applyFont="1" applyFill="1" applyBorder="1" applyAlignment="1" applyProtection="1">
      <alignment horizontal="center"/>
    </xf>
    <xf numFmtId="165" fontId="20" fillId="2" borderId="10" xfId="0" applyNumberFormat="1" applyFont="1" applyFill="1" applyBorder="1" applyAlignment="1" applyProtection="1">
      <alignment horizontal="center"/>
    </xf>
    <xf numFmtId="165" fontId="20" fillId="2" borderId="38" xfId="0" applyNumberFormat="1" applyFont="1" applyFill="1" applyBorder="1" applyAlignment="1" applyProtection="1"/>
    <xf numFmtId="165" fontId="20" fillId="0" borderId="0" xfId="0" applyNumberFormat="1" applyFont="1" applyFill="1" applyBorder="1" applyAlignment="1" applyProtection="1"/>
    <xf numFmtId="2" fontId="11" fillId="2" borderId="0" xfId="0" applyNumberFormat="1" applyFont="1" applyFill="1" applyBorder="1" applyAlignment="1" applyProtection="1">
      <alignment horizontal="center" vertical="center" wrapText="1"/>
    </xf>
    <xf numFmtId="2" fontId="11" fillId="2" borderId="5" xfId="0" applyNumberFormat="1" applyFont="1" applyFill="1" applyBorder="1" applyAlignment="1" applyProtection="1">
      <alignment horizontal="center" vertical="center" wrapText="1"/>
    </xf>
    <xf numFmtId="0" fontId="11" fillId="2" borderId="7" xfId="0" applyFont="1" applyFill="1" applyBorder="1" applyAlignment="1" applyProtection="1"/>
    <xf numFmtId="0" fontId="11" fillId="2" borderId="41" xfId="0" applyFont="1" applyFill="1" applyBorder="1" applyAlignment="1" applyProtection="1">
      <alignment horizontal="center"/>
    </xf>
    <xf numFmtId="0" fontId="11" fillId="2" borderId="42" xfId="0" applyFont="1" applyFill="1" applyBorder="1" applyAlignment="1" applyProtection="1">
      <alignment horizontal="center"/>
    </xf>
    <xf numFmtId="165" fontId="20" fillId="2" borderId="5" xfId="0" applyNumberFormat="1" applyFont="1" applyFill="1" applyBorder="1" applyAlignment="1" applyProtection="1">
      <alignment horizontal="center"/>
    </xf>
    <xf numFmtId="165" fontId="20" fillId="2" borderId="3" xfId="0" applyNumberFormat="1" applyFont="1" applyFill="1" applyBorder="1" applyAlignment="1" applyProtection="1">
      <alignment horizontal="center"/>
    </xf>
    <xf numFmtId="0" fontId="20" fillId="2" borderId="6" xfId="0" applyFont="1" applyFill="1" applyBorder="1" applyAlignment="1" applyProtection="1">
      <alignment horizontal="center" wrapText="1"/>
    </xf>
    <xf numFmtId="165" fontId="20" fillId="2" borderId="33" xfId="0" applyNumberFormat="1" applyFont="1" applyFill="1" applyBorder="1" applyAlignment="1" applyProtection="1">
      <alignment horizontal="center"/>
    </xf>
    <xf numFmtId="0" fontId="20" fillId="0" borderId="0" xfId="0" applyFont="1" applyFill="1" applyBorder="1" applyAlignment="1" applyProtection="1">
      <alignment wrapText="1"/>
    </xf>
    <xf numFmtId="0" fontId="11" fillId="3" borderId="3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protection locked="0"/>
    </xf>
    <xf numFmtId="165" fontId="20" fillId="0" borderId="18" xfId="0" applyNumberFormat="1" applyFont="1" applyBorder="1" applyAlignment="1" applyProtection="1">
      <alignment horizontal="center"/>
      <protection locked="0"/>
    </xf>
    <xf numFmtId="165" fontId="20" fillId="0" borderId="1" xfId="0" applyNumberFormat="1"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43" xfId="0" applyFont="1" applyBorder="1" applyAlignment="1" applyProtection="1">
      <alignment horizontal="center"/>
      <protection locked="0"/>
    </xf>
    <xf numFmtId="1" fontId="11" fillId="0" borderId="29" xfId="0" applyNumberFormat="1" applyFont="1" applyBorder="1" applyAlignment="1" applyProtection="1">
      <alignment horizontal="center" vertical="center" wrapText="1"/>
      <protection locked="0"/>
    </xf>
    <xf numFmtId="165" fontId="11" fillId="0" borderId="44" xfId="0" applyNumberFormat="1" applyFont="1" applyFill="1" applyBorder="1" applyAlignment="1" applyProtection="1">
      <alignment horizontal="center"/>
      <protection locked="0"/>
    </xf>
    <xf numFmtId="165" fontId="11" fillId="0" borderId="46" xfId="0" applyNumberFormat="1" applyFont="1" applyFill="1" applyBorder="1" applyAlignment="1" applyProtection="1">
      <alignment horizontal="center"/>
      <protection locked="0"/>
    </xf>
    <xf numFmtId="165" fontId="11" fillId="0" borderId="23" xfId="0" applyNumberFormat="1" applyFont="1" applyFill="1" applyBorder="1" applyAlignment="1" applyProtection="1">
      <alignment horizontal="center"/>
      <protection locked="0"/>
    </xf>
    <xf numFmtId="165" fontId="11" fillId="0" borderId="31" xfId="0" applyNumberFormat="1" applyFont="1" applyFill="1" applyBorder="1" applyAlignment="1" applyProtection="1">
      <alignment horizontal="center"/>
      <protection locked="0"/>
    </xf>
    <xf numFmtId="165" fontId="11" fillId="0" borderId="24" xfId="0" applyNumberFormat="1" applyFont="1" applyFill="1" applyBorder="1" applyAlignment="1" applyProtection="1">
      <alignment horizontal="center"/>
      <protection locked="0"/>
    </xf>
    <xf numFmtId="165" fontId="11" fillId="0" borderId="25" xfId="0" applyNumberFormat="1" applyFont="1" applyFill="1" applyBorder="1" applyAlignment="1" applyProtection="1">
      <alignment horizontal="center"/>
      <protection locked="0"/>
    </xf>
    <xf numFmtId="165" fontId="11" fillId="0" borderId="18" xfId="0" applyNumberFormat="1" applyFont="1" applyFill="1" applyBorder="1" applyAlignment="1" applyProtection="1">
      <alignment horizontal="center"/>
      <protection locked="0"/>
    </xf>
    <xf numFmtId="165" fontId="11" fillId="0" borderId="32" xfId="0" applyNumberFormat="1" applyFont="1" applyFill="1" applyBorder="1" applyAlignment="1" applyProtection="1">
      <alignment horizontal="center"/>
      <protection locked="0"/>
    </xf>
    <xf numFmtId="0" fontId="11" fillId="3" borderId="41" xfId="0" applyFont="1" applyFill="1" applyBorder="1" applyAlignment="1" applyProtection="1">
      <alignment horizontal="center"/>
      <protection locked="0"/>
    </xf>
    <xf numFmtId="165" fontId="11" fillId="3" borderId="31"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165" fontId="11" fillId="0" borderId="7" xfId="0" applyNumberFormat="1" applyFont="1" applyFill="1" applyBorder="1" applyAlignment="1" applyProtection="1">
      <alignment horizontal="center"/>
      <protection locked="0"/>
    </xf>
    <xf numFmtId="0" fontId="11" fillId="0" borderId="8" xfId="0" applyFont="1" applyBorder="1" applyAlignment="1" applyProtection="1">
      <alignment horizontal="center"/>
      <protection locked="0"/>
    </xf>
    <xf numFmtId="165" fontId="11" fillId="3" borderId="24" xfId="0" applyNumberFormat="1" applyFont="1" applyFill="1" applyBorder="1" applyAlignment="1" applyProtection="1">
      <alignment horizontal="center"/>
      <protection locked="0"/>
    </xf>
    <xf numFmtId="0" fontId="11" fillId="0" borderId="47" xfId="0" applyFont="1" applyFill="1" applyBorder="1" applyAlignment="1" applyProtection="1">
      <alignment horizontal="center"/>
      <protection locked="0"/>
    </xf>
    <xf numFmtId="165" fontId="11" fillId="0" borderId="48" xfId="0" applyNumberFormat="1" applyFont="1" applyFill="1" applyBorder="1" applyAlignment="1" applyProtection="1">
      <alignment horizontal="center"/>
      <protection locked="0"/>
    </xf>
    <xf numFmtId="0" fontId="11" fillId="0" borderId="47" xfId="0" applyFont="1" applyBorder="1" applyAlignment="1" applyProtection="1">
      <alignment horizontal="center"/>
      <protection locked="0"/>
    </xf>
    <xf numFmtId="0" fontId="11" fillId="3" borderId="42" xfId="0" applyFont="1" applyFill="1" applyBorder="1" applyAlignment="1" applyProtection="1">
      <alignment horizontal="center"/>
      <protection locked="0"/>
    </xf>
    <xf numFmtId="165" fontId="11" fillId="3" borderId="49" xfId="0" applyNumberFormat="1" applyFont="1" applyFill="1" applyBorder="1" applyAlignment="1" applyProtection="1">
      <alignment horizontal="center"/>
      <protection locked="0"/>
    </xf>
    <xf numFmtId="165" fontId="11" fillId="0" borderId="50" xfId="0" applyNumberFormat="1" applyFont="1" applyFill="1" applyBorder="1" applyAlignment="1" applyProtection="1">
      <alignment horizontal="center"/>
      <protection locked="0"/>
    </xf>
    <xf numFmtId="0" fontId="11" fillId="0" borderId="51" xfId="0" applyFont="1" applyFill="1" applyBorder="1" applyAlignment="1" applyProtection="1">
      <alignment horizontal="center"/>
      <protection locked="0"/>
    </xf>
    <xf numFmtId="165" fontId="11" fillId="0" borderId="52" xfId="0" applyNumberFormat="1" applyFont="1" applyFill="1" applyBorder="1" applyAlignment="1" applyProtection="1">
      <alignment horizontal="center"/>
      <protection locked="0"/>
    </xf>
    <xf numFmtId="0" fontId="11" fillId="0" borderId="51" xfId="0" applyFont="1" applyBorder="1" applyAlignment="1" applyProtection="1">
      <alignment horizontal="center"/>
      <protection locked="0"/>
    </xf>
    <xf numFmtId="0" fontId="11" fillId="0" borderId="31" xfId="0" applyFont="1" applyFill="1" applyBorder="1" applyAlignment="1" applyProtection="1">
      <alignment horizontal="center"/>
      <protection locked="0"/>
    </xf>
    <xf numFmtId="0" fontId="11" fillId="3" borderId="31" xfId="0" applyFont="1" applyFill="1" applyBorder="1" applyAlignment="1" applyProtection="1">
      <alignment horizontal="center"/>
      <protection locked="0"/>
    </xf>
    <xf numFmtId="0" fontId="11" fillId="0" borderId="24" xfId="0" applyFont="1" applyFill="1" applyBorder="1" applyAlignment="1" applyProtection="1">
      <alignment horizontal="center"/>
      <protection locked="0"/>
    </xf>
    <xf numFmtId="0" fontId="11" fillId="3" borderId="24" xfId="0" applyFont="1" applyFill="1" applyBorder="1" applyAlignment="1" applyProtection="1">
      <alignment horizontal="center"/>
      <protection locked="0"/>
    </xf>
    <xf numFmtId="165" fontId="11" fillId="3" borderId="25" xfId="0" applyNumberFormat="1"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165" fontId="11" fillId="0" borderId="49" xfId="0" applyNumberFormat="1"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11" fillId="3" borderId="49" xfId="0" applyFont="1" applyFill="1" applyBorder="1" applyAlignment="1" applyProtection="1">
      <alignment horizontal="center"/>
      <protection locked="0"/>
    </xf>
    <xf numFmtId="0" fontId="11" fillId="0" borderId="37" xfId="0" applyFont="1" applyBorder="1" applyProtection="1">
      <protection locked="0"/>
    </xf>
    <xf numFmtId="165" fontId="11" fillId="0" borderId="53" xfId="0" applyNumberFormat="1" applyFont="1" applyFill="1" applyBorder="1" applyAlignment="1" applyProtection="1">
      <alignment horizontal="center"/>
      <protection locked="0"/>
    </xf>
    <xf numFmtId="165" fontId="11" fillId="0" borderId="54" xfId="0" applyNumberFormat="1" applyFont="1" applyFill="1" applyBorder="1" applyAlignment="1" applyProtection="1">
      <alignment horizontal="center"/>
      <protection locked="0"/>
    </xf>
    <xf numFmtId="165" fontId="11" fillId="0" borderId="55" xfId="0" applyNumberFormat="1" applyFont="1" applyFill="1" applyBorder="1" applyAlignment="1" applyProtection="1">
      <alignment horizontal="center"/>
      <protection locked="0"/>
    </xf>
    <xf numFmtId="0" fontId="5" fillId="0" borderId="0" xfId="3" applyFont="1" applyFill="1" applyBorder="1" applyAlignment="1" applyProtection="1">
      <alignment horizontal="center"/>
    </xf>
    <xf numFmtId="0" fontId="5" fillId="0" borderId="0" xfId="3" applyFont="1" applyFill="1" applyAlignment="1" applyProtection="1">
      <alignment horizontal="center"/>
    </xf>
    <xf numFmtId="0" fontId="5" fillId="0" borderId="0" xfId="3" quotePrefix="1" applyFont="1" applyFill="1" applyAlignment="1" applyProtection="1">
      <alignment horizontal="center"/>
    </xf>
    <xf numFmtId="49" fontId="5" fillId="0" borderId="0" xfId="3" applyNumberFormat="1" applyFont="1" applyFill="1" applyAlignment="1" applyProtection="1">
      <alignment horizontal="center"/>
    </xf>
    <xf numFmtId="166" fontId="5" fillId="0" borderId="0" xfId="1" applyNumberFormat="1" applyFill="1" applyAlignment="1" applyProtection="1">
      <alignment horizontal="left" wrapText="1"/>
    </xf>
    <xf numFmtId="166" fontId="5" fillId="0" borderId="0" xfId="1" quotePrefix="1" applyNumberFormat="1" applyFill="1" applyAlignment="1" applyProtection="1">
      <alignment horizontal="left" wrapText="1"/>
    </xf>
    <xf numFmtId="165" fontId="11" fillId="3" borderId="45" xfId="0" applyNumberFormat="1" applyFont="1" applyFill="1" applyBorder="1" applyAlignment="1" applyProtection="1">
      <alignment horizontal="center"/>
      <protection locked="0"/>
    </xf>
    <xf numFmtId="0" fontId="11" fillId="3" borderId="34" xfId="0" applyFont="1" applyFill="1" applyBorder="1" applyAlignment="1" applyProtection="1">
      <alignment horizontal="center"/>
      <protection locked="0"/>
    </xf>
    <xf numFmtId="165" fontId="20" fillId="2" borderId="60" xfId="0" applyNumberFormat="1" applyFont="1" applyFill="1" applyBorder="1" applyAlignment="1" applyProtection="1">
      <alignment horizontal="center"/>
    </xf>
    <xf numFmtId="0" fontId="20" fillId="2" borderId="34" xfId="0" applyFont="1" applyFill="1" applyBorder="1" applyAlignment="1" applyProtection="1">
      <alignment horizontal="center"/>
    </xf>
    <xf numFmtId="2" fontId="11" fillId="2" borderId="18" xfId="0" applyNumberFormat="1" applyFont="1" applyFill="1" applyBorder="1" applyAlignment="1" applyProtection="1">
      <alignment horizontal="center" vertical="center" wrapText="1"/>
    </xf>
    <xf numFmtId="0" fontId="11" fillId="3" borderId="45" xfId="0" applyFont="1" applyFill="1" applyBorder="1" applyAlignment="1" applyProtection="1">
      <alignment horizontal="center" wrapText="1"/>
      <protection locked="0"/>
    </xf>
    <xf numFmtId="0" fontId="11" fillId="3" borderId="45"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3" fillId="0" borderId="0" xfId="0" applyFont="1" applyAlignment="1">
      <alignment horizontal="left" vertical="center"/>
    </xf>
    <xf numFmtId="0" fontId="24" fillId="0" borderId="25" xfId="0" applyFont="1" applyFill="1" applyBorder="1" applyAlignment="1">
      <alignment vertical="center" wrapText="1"/>
    </xf>
    <xf numFmtId="0" fontId="24" fillId="0" borderId="15" xfId="0" applyFont="1" applyFill="1" applyBorder="1" applyAlignment="1">
      <alignment vertical="center" wrapText="1"/>
    </xf>
    <xf numFmtId="0" fontId="8"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24" fillId="0" borderId="45" xfId="0" applyFont="1" applyFill="1" applyBorder="1" applyAlignment="1">
      <alignment vertical="center" wrapText="1"/>
    </xf>
    <xf numFmtId="49" fontId="15" fillId="0" borderId="0" xfId="0" applyNumberFormat="1" applyFont="1" applyAlignment="1">
      <alignment horizontal="center" vertical="top" wrapText="1"/>
    </xf>
    <xf numFmtId="49" fontId="15" fillId="0" borderId="0" xfId="0" applyNumberFormat="1" applyFont="1" applyAlignment="1">
      <alignment horizontal="center" vertical="top"/>
    </xf>
    <xf numFmtId="0" fontId="15" fillId="0" borderId="0" xfId="0" applyFont="1" applyAlignment="1">
      <alignment vertical="top" wrapText="1"/>
    </xf>
    <xf numFmtId="0" fontId="15" fillId="0" borderId="0" xfId="0" applyNumberFormat="1" applyFont="1" applyAlignment="1">
      <alignment vertical="top" wrapText="1"/>
    </xf>
    <xf numFmtId="0" fontId="2" fillId="0" borderId="0" xfId="4"/>
    <xf numFmtId="0" fontId="3" fillId="0" borderId="0" xfId="4" applyFont="1" applyAlignment="1">
      <alignment horizontal="center"/>
    </xf>
    <xf numFmtId="167" fontId="11" fillId="3" borderId="41" xfId="0" applyNumberFormat="1" applyFont="1" applyFill="1" applyBorder="1" applyAlignment="1" applyProtection="1">
      <alignment horizontal="center"/>
      <protection locked="0"/>
    </xf>
    <xf numFmtId="0" fontId="4" fillId="0" borderId="0" xfId="2" applyFont="1" applyBorder="1" applyAlignment="1">
      <alignment wrapText="1"/>
    </xf>
    <xf numFmtId="0" fontId="21" fillId="0" borderId="0" xfId="0" applyFont="1" applyBorder="1"/>
    <xf numFmtId="0" fontId="6" fillId="3" borderId="0" xfId="2" applyFont="1" applyFill="1" applyBorder="1" applyAlignment="1">
      <alignment horizontal="center" wrapText="1"/>
    </xf>
    <xf numFmtId="0" fontId="4" fillId="0" borderId="0" xfId="2" applyFont="1" applyBorder="1" applyAlignment="1"/>
    <xf numFmtId="0" fontId="21" fillId="0" borderId="0" xfId="0" applyFont="1" applyBorder="1" applyAlignment="1"/>
    <xf numFmtId="0" fontId="7" fillId="0" borderId="0" xfId="2" applyFont="1" applyBorder="1" applyAlignment="1">
      <alignment wrapText="1"/>
    </xf>
    <xf numFmtId="0" fontId="22" fillId="0" borderId="0" xfId="0" applyFont="1" applyBorder="1" applyAlignment="1">
      <alignment wrapText="1"/>
    </xf>
    <xf numFmtId="165" fontId="20" fillId="0" borderId="0" xfId="0" applyNumberFormat="1" applyFont="1" applyFill="1" applyBorder="1" applyAlignment="1" applyProtection="1">
      <alignment horizontal="center"/>
    </xf>
    <xf numFmtId="0" fontId="11" fillId="0" borderId="24" xfId="0" applyFont="1" applyFill="1" applyBorder="1" applyAlignment="1" applyProtection="1">
      <alignment horizontal="center"/>
      <protection locked="0"/>
    </xf>
    <xf numFmtId="0" fontId="11" fillId="0" borderId="47"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11" fillId="0" borderId="51" xfId="0" applyFont="1" applyFill="1" applyBorder="1" applyAlignment="1" applyProtection="1">
      <alignment horizontal="center"/>
      <protection locked="0"/>
    </xf>
    <xf numFmtId="0" fontId="20" fillId="2" borderId="29" xfId="0" applyFont="1" applyFill="1" applyBorder="1" applyAlignment="1" applyProtection="1">
      <alignment horizontal="center"/>
    </xf>
    <xf numFmtId="0" fontId="20" fillId="2" borderId="33" xfId="0" applyFont="1" applyFill="1" applyBorder="1" applyAlignment="1" applyProtection="1">
      <alignment horizontal="center"/>
    </xf>
    <xf numFmtId="0" fontId="20" fillId="2" borderId="53" xfId="0" applyFont="1" applyFill="1" applyBorder="1" applyAlignment="1" applyProtection="1">
      <alignment horizontal="center"/>
    </xf>
    <xf numFmtId="0" fontId="20" fillId="2" borderId="56" xfId="0" applyFont="1" applyFill="1" applyBorder="1" applyAlignment="1" applyProtection="1">
      <alignment horizontal="center"/>
    </xf>
    <xf numFmtId="0" fontId="11" fillId="2" borderId="31" xfId="0" applyFont="1" applyFill="1" applyBorder="1" applyAlignment="1" applyProtection="1">
      <alignment horizontal="center"/>
    </xf>
    <xf numFmtId="0" fontId="11" fillId="2" borderId="8" xfId="0" applyFont="1" applyFill="1" applyBorder="1" applyAlignment="1" applyProtection="1">
      <alignment horizontal="center"/>
    </xf>
    <xf numFmtId="0" fontId="20" fillId="2" borderId="37" xfId="0" applyFont="1" applyFill="1" applyBorder="1" applyAlignment="1" applyProtection="1">
      <alignment horizontal="center" wrapText="1"/>
    </xf>
    <xf numFmtId="0" fontId="20" fillId="2" borderId="30" xfId="0" applyFont="1" applyFill="1" applyBorder="1" applyAlignment="1" applyProtection="1">
      <alignment horizontal="center" wrapText="1"/>
    </xf>
    <xf numFmtId="0" fontId="20" fillId="2" borderId="4" xfId="0" applyFont="1" applyFill="1" applyBorder="1" applyAlignment="1" applyProtection="1">
      <alignment horizontal="center"/>
    </xf>
    <xf numFmtId="0" fontId="20" fillId="2" borderId="5" xfId="0" applyFont="1" applyFill="1" applyBorder="1" applyAlignment="1" applyProtection="1">
      <alignment horizontal="center"/>
    </xf>
    <xf numFmtId="0" fontId="20" fillId="2" borderId="1" xfId="0" applyFont="1" applyFill="1" applyBorder="1" applyAlignment="1" applyProtection="1">
      <alignment horizontal="center"/>
    </xf>
    <xf numFmtId="0" fontId="20" fillId="2" borderId="3" xfId="0" applyFont="1" applyFill="1" applyBorder="1" applyAlignment="1" applyProtection="1">
      <alignment horizontal="center"/>
    </xf>
    <xf numFmtId="0" fontId="20" fillId="2" borderId="1" xfId="0" applyFont="1" applyFill="1" applyBorder="1" applyAlignment="1" applyProtection="1">
      <alignment horizontal="center" wrapText="1"/>
    </xf>
    <xf numFmtId="0" fontId="20" fillId="2" borderId="3" xfId="0" applyFont="1" applyFill="1" applyBorder="1" applyAlignment="1" applyProtection="1">
      <alignment horizontal="center" wrapText="1"/>
    </xf>
    <xf numFmtId="0" fontId="19" fillId="2" borderId="1" xfId="0" applyFont="1" applyFill="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29" xfId="0" applyBorder="1" applyProtection="1"/>
    <xf numFmtId="0" fontId="0" fillId="0" borderId="10" xfId="0" applyBorder="1" applyProtection="1"/>
    <xf numFmtId="0" fontId="0" fillId="0" borderId="33" xfId="0" applyBorder="1" applyProtection="1"/>
    <xf numFmtId="0" fontId="18" fillId="2" borderId="37" xfId="0" applyFont="1" applyFill="1" applyBorder="1" applyAlignment="1" applyProtection="1">
      <alignment horizontal="center"/>
    </xf>
    <xf numFmtId="0" fontId="18" fillId="2" borderId="30" xfId="0" applyFont="1" applyFill="1" applyBorder="1" applyAlignment="1" applyProtection="1">
      <alignment horizont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9"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2" fontId="11" fillId="2" borderId="57" xfId="0" applyNumberFormat="1" applyFont="1" applyFill="1" applyBorder="1" applyAlignment="1" applyProtection="1">
      <alignment horizontal="center" vertical="center" wrapText="1"/>
    </xf>
    <xf numFmtId="2" fontId="11" fillId="2" borderId="0" xfId="0" applyNumberFormat="1" applyFont="1" applyFill="1" applyBorder="1" applyAlignment="1" applyProtection="1">
      <alignment horizontal="center" vertical="center" wrapText="1"/>
    </xf>
    <xf numFmtId="2" fontId="11" fillId="2" borderId="56" xfId="0" applyNumberFormat="1" applyFont="1" applyFill="1" applyBorder="1" applyAlignment="1" applyProtection="1">
      <alignment horizontal="center" vertical="center" wrapText="1"/>
    </xf>
    <xf numFmtId="2" fontId="11" fillId="2" borderId="44" xfId="0" applyNumberFormat="1" applyFont="1" applyFill="1" applyBorder="1" applyAlignment="1" applyProtection="1">
      <alignment horizontal="center" vertical="center" wrapText="1"/>
    </xf>
    <xf numFmtId="2" fontId="11" fillId="2" borderId="53" xfId="0" applyNumberFormat="1" applyFont="1" applyFill="1" applyBorder="1" applyAlignment="1" applyProtection="1">
      <alignment horizontal="center" vertical="center" wrapText="1"/>
    </xf>
    <xf numFmtId="0" fontId="0" fillId="2" borderId="56" xfId="0" applyFill="1" applyBorder="1" applyProtection="1"/>
    <xf numFmtId="0" fontId="0" fillId="2" borderId="44" xfId="0" applyFill="1" applyBorder="1" applyProtection="1"/>
    <xf numFmtId="2" fontId="11" fillId="2" borderId="59" xfId="0" applyNumberFormat="1" applyFont="1" applyFill="1" applyBorder="1" applyAlignment="1" applyProtection="1">
      <alignment horizontal="center" vertical="center" wrapText="1"/>
    </xf>
    <xf numFmtId="164" fontId="11" fillId="2" borderId="24" xfId="0" applyNumberFormat="1"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xf>
    <xf numFmtId="164" fontId="11" fillId="2" borderId="53" xfId="0" applyNumberFormat="1" applyFont="1" applyFill="1" applyBorder="1" applyAlignment="1" applyProtection="1">
      <alignment horizontal="center" vertical="center" wrapText="1"/>
    </xf>
    <xf numFmtId="164" fontId="11" fillId="2" borderId="56" xfId="0" applyNumberFormat="1" applyFont="1" applyFill="1" applyBorder="1" applyAlignment="1" applyProtection="1">
      <alignment horizontal="center" vertical="center" wrapText="1"/>
    </xf>
    <xf numFmtId="164" fontId="11" fillId="2" borderId="58"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xf>
    <xf numFmtId="164" fontId="11" fillId="2" borderId="57" xfId="0" applyNumberFormat="1" applyFont="1" applyFill="1" applyBorder="1" applyAlignment="1" applyProtection="1">
      <alignment horizontal="center" vertical="center" wrapText="1"/>
    </xf>
    <xf numFmtId="164" fontId="11" fillId="2" borderId="0" xfId="0" applyNumberFormat="1" applyFont="1" applyFill="1" applyBorder="1" applyAlignment="1" applyProtection="1">
      <alignment horizontal="center" vertical="center" wrapText="1"/>
    </xf>
    <xf numFmtId="0" fontId="2" fillId="0" borderId="0" xfId="4" applyProtection="1">
      <protection locked="0"/>
    </xf>
    <xf numFmtId="0" fontId="3" fillId="0" borderId="0" xfId="4" applyFont="1" applyAlignment="1" applyProtection="1">
      <alignment horizontal="center"/>
      <protection locked="0"/>
    </xf>
    <xf numFmtId="0" fontId="3" fillId="0" borderId="0" xfId="4" applyFont="1" applyAlignment="1" applyProtection="1">
      <alignment horizontal="center" wrapText="1"/>
      <protection locked="0"/>
    </xf>
    <xf numFmtId="0" fontId="1" fillId="0" borderId="0" xfId="4" applyFont="1" applyProtection="1">
      <protection locked="0"/>
    </xf>
  </cellXfs>
  <cellStyles count="199">
    <cellStyle name="Comma 12" xfId="5"/>
    <cellStyle name="Comma 12 2" xfId="6"/>
    <cellStyle name="Comma 13" xfId="7"/>
    <cellStyle name="Comma 15" xfId="8"/>
    <cellStyle name="Comma 15 2" xfId="9"/>
    <cellStyle name="Comma 15 3" xfId="10"/>
    <cellStyle name="Comma 15 4" xfId="11"/>
    <cellStyle name="Comma 19" xfId="12"/>
    <cellStyle name="Comma 2" xfId="13"/>
    <cellStyle name="Comma 3" xfId="14"/>
    <cellStyle name="Comma 6" xfId="15"/>
    <cellStyle name="Comma 6 2" xfId="16"/>
    <cellStyle name="Normal" xfId="0" builtinId="0"/>
    <cellStyle name="Normal 10" xfId="17"/>
    <cellStyle name="Normal 11" xfId="18"/>
    <cellStyle name="Normal 12" xfId="19"/>
    <cellStyle name="Normal 13" xfId="20"/>
    <cellStyle name="Normal 14" xfId="21"/>
    <cellStyle name="Normal 15" xfId="22"/>
    <cellStyle name="Normal 16" xfId="23"/>
    <cellStyle name="Normal 2" xfId="1"/>
    <cellStyle name="Normal 2 2" xfId="24"/>
    <cellStyle name="Normal 2 2 2" xfId="25"/>
    <cellStyle name="Normal 2 3" xfId="26"/>
    <cellStyle name="Normal 2 3 2" xfId="27"/>
    <cellStyle name="Normal 2 3 3" xfId="28"/>
    <cellStyle name="Normal 2 4" xfId="29"/>
    <cellStyle name="Normal 2 5" xfId="30"/>
    <cellStyle name="Normal 2 6" xfId="31"/>
    <cellStyle name="Normal 3" xfId="4"/>
    <cellStyle name="Normal 3 10" xfId="32"/>
    <cellStyle name="Normal 3 11" xfId="33"/>
    <cellStyle name="Normal 3 12" xfId="34"/>
    <cellStyle name="Normal 3 13" xfId="35"/>
    <cellStyle name="Normal 3 14" xfId="36"/>
    <cellStyle name="Normal 3 15" xfId="37"/>
    <cellStyle name="Normal 3 16" xfId="38"/>
    <cellStyle name="Normal 3 17" xfId="39"/>
    <cellStyle name="Normal 3 18" xfId="40"/>
    <cellStyle name="Normal 3 19" xfId="41"/>
    <cellStyle name="Normal 3 2" xfId="42"/>
    <cellStyle name="Normal 3 2 2" xfId="43"/>
    <cellStyle name="Normal 3 20" xfId="44"/>
    <cellStyle name="Normal 3 21" xfId="45"/>
    <cellStyle name="Normal 3 22" xfId="46"/>
    <cellStyle name="Normal 3 23" xfId="47"/>
    <cellStyle name="Normal 3 24" xfId="48"/>
    <cellStyle name="Normal 3 25" xfId="49"/>
    <cellStyle name="Normal 3 26" xfId="50"/>
    <cellStyle name="Normal 3 27" xfId="51"/>
    <cellStyle name="Normal 3 28" xfId="52"/>
    <cellStyle name="Normal 3 29" xfId="53"/>
    <cellStyle name="Normal 3 3" xfId="54"/>
    <cellStyle name="Normal 3 3 2" xfId="55"/>
    <cellStyle name="Normal 3 30" xfId="56"/>
    <cellStyle name="Normal 3 31" xfId="57"/>
    <cellStyle name="Normal 3 32" xfId="58"/>
    <cellStyle name="Normal 3 33" xfId="59"/>
    <cellStyle name="Normal 3 34" xfId="60"/>
    <cellStyle name="Normal 3 35" xfId="61"/>
    <cellStyle name="Normal 3 36" xfId="62"/>
    <cellStyle name="Normal 3 37" xfId="63"/>
    <cellStyle name="Normal 3 38" xfId="64"/>
    <cellStyle name="Normal 3 39" xfId="65"/>
    <cellStyle name="Normal 3 4" xfId="66"/>
    <cellStyle name="Normal 3 4 2" xfId="67"/>
    <cellStyle name="Normal 3 40" xfId="68"/>
    <cellStyle name="Normal 3 41" xfId="69"/>
    <cellStyle name="Normal 3 42" xfId="70"/>
    <cellStyle name="Normal 3 43" xfId="71"/>
    <cellStyle name="Normal 3 44" xfId="72"/>
    <cellStyle name="Normal 3 45" xfId="73"/>
    <cellStyle name="Normal 3 46" xfId="74"/>
    <cellStyle name="Normal 3 47" xfId="75"/>
    <cellStyle name="Normal 3 48" xfId="76"/>
    <cellStyle name="Normal 3 49" xfId="77"/>
    <cellStyle name="Normal 3 5" xfId="78"/>
    <cellStyle name="Normal 3 5 2" xfId="79"/>
    <cellStyle name="Normal 3 50" xfId="80"/>
    <cellStyle name="Normal 3 51" xfId="81"/>
    <cellStyle name="Normal 3 52" xfId="82"/>
    <cellStyle name="Normal 3 53" xfId="83"/>
    <cellStyle name="Normal 3 54" xfId="84"/>
    <cellStyle name="Normal 3 55" xfId="85"/>
    <cellStyle name="Normal 3 56" xfId="86"/>
    <cellStyle name="Normal 3 57" xfId="87"/>
    <cellStyle name="Normal 3 58" xfId="88"/>
    <cellStyle name="Normal 3 59" xfId="89"/>
    <cellStyle name="Normal 3 6" xfId="90"/>
    <cellStyle name="Normal 3 6 2" xfId="91"/>
    <cellStyle name="Normal 3 60" xfId="92"/>
    <cellStyle name="Normal 3 61" xfId="93"/>
    <cellStyle name="Normal 3 62" xfId="94"/>
    <cellStyle name="Normal 3 63" xfId="95"/>
    <cellStyle name="Normal 3 64" xfId="96"/>
    <cellStyle name="Normal 3 65" xfId="97"/>
    <cellStyle name="Normal 3 66" xfId="98"/>
    <cellStyle name="Normal 3 67" xfId="99"/>
    <cellStyle name="Normal 3 7" xfId="100"/>
    <cellStyle name="Normal 3 8" xfId="101"/>
    <cellStyle name="Normal 3 9" xfId="102"/>
    <cellStyle name="Normal 4" xfId="103"/>
    <cellStyle name="Normal 4 10" xfId="104"/>
    <cellStyle name="Normal 4 11" xfId="105"/>
    <cellStyle name="Normal 4 12" xfId="106"/>
    <cellStyle name="Normal 4 13" xfId="107"/>
    <cellStyle name="Normal 4 14" xfId="108"/>
    <cellStyle name="Normal 4 15" xfId="109"/>
    <cellStyle name="Normal 4 16" xfId="110"/>
    <cellStyle name="Normal 4 17" xfId="111"/>
    <cellStyle name="Normal 4 18" xfId="112"/>
    <cellStyle name="Normal 4 19" xfId="113"/>
    <cellStyle name="Normal 4 2" xfId="114"/>
    <cellStyle name="Normal 4 2 2" xfId="115"/>
    <cellStyle name="Normal 4 20" xfId="116"/>
    <cellStyle name="Normal 4 21" xfId="117"/>
    <cellStyle name="Normal 4 22" xfId="118"/>
    <cellStyle name="Normal 4 23" xfId="119"/>
    <cellStyle name="Normal 4 24" xfId="120"/>
    <cellStyle name="Normal 4 25" xfId="121"/>
    <cellStyle name="Normal 4 26" xfId="122"/>
    <cellStyle name="Normal 4 27" xfId="123"/>
    <cellStyle name="Normal 4 28" xfId="124"/>
    <cellStyle name="Normal 4 29" xfId="125"/>
    <cellStyle name="Normal 4 3" xfId="126"/>
    <cellStyle name="Normal 4 3 2" xfId="127"/>
    <cellStyle name="Normal 4 30" xfId="128"/>
    <cellStyle name="Normal 4 31" xfId="129"/>
    <cellStyle name="Normal 4 32" xfId="130"/>
    <cellStyle name="Normal 4 33" xfId="131"/>
    <cellStyle name="Normal 4 34" xfId="132"/>
    <cellStyle name="Normal 4 35" xfId="133"/>
    <cellStyle name="Normal 4 36" xfId="134"/>
    <cellStyle name="Normal 4 37" xfId="135"/>
    <cellStyle name="Normal 4 38" xfId="136"/>
    <cellStyle name="Normal 4 39" xfId="137"/>
    <cellStyle name="Normal 4 4" xfId="138"/>
    <cellStyle name="Normal 4 4 2" xfId="139"/>
    <cellStyle name="Normal 4 40" xfId="140"/>
    <cellStyle name="Normal 4 41" xfId="141"/>
    <cellStyle name="Normal 4 42" xfId="142"/>
    <cellStyle name="Normal 4 43" xfId="143"/>
    <cellStyle name="Normal 4 44" xfId="144"/>
    <cellStyle name="Normal 4 45" xfId="145"/>
    <cellStyle name="Normal 4 46" xfId="146"/>
    <cellStyle name="Normal 4 47" xfId="147"/>
    <cellStyle name="Normal 4 48" xfId="148"/>
    <cellStyle name="Normal 4 49" xfId="149"/>
    <cellStyle name="Normal 4 5" xfId="150"/>
    <cellStyle name="Normal 4 5 2" xfId="151"/>
    <cellStyle name="Normal 4 50" xfId="152"/>
    <cellStyle name="Normal 4 51" xfId="153"/>
    <cellStyle name="Normal 4 52" xfId="154"/>
    <cellStyle name="Normal 4 53" xfId="155"/>
    <cellStyle name="Normal 4 54" xfId="156"/>
    <cellStyle name="Normal 4 55" xfId="157"/>
    <cellStyle name="Normal 4 56" xfId="158"/>
    <cellStyle name="Normal 4 57" xfId="159"/>
    <cellStyle name="Normal 4 58" xfId="160"/>
    <cellStyle name="Normal 4 59" xfId="161"/>
    <cellStyle name="Normal 4 6" xfId="162"/>
    <cellStyle name="Normal 4 6 2" xfId="163"/>
    <cellStyle name="Normal 4 60" xfId="164"/>
    <cellStyle name="Normal 4 61" xfId="165"/>
    <cellStyle name="Normal 4 62" xfId="166"/>
    <cellStyle name="Normal 4 63" xfId="167"/>
    <cellStyle name="Normal 4 64" xfId="168"/>
    <cellStyle name="Normal 4 65" xfId="169"/>
    <cellStyle name="Normal 4 66" xfId="170"/>
    <cellStyle name="Normal 4 67" xfId="171"/>
    <cellStyle name="Normal 4 7" xfId="172"/>
    <cellStyle name="Normal 4 8" xfId="173"/>
    <cellStyle name="Normal 4 9" xfId="174"/>
    <cellStyle name="Normal 5" xfId="175"/>
    <cellStyle name="Normal 6" xfId="176"/>
    <cellStyle name="Normal 9" xfId="177"/>
    <cellStyle name="Normal 9 10" xfId="178"/>
    <cellStyle name="Normal 9 11" xfId="179"/>
    <cellStyle name="Normal 9 12" xfId="180"/>
    <cellStyle name="Normal 9 13" xfId="181"/>
    <cellStyle name="Normal 9 14" xfId="182"/>
    <cellStyle name="Normal 9 15" xfId="183"/>
    <cellStyle name="Normal 9 16" xfId="184"/>
    <cellStyle name="Normal 9 2" xfId="185"/>
    <cellStyle name="Normal 9 3" xfId="186"/>
    <cellStyle name="Normal 9 4" xfId="187"/>
    <cellStyle name="Normal 9 5" xfId="188"/>
    <cellStyle name="Normal 9 6" xfId="189"/>
    <cellStyle name="Normal 9 7" xfId="190"/>
    <cellStyle name="Normal 9 8" xfId="191"/>
    <cellStyle name="Normal 9 9" xfId="192"/>
    <cellStyle name="Normal_Book1 2" xfId="2"/>
    <cellStyle name="Normal_STEVEMA" xfId="3"/>
    <cellStyle name="Percent 2 2" xfId="193"/>
    <cellStyle name="Percent 2 2 2" xfId="194"/>
    <cellStyle name="Percent 2 3" xfId="195"/>
    <cellStyle name="Percent 2 4" xfId="196"/>
    <cellStyle name="Percent 2 5" xfId="197"/>
    <cellStyle name="Percent 2 6" xfId="198"/>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4</xdr:col>
      <xdr:colOff>940594</xdr:colOff>
      <xdr:row>136</xdr:row>
      <xdr:rowOff>59531</xdr:rowOff>
    </xdr:from>
    <xdr:to>
      <xdr:col>5</xdr:col>
      <xdr:colOff>2107408</xdr:colOff>
      <xdr:row>145</xdr:row>
      <xdr:rowOff>169069</xdr:rowOff>
    </xdr:to>
    <xdr:pic>
      <xdr:nvPicPr>
        <xdr:cNvPr id="3" name="Picture 2" descr="Stamp.TIF"/>
        <xdr:cNvPicPr>
          <a:picLocks noChangeAspect="1"/>
        </xdr:cNvPicPr>
      </xdr:nvPicPr>
      <xdr:blipFill>
        <a:blip xmlns:r="http://schemas.openxmlformats.org/officeDocument/2006/relationships" r:embed="rId1" cstate="print"/>
        <a:stretch>
          <a:fillRect/>
        </a:stretch>
      </xdr:blipFill>
      <xdr:spPr>
        <a:xfrm>
          <a:off x="5334000" y="30849094"/>
          <a:ext cx="3214689" cy="18240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ASA-CONS/11-12/EOY%20for%20David/Final%20Expenditure%20Report-%20FY%2011-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ASA-CONS/12-13/12-13%20Budget/2B-Debbie%20Working/8001%20CSI%20NCLB%2013%20m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over Sheet"/>
      <sheetName val="Expenditure Detail"/>
      <sheetName val="Tables"/>
    </sheetNames>
    <sheetDataSet>
      <sheetData sheetId="0" refreshError="1"/>
      <sheetData sheetId="1"/>
      <sheetData sheetId="2" refreshError="1"/>
      <sheetData sheetId="3">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9030</v>
          </cell>
        </row>
        <row r="184">
          <cell r="A184" t="str">
            <v>9035</v>
          </cell>
        </row>
        <row r="185">
          <cell r="A185" t="str">
            <v>9040</v>
          </cell>
        </row>
        <row r="186">
          <cell r="A186" t="str">
            <v>9045</v>
          </cell>
        </row>
        <row r="187">
          <cell r="A187" t="str">
            <v>9050</v>
          </cell>
        </row>
        <row r="188">
          <cell r="A188" t="str">
            <v>9055</v>
          </cell>
        </row>
        <row r="189">
          <cell r="A189" t="str">
            <v>9060</v>
          </cell>
        </row>
        <row r="190">
          <cell r="A190" t="str">
            <v>9075</v>
          </cell>
        </row>
        <row r="191">
          <cell r="A191" t="str">
            <v>9080</v>
          </cell>
        </row>
        <row r="192">
          <cell r="A192" t="str">
            <v>9095</v>
          </cell>
        </row>
        <row r="193">
          <cell r="A193" t="str">
            <v>9125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Q230"/>
  <sheetViews>
    <sheetView tabSelected="1" topLeftCell="B1" workbookViewId="0">
      <selection activeCell="C5" sqref="C5"/>
    </sheetView>
  </sheetViews>
  <sheetFormatPr defaultRowHeight="18" customHeight="1"/>
  <cols>
    <col min="1" max="1" width="1.875" customWidth="1"/>
    <col min="2" max="2" width="7.625" style="26" customWidth="1"/>
    <col min="3" max="3" width="116.125" customWidth="1"/>
    <col min="4" max="4" width="0.125" customWidth="1"/>
    <col min="5" max="5" width="0.875" customWidth="1"/>
    <col min="6" max="7" width="9" hidden="1" customWidth="1"/>
    <col min="8" max="8" width="5" hidden="1" customWidth="1"/>
  </cols>
  <sheetData>
    <row r="2" spans="2:17" ht="18" customHeight="1">
      <c r="C2" s="188" t="s">
        <v>625</v>
      </c>
      <c r="D2" s="14"/>
      <c r="E2" s="14"/>
      <c r="F2" s="14"/>
      <c r="G2" s="14"/>
      <c r="H2" s="14"/>
      <c r="I2" s="14"/>
      <c r="J2" s="14"/>
      <c r="K2" s="14"/>
    </row>
    <row r="3" spans="2:17" ht="18" customHeight="1">
      <c r="B3" s="13"/>
      <c r="C3" s="14" t="s">
        <v>491</v>
      </c>
      <c r="D3" s="14"/>
      <c r="E3" s="14"/>
      <c r="F3" s="14"/>
      <c r="G3" s="14"/>
      <c r="H3" s="14"/>
      <c r="I3" s="14"/>
      <c r="J3" s="14"/>
      <c r="K3" s="14"/>
    </row>
    <row r="4" spans="2:17" ht="18" customHeight="1">
      <c r="B4" s="13"/>
      <c r="C4" s="14" t="s">
        <v>545</v>
      </c>
      <c r="D4" s="14"/>
      <c r="E4" s="14"/>
      <c r="F4" s="14"/>
      <c r="G4" s="14"/>
      <c r="H4" s="14"/>
      <c r="I4" s="14"/>
      <c r="J4" s="14"/>
      <c r="K4" s="14"/>
    </row>
    <row r="5" spans="2:17" ht="18" customHeight="1">
      <c r="B5" s="13"/>
      <c r="C5" s="14" t="s">
        <v>433</v>
      </c>
      <c r="D5" s="14"/>
      <c r="E5" s="14"/>
      <c r="F5" s="14"/>
      <c r="G5" s="14"/>
      <c r="H5" s="14"/>
      <c r="I5" s="14"/>
      <c r="J5" s="14"/>
      <c r="K5" s="14"/>
    </row>
    <row r="6" spans="2:17" ht="18" customHeight="1">
      <c r="B6" s="13"/>
      <c r="C6" s="14"/>
      <c r="D6" s="14"/>
      <c r="E6" s="14"/>
      <c r="F6" s="14"/>
      <c r="G6" s="14"/>
      <c r="H6" s="14"/>
      <c r="I6" s="14"/>
      <c r="J6" s="14"/>
      <c r="K6" s="14"/>
    </row>
    <row r="7" spans="2:17" ht="18" customHeight="1">
      <c r="B7" s="15" t="s">
        <v>434</v>
      </c>
      <c r="C7" s="16"/>
    </row>
    <row r="8" spans="2:17" s="18" customFormat="1" ht="49.5" customHeight="1">
      <c r="B8" s="17" t="s">
        <v>435</v>
      </c>
      <c r="C8" s="18" t="s">
        <v>519</v>
      </c>
    </row>
    <row r="9" spans="2:17" s="20" customFormat="1" ht="18" customHeight="1">
      <c r="B9" s="15" t="s">
        <v>436</v>
      </c>
      <c r="C9" s="19"/>
      <c r="D9" s="15"/>
    </row>
    <row r="10" spans="2:17" s="18" customFormat="1" ht="30.75" customHeight="1">
      <c r="B10" s="17" t="s">
        <v>437</v>
      </c>
      <c r="C10" s="21" t="s">
        <v>438</v>
      </c>
      <c r="D10" s="21"/>
      <c r="E10" s="21"/>
      <c r="F10" s="21"/>
      <c r="G10" s="21"/>
      <c r="H10" s="21"/>
      <c r="I10" s="21"/>
      <c r="J10" s="21"/>
      <c r="K10" s="21"/>
      <c r="L10" s="21"/>
      <c r="M10" s="21"/>
      <c r="N10" s="21"/>
      <c r="O10" s="21"/>
      <c r="P10" s="21"/>
    </row>
    <row r="11" spans="2:17" s="20" customFormat="1" ht="18" customHeight="1">
      <c r="B11" s="15" t="s">
        <v>439</v>
      </c>
      <c r="C11" s="19"/>
      <c r="D11" s="15"/>
      <c r="E11" s="15"/>
      <c r="F11" s="22"/>
      <c r="G11" s="22"/>
      <c r="H11" s="22"/>
      <c r="I11" s="22"/>
      <c r="J11" s="22"/>
      <c r="K11" s="22"/>
      <c r="L11" s="22"/>
      <c r="M11" s="22"/>
      <c r="N11" s="22"/>
      <c r="O11" s="22"/>
      <c r="P11" s="22"/>
      <c r="Q11" s="22"/>
    </row>
    <row r="12" spans="2:17" s="20" customFormat="1" ht="18" customHeight="1">
      <c r="B12" s="23" t="s">
        <v>440</v>
      </c>
      <c r="C12" s="20" t="s">
        <v>441</v>
      </c>
    </row>
    <row r="13" spans="2:17" s="18" customFormat="1" ht="30.75" customHeight="1">
      <c r="B13" s="17" t="s">
        <v>442</v>
      </c>
      <c r="C13" s="18" t="s">
        <v>443</v>
      </c>
    </row>
    <row r="14" spans="2:17" s="18" customFormat="1" ht="31.5" customHeight="1">
      <c r="B14" s="17" t="s">
        <v>444</v>
      </c>
      <c r="C14" s="18" t="s">
        <v>501</v>
      </c>
    </row>
    <row r="15" spans="2:17" s="20" customFormat="1" ht="18" customHeight="1">
      <c r="B15" s="23" t="s">
        <v>445</v>
      </c>
      <c r="C15" s="20" t="s">
        <v>502</v>
      </c>
    </row>
    <row r="16" spans="2:17" s="18" customFormat="1" ht="33" customHeight="1">
      <c r="B16" s="17" t="s">
        <v>446</v>
      </c>
      <c r="C16" s="18" t="s">
        <v>506</v>
      </c>
    </row>
    <row r="17" spans="2:4" s="20" customFormat="1" ht="18" customHeight="1">
      <c r="B17" s="23" t="s">
        <v>447</v>
      </c>
      <c r="C17" s="20" t="s">
        <v>502</v>
      </c>
    </row>
    <row r="18" spans="2:4" s="18" customFormat="1" ht="30.75" customHeight="1">
      <c r="B18" s="17" t="s">
        <v>448</v>
      </c>
      <c r="C18" s="18" t="s">
        <v>505</v>
      </c>
    </row>
    <row r="19" spans="2:4" s="20" customFormat="1" ht="18" customHeight="1">
      <c r="B19" s="23" t="s">
        <v>449</v>
      </c>
      <c r="C19" s="20" t="s">
        <v>502</v>
      </c>
    </row>
    <row r="20" spans="2:4" s="20" customFormat="1" ht="18" customHeight="1">
      <c r="B20" s="15" t="s">
        <v>413</v>
      </c>
      <c r="C20" s="19"/>
      <c r="D20" s="15"/>
    </row>
    <row r="21" spans="2:4" s="20" customFormat="1" ht="18" customHeight="1">
      <c r="B21" s="23" t="s">
        <v>450</v>
      </c>
      <c r="C21" s="20" t="s">
        <v>451</v>
      </c>
    </row>
    <row r="22" spans="2:4" s="20" customFormat="1" ht="22.5" customHeight="1">
      <c r="B22" s="23" t="s">
        <v>452</v>
      </c>
      <c r="C22" s="20" t="s">
        <v>453</v>
      </c>
    </row>
    <row r="23" spans="2:4" s="20" customFormat="1" ht="18" customHeight="1">
      <c r="B23" s="15" t="s">
        <v>377</v>
      </c>
      <c r="C23" s="19"/>
    </row>
    <row r="24" spans="2:4" s="20" customFormat="1" ht="18" customHeight="1">
      <c r="B24" s="23" t="s">
        <v>454</v>
      </c>
      <c r="C24" s="20" t="s">
        <v>455</v>
      </c>
    </row>
    <row r="25" spans="2:4" s="18" customFormat="1" ht="62.25" customHeight="1">
      <c r="B25" s="194" t="s">
        <v>456</v>
      </c>
      <c r="C25" s="196" t="s">
        <v>503</v>
      </c>
    </row>
    <row r="26" spans="2:4" s="20" customFormat="1" ht="47.25" customHeight="1">
      <c r="B26" s="195" t="s">
        <v>457</v>
      </c>
      <c r="C26" s="197" t="s">
        <v>504</v>
      </c>
    </row>
    <row r="27" spans="2:4" s="20" customFormat="1" ht="18" customHeight="1">
      <c r="B27" s="23" t="s">
        <v>458</v>
      </c>
      <c r="C27" s="20" t="s">
        <v>459</v>
      </c>
    </row>
    <row r="28" spans="2:4" s="20" customFormat="1" ht="18" customHeight="1">
      <c r="B28" s="15" t="s">
        <v>460</v>
      </c>
      <c r="C28" s="19"/>
    </row>
    <row r="29" spans="2:4" s="20" customFormat="1" ht="18" customHeight="1">
      <c r="B29" s="23" t="s">
        <v>461</v>
      </c>
      <c r="C29" s="20" t="s">
        <v>462</v>
      </c>
    </row>
    <row r="30" spans="2:4" s="20" customFormat="1" ht="49.5" customHeight="1">
      <c r="B30" s="195" t="s">
        <v>463</v>
      </c>
      <c r="C30" s="196" t="s">
        <v>507</v>
      </c>
    </row>
    <row r="31" spans="2:4" s="20" customFormat="1" ht="64.5" customHeight="1">
      <c r="B31" s="195" t="s">
        <v>464</v>
      </c>
      <c r="C31" s="196" t="s">
        <v>508</v>
      </c>
    </row>
    <row r="32" spans="2:4" s="20" customFormat="1" ht="45" customHeight="1">
      <c r="B32" s="195" t="s">
        <v>465</v>
      </c>
      <c r="C32" s="18" t="s">
        <v>507</v>
      </c>
    </row>
    <row r="33" spans="2:3" s="20" customFormat="1" ht="18" customHeight="1">
      <c r="B33" s="23" t="s">
        <v>466</v>
      </c>
      <c r="C33" s="20" t="s">
        <v>467</v>
      </c>
    </row>
    <row r="34" spans="2:3" s="20" customFormat="1" ht="18" customHeight="1">
      <c r="B34" s="15" t="s">
        <v>468</v>
      </c>
      <c r="C34" s="23"/>
    </row>
    <row r="35" spans="2:3" s="20" customFormat="1" ht="31.5" customHeight="1">
      <c r="B35" s="23" t="s">
        <v>469</v>
      </c>
      <c r="C35" s="18" t="s">
        <v>509</v>
      </c>
    </row>
    <row r="36" spans="2:3" s="20" customFormat="1" ht="18" customHeight="1">
      <c r="B36" s="23" t="s">
        <v>470</v>
      </c>
      <c r="C36" s="20" t="s">
        <v>471</v>
      </c>
    </row>
    <row r="37" spans="2:3" s="20" customFormat="1" ht="18" customHeight="1">
      <c r="B37" s="15" t="s">
        <v>472</v>
      </c>
    </row>
    <row r="38" spans="2:3" s="20" customFormat="1" ht="35.25" customHeight="1">
      <c r="B38" s="23" t="s">
        <v>473</v>
      </c>
      <c r="C38" s="18" t="s">
        <v>510</v>
      </c>
    </row>
    <row r="39" spans="2:3" s="20" customFormat="1" ht="18" customHeight="1">
      <c r="B39" s="23" t="s">
        <v>474</v>
      </c>
      <c r="C39" s="20" t="s">
        <v>475</v>
      </c>
    </row>
    <row r="40" spans="2:3" s="20" customFormat="1" ht="18" customHeight="1">
      <c r="B40" s="15" t="s">
        <v>403</v>
      </c>
      <c r="C40" s="23"/>
    </row>
    <row r="41" spans="2:3" s="20" customFormat="1" ht="30" customHeight="1">
      <c r="B41" s="23" t="s">
        <v>476</v>
      </c>
      <c r="C41" s="18" t="s">
        <v>511</v>
      </c>
    </row>
    <row r="42" spans="2:3" s="20" customFormat="1" ht="18" customHeight="1">
      <c r="B42" s="23" t="s">
        <v>477</v>
      </c>
      <c r="C42" s="20" t="s">
        <v>478</v>
      </c>
    </row>
    <row r="43" spans="2:3" s="20" customFormat="1" ht="18" customHeight="1">
      <c r="B43" s="15" t="s">
        <v>405</v>
      </c>
      <c r="C43" s="19"/>
    </row>
    <row r="44" spans="2:3" s="20" customFormat="1" ht="33.75" customHeight="1">
      <c r="B44" s="23" t="s">
        <v>479</v>
      </c>
      <c r="C44" s="18" t="s">
        <v>512</v>
      </c>
    </row>
    <row r="45" spans="2:3" s="20" customFormat="1" ht="18" customHeight="1">
      <c r="B45" s="23" t="s">
        <v>480</v>
      </c>
      <c r="C45" s="20" t="s">
        <v>481</v>
      </c>
    </row>
    <row r="46" spans="2:3" s="20" customFormat="1" ht="18" customHeight="1">
      <c r="B46" s="15" t="s">
        <v>407</v>
      </c>
      <c r="C46" s="19"/>
    </row>
    <row r="47" spans="2:3" s="20" customFormat="1" ht="33.75" customHeight="1">
      <c r="B47" s="23" t="s">
        <v>482</v>
      </c>
      <c r="C47" s="18" t="s">
        <v>513</v>
      </c>
    </row>
    <row r="48" spans="2:3" s="20" customFormat="1" ht="18" customHeight="1">
      <c r="B48" s="23" t="s">
        <v>483</v>
      </c>
      <c r="C48" s="20" t="s">
        <v>484</v>
      </c>
    </row>
    <row r="49" spans="2:8" s="20" customFormat="1" ht="18" customHeight="1">
      <c r="B49" s="15" t="s">
        <v>409</v>
      </c>
      <c r="C49" s="23"/>
    </row>
    <row r="50" spans="2:8" s="20" customFormat="1" ht="33" customHeight="1">
      <c r="B50" s="23" t="s">
        <v>485</v>
      </c>
      <c r="C50" s="18" t="s">
        <v>514</v>
      </c>
    </row>
    <row r="51" spans="2:8" s="20" customFormat="1" ht="18" customHeight="1">
      <c r="B51" s="23" t="s">
        <v>486</v>
      </c>
      <c r="C51" s="20" t="s">
        <v>487</v>
      </c>
    </row>
    <row r="52" spans="2:8" s="20" customFormat="1" ht="18" customHeight="1">
      <c r="B52" s="15" t="s">
        <v>410</v>
      </c>
      <c r="C52" s="19"/>
    </row>
    <row r="53" spans="2:8" s="20" customFormat="1" ht="33.75" customHeight="1">
      <c r="B53" s="23" t="s">
        <v>488</v>
      </c>
      <c r="C53" s="18" t="s">
        <v>515</v>
      </c>
    </row>
    <row r="54" spans="2:8" s="20" customFormat="1" ht="18" customHeight="1">
      <c r="B54" s="23" t="s">
        <v>489</v>
      </c>
      <c r="C54" s="20" t="s">
        <v>490</v>
      </c>
    </row>
    <row r="55" spans="2:8" s="15" customFormat="1" ht="18" hidden="1" customHeight="1">
      <c r="C55" s="19"/>
    </row>
    <row r="56" spans="2:8" s="20" customFormat="1" ht="32.25" hidden="1" customHeight="1">
      <c r="B56" s="23"/>
      <c r="C56" s="18"/>
    </row>
    <row r="57" spans="2:8" s="20" customFormat="1" ht="18" hidden="1" customHeight="1">
      <c r="B57" s="23"/>
    </row>
    <row r="58" spans="2:8" s="20" customFormat="1" ht="18" customHeight="1">
      <c r="B58" s="23"/>
    </row>
    <row r="59" spans="2:8" s="20" customFormat="1" ht="18" customHeight="1">
      <c r="B59" s="203" t="s">
        <v>499</v>
      </c>
      <c r="C59" s="203"/>
      <c r="D59" s="203"/>
      <c r="E59" s="203"/>
      <c r="F59" s="203"/>
      <c r="G59" s="203"/>
      <c r="H59" s="203"/>
    </row>
    <row r="60" spans="2:8" s="20" customFormat="1" ht="18" customHeight="1">
      <c r="B60" s="27"/>
      <c r="C60" s="27"/>
      <c r="D60" s="27"/>
      <c r="E60" s="27"/>
      <c r="F60" s="27"/>
      <c r="G60" s="27"/>
      <c r="H60" s="27"/>
    </row>
    <row r="61" spans="2:8" s="20" customFormat="1" ht="18" customHeight="1">
      <c r="B61" s="201" t="s">
        <v>492</v>
      </c>
      <c r="C61" s="202"/>
      <c r="D61" s="202"/>
      <c r="E61" s="202"/>
      <c r="F61" s="202"/>
      <c r="G61" s="202"/>
      <c r="H61" s="202"/>
    </row>
    <row r="62" spans="2:8" s="20" customFormat="1" ht="18" customHeight="1">
      <c r="B62" s="201" t="s">
        <v>493</v>
      </c>
      <c r="C62" s="202"/>
      <c r="D62" s="202"/>
      <c r="E62" s="202"/>
      <c r="F62" s="202"/>
      <c r="G62" s="202"/>
      <c r="H62" s="202"/>
    </row>
    <row r="63" spans="2:8" s="20" customFormat="1" ht="18" customHeight="1">
      <c r="B63" s="204" t="s">
        <v>626</v>
      </c>
      <c r="C63" s="205"/>
      <c r="D63" s="205"/>
      <c r="E63" s="205"/>
      <c r="F63" s="205"/>
      <c r="G63" s="205"/>
      <c r="H63" s="205"/>
    </row>
    <row r="64" spans="2:8" s="20" customFormat="1" ht="18" customHeight="1">
      <c r="B64" s="201" t="s">
        <v>627</v>
      </c>
      <c r="C64" s="202"/>
      <c r="D64" s="202"/>
      <c r="E64" s="202"/>
      <c r="F64" s="202"/>
      <c r="G64" s="202"/>
      <c r="H64" s="202"/>
    </row>
    <row r="65" spans="2:8" s="20" customFormat="1" ht="18" customHeight="1">
      <c r="B65" s="201" t="s">
        <v>628</v>
      </c>
      <c r="C65" s="202"/>
      <c r="D65" s="202"/>
      <c r="E65" s="202"/>
      <c r="F65" s="202"/>
      <c r="G65" s="202"/>
      <c r="H65" s="202"/>
    </row>
    <row r="66" spans="2:8" s="18" customFormat="1" ht="24" customHeight="1">
      <c r="B66" s="206" t="s">
        <v>629</v>
      </c>
      <c r="C66" s="207"/>
      <c r="D66" s="207"/>
      <c r="E66" s="207"/>
      <c r="F66" s="207"/>
      <c r="G66" s="207"/>
      <c r="H66" s="207"/>
    </row>
    <row r="67" spans="2:8" s="20" customFormat="1" ht="18" customHeight="1">
      <c r="B67" s="201" t="s">
        <v>494</v>
      </c>
      <c r="C67" s="202"/>
      <c r="D67" s="202"/>
      <c r="E67" s="202"/>
      <c r="F67" s="202"/>
      <c r="G67" s="202"/>
      <c r="H67" s="202"/>
    </row>
    <row r="68" spans="2:8" s="20" customFormat="1" ht="18" customHeight="1">
      <c r="B68" s="201" t="s">
        <v>495</v>
      </c>
      <c r="C68" s="202"/>
      <c r="D68" s="202"/>
      <c r="E68" s="202"/>
      <c r="F68" s="202"/>
      <c r="G68" s="202"/>
      <c r="H68" s="202"/>
    </row>
    <row r="69" spans="2:8" s="20" customFormat="1" ht="18" customHeight="1">
      <c r="B69" s="201" t="s">
        <v>496</v>
      </c>
      <c r="C69" s="202"/>
      <c r="D69" s="202"/>
      <c r="E69" s="202"/>
      <c r="F69" s="202"/>
      <c r="G69" s="202"/>
      <c r="H69" s="202"/>
    </row>
    <row r="70" spans="2:8" s="20" customFormat="1" ht="18" customHeight="1">
      <c r="B70" s="201" t="s">
        <v>497</v>
      </c>
      <c r="C70" s="202"/>
      <c r="D70" s="202"/>
      <c r="E70" s="202"/>
      <c r="F70" s="202"/>
      <c r="G70" s="202"/>
      <c r="H70" s="202"/>
    </row>
    <row r="71" spans="2:8" s="20" customFormat="1" ht="51" customHeight="1">
      <c r="B71" s="201" t="s">
        <v>630</v>
      </c>
      <c r="C71" s="202"/>
      <c r="D71" s="202"/>
      <c r="E71" s="202"/>
      <c r="F71" s="202"/>
      <c r="G71" s="202"/>
      <c r="H71" s="202"/>
    </row>
    <row r="72" spans="2:8" s="20" customFormat="1" ht="18" customHeight="1">
      <c r="B72" s="201" t="s">
        <v>500</v>
      </c>
      <c r="C72" s="202"/>
      <c r="D72" s="202"/>
      <c r="E72" s="202"/>
      <c r="F72" s="202"/>
      <c r="G72" s="202"/>
      <c r="H72" s="202"/>
    </row>
    <row r="73" spans="2:8" s="20" customFormat="1" ht="12.75" customHeight="1">
      <c r="B73" s="201"/>
      <c r="C73" s="202"/>
      <c r="D73" s="202"/>
      <c r="E73" s="202"/>
      <c r="F73" s="202"/>
      <c r="G73" s="202"/>
      <c r="H73" s="202"/>
    </row>
    <row r="74" spans="2:8" s="20" customFormat="1" ht="33.75" customHeight="1">
      <c r="B74" s="201" t="s">
        <v>498</v>
      </c>
      <c r="C74" s="202"/>
      <c r="D74" s="202"/>
      <c r="E74" s="202"/>
      <c r="F74" s="202"/>
      <c r="G74" s="202"/>
      <c r="H74" s="202"/>
    </row>
    <row r="75" spans="2:8" s="20" customFormat="1" ht="18" customHeight="1">
      <c r="B75" s="201"/>
      <c r="C75" s="202"/>
      <c r="D75" s="202"/>
      <c r="E75" s="202"/>
      <c r="F75" s="202"/>
      <c r="G75" s="202"/>
      <c r="H75" s="202"/>
    </row>
    <row r="76" spans="2:8" s="20" customFormat="1" ht="34.5" customHeight="1">
      <c r="B76" s="201" t="s">
        <v>631</v>
      </c>
      <c r="C76" s="202"/>
      <c r="D76" s="202"/>
      <c r="E76" s="202"/>
      <c r="F76" s="202"/>
      <c r="G76" s="202"/>
      <c r="H76" s="202"/>
    </row>
    <row r="77" spans="2:8" s="20" customFormat="1" ht="18" customHeight="1">
      <c r="B77" s="23"/>
    </row>
    <row r="78" spans="2:8" s="20" customFormat="1" ht="18" customHeight="1">
      <c r="B78" s="23"/>
      <c r="C78" s="29" t="s">
        <v>544</v>
      </c>
    </row>
    <row r="79" spans="2:8" s="20" customFormat="1" ht="18" customHeight="1">
      <c r="B79" s="23"/>
      <c r="C79" s="20" t="s">
        <v>547</v>
      </c>
    </row>
    <row r="80" spans="2:8" s="20" customFormat="1" ht="18" customHeight="1">
      <c r="B80" s="23"/>
      <c r="C80" s="20" t="s">
        <v>524</v>
      </c>
    </row>
    <row r="81" spans="2:3" s="20" customFormat="1" ht="18" customHeight="1">
      <c r="B81" s="23"/>
      <c r="C81" s="20" t="s">
        <v>527</v>
      </c>
    </row>
    <row r="82" spans="2:3" s="20" customFormat="1" ht="18" customHeight="1">
      <c r="B82" s="23"/>
      <c r="C82" s="20" t="s">
        <v>530</v>
      </c>
    </row>
    <row r="83" spans="2:3" s="20" customFormat="1" ht="18" customHeight="1">
      <c r="B83" s="23"/>
      <c r="C83" s="20" t="s">
        <v>532</v>
      </c>
    </row>
    <row r="84" spans="2:3" s="20" customFormat="1" ht="18" customHeight="1">
      <c r="B84" s="23"/>
      <c r="C84" s="20" t="s">
        <v>533</v>
      </c>
    </row>
    <row r="85" spans="2:3" s="20" customFormat="1" ht="18" customHeight="1">
      <c r="B85" s="23"/>
      <c r="C85" s="20" t="s">
        <v>534</v>
      </c>
    </row>
    <row r="86" spans="2:3" s="20" customFormat="1" ht="18" customHeight="1">
      <c r="B86" s="23"/>
      <c r="C86" s="20" t="s">
        <v>535</v>
      </c>
    </row>
    <row r="87" spans="2:3" s="20" customFormat="1" ht="18" customHeight="1">
      <c r="B87" s="23"/>
    </row>
    <row r="88" spans="2:3" s="20" customFormat="1" ht="18" customHeight="1">
      <c r="B88" s="23"/>
      <c r="C88" s="20" t="s">
        <v>546</v>
      </c>
    </row>
    <row r="89" spans="2:3" s="20" customFormat="1" ht="18" customHeight="1">
      <c r="B89" s="23"/>
      <c r="C89" s="28" t="s">
        <v>525</v>
      </c>
    </row>
    <row r="90" spans="2:3" s="20" customFormat="1" ht="18" customHeight="1">
      <c r="B90" s="23"/>
      <c r="C90" s="28" t="s">
        <v>528</v>
      </c>
    </row>
    <row r="91" spans="2:3" s="20" customFormat="1" ht="18" customHeight="1">
      <c r="B91" s="23"/>
      <c r="C91" s="28" t="s">
        <v>529</v>
      </c>
    </row>
    <row r="92" spans="2:3" s="20" customFormat="1" ht="18" customHeight="1">
      <c r="B92" s="23"/>
      <c r="C92" s="28" t="s">
        <v>531</v>
      </c>
    </row>
    <row r="93" spans="2:3" s="20" customFormat="1" ht="18" customHeight="1">
      <c r="B93" s="24"/>
      <c r="C93" s="28" t="s">
        <v>536</v>
      </c>
    </row>
    <row r="94" spans="2:3" s="20" customFormat="1" ht="18" customHeight="1">
      <c r="B94" s="24"/>
      <c r="C94" s="28" t="s">
        <v>537</v>
      </c>
    </row>
    <row r="95" spans="2:3" s="20" customFormat="1" ht="18" customHeight="1">
      <c r="B95" s="24"/>
      <c r="C95" s="28" t="s">
        <v>538</v>
      </c>
    </row>
    <row r="96" spans="2:3" s="20" customFormat="1" ht="18" customHeight="1">
      <c r="B96" s="24"/>
      <c r="C96" s="28" t="s">
        <v>539</v>
      </c>
    </row>
    <row r="97" spans="2:3" s="20" customFormat="1" ht="18" customHeight="1">
      <c r="B97" s="24"/>
      <c r="C97" s="28" t="s">
        <v>540</v>
      </c>
    </row>
    <row r="98" spans="2:3" s="20" customFormat="1" ht="18" customHeight="1">
      <c r="B98" s="24"/>
      <c r="C98" s="28" t="s">
        <v>541</v>
      </c>
    </row>
    <row r="99" spans="2:3" s="20" customFormat="1" ht="18" customHeight="1">
      <c r="B99" s="24"/>
      <c r="C99" s="28" t="s">
        <v>542</v>
      </c>
    </row>
    <row r="100" spans="2:3" s="20" customFormat="1" ht="18" customHeight="1">
      <c r="B100" s="24"/>
      <c r="C100" s="28" t="s">
        <v>543</v>
      </c>
    </row>
    <row r="101" spans="2:3" s="20" customFormat="1" ht="18" customHeight="1">
      <c r="B101" s="24"/>
    </row>
    <row r="102" spans="2:3" s="20" customFormat="1" ht="18" customHeight="1">
      <c r="B102" s="24"/>
    </row>
    <row r="103" spans="2:3" s="20" customFormat="1" ht="18" customHeight="1">
      <c r="B103" s="24"/>
    </row>
    <row r="104" spans="2:3" s="20" customFormat="1" ht="18" customHeight="1">
      <c r="B104" s="24"/>
    </row>
    <row r="105" spans="2:3" s="20" customFormat="1" ht="18" customHeight="1">
      <c r="B105" s="24"/>
    </row>
    <row r="106" spans="2:3" s="20" customFormat="1" ht="18" customHeight="1">
      <c r="B106" s="24"/>
    </row>
    <row r="107" spans="2:3" s="20" customFormat="1" ht="18" customHeight="1">
      <c r="B107" s="24"/>
    </row>
    <row r="108" spans="2:3" s="20" customFormat="1" ht="18" customHeight="1">
      <c r="B108" s="24"/>
    </row>
    <row r="109" spans="2:3" s="20" customFormat="1" ht="18" customHeight="1">
      <c r="B109" s="24"/>
    </row>
    <row r="110" spans="2:3" s="20" customFormat="1" ht="18" customHeight="1">
      <c r="B110" s="24"/>
    </row>
    <row r="111" spans="2:3" s="20" customFormat="1" ht="18" customHeight="1">
      <c r="B111" s="24"/>
    </row>
    <row r="112" spans="2:3" s="20" customFormat="1" ht="18" customHeight="1">
      <c r="B112" s="24"/>
    </row>
    <row r="113" spans="2:2" s="20" customFormat="1" ht="18" customHeight="1">
      <c r="B113" s="24"/>
    </row>
    <row r="114" spans="2:2" s="20" customFormat="1" ht="18" customHeight="1">
      <c r="B114" s="24"/>
    </row>
    <row r="115" spans="2:2" s="20" customFormat="1" ht="18" customHeight="1">
      <c r="B115" s="24"/>
    </row>
    <row r="116" spans="2:2" s="20" customFormat="1" ht="18" customHeight="1">
      <c r="B116" s="24"/>
    </row>
    <row r="117" spans="2:2" s="20" customFormat="1" ht="18" customHeight="1">
      <c r="B117" s="24"/>
    </row>
    <row r="118" spans="2:2" s="20" customFormat="1" ht="18" customHeight="1">
      <c r="B118" s="24"/>
    </row>
    <row r="119" spans="2:2" s="20" customFormat="1" ht="18" customHeight="1">
      <c r="B119" s="24"/>
    </row>
    <row r="120" spans="2:2" s="20" customFormat="1" ht="18" customHeight="1">
      <c r="B120" s="24"/>
    </row>
    <row r="121" spans="2:2" s="20" customFormat="1" ht="18" customHeight="1">
      <c r="B121" s="24"/>
    </row>
    <row r="122" spans="2:2" s="20" customFormat="1" ht="18" customHeight="1">
      <c r="B122" s="24"/>
    </row>
    <row r="123" spans="2:2" s="20" customFormat="1" ht="18" customHeight="1">
      <c r="B123" s="24"/>
    </row>
    <row r="124" spans="2:2" s="20" customFormat="1" ht="18" customHeight="1">
      <c r="B124" s="24"/>
    </row>
    <row r="125" spans="2:2" s="20" customFormat="1" ht="18" customHeight="1">
      <c r="B125" s="24"/>
    </row>
    <row r="126" spans="2:2" s="20" customFormat="1" ht="18" customHeight="1">
      <c r="B126" s="24"/>
    </row>
    <row r="127" spans="2:2" s="20" customFormat="1" ht="18" customHeight="1">
      <c r="B127" s="24"/>
    </row>
    <row r="128" spans="2:2" s="20" customFormat="1" ht="18" customHeight="1">
      <c r="B128" s="24"/>
    </row>
    <row r="129" spans="2:2" s="20" customFormat="1" ht="18" customHeight="1">
      <c r="B129" s="24"/>
    </row>
    <row r="130" spans="2:2" s="20" customFormat="1" ht="18" customHeight="1">
      <c r="B130" s="24"/>
    </row>
    <row r="131" spans="2:2" s="20" customFormat="1" ht="18" customHeight="1">
      <c r="B131" s="24"/>
    </row>
    <row r="132" spans="2:2" s="20" customFormat="1" ht="18" customHeight="1">
      <c r="B132" s="24"/>
    </row>
    <row r="133" spans="2:2" s="20" customFormat="1" ht="18" customHeight="1">
      <c r="B133" s="24"/>
    </row>
    <row r="134" spans="2:2" s="20" customFormat="1" ht="18" customHeight="1">
      <c r="B134" s="24"/>
    </row>
    <row r="135" spans="2:2" s="20" customFormat="1" ht="18" customHeight="1">
      <c r="B135" s="24"/>
    </row>
    <row r="136" spans="2:2" s="20" customFormat="1" ht="18" customHeight="1">
      <c r="B136" s="24"/>
    </row>
    <row r="137" spans="2:2" s="20" customFormat="1" ht="18" customHeight="1">
      <c r="B137" s="24"/>
    </row>
    <row r="138" spans="2:2" ht="18" customHeight="1">
      <c r="B138" s="25"/>
    </row>
    <row r="139" spans="2:2" ht="18" customHeight="1">
      <c r="B139" s="25"/>
    </row>
    <row r="140" spans="2:2" ht="18" customHeight="1">
      <c r="B140" s="25"/>
    </row>
    <row r="141" spans="2:2" ht="18" customHeight="1">
      <c r="B141" s="25"/>
    </row>
    <row r="142" spans="2:2" ht="18" customHeight="1">
      <c r="B142" s="25"/>
    </row>
    <row r="143" spans="2:2" ht="18" customHeight="1">
      <c r="B143" s="25"/>
    </row>
    <row r="144" spans="2:2" ht="18" customHeight="1">
      <c r="B144" s="25"/>
    </row>
    <row r="145" spans="2:2" ht="18" customHeight="1">
      <c r="B145" s="25"/>
    </row>
    <row r="146" spans="2:2" ht="18" customHeight="1">
      <c r="B146" s="25"/>
    </row>
    <row r="147" spans="2:2" ht="18" customHeight="1">
      <c r="B147" s="25"/>
    </row>
    <row r="148" spans="2:2" ht="18" customHeight="1">
      <c r="B148" s="25"/>
    </row>
    <row r="149" spans="2:2" ht="18" customHeight="1">
      <c r="B149" s="25"/>
    </row>
    <row r="150" spans="2:2" ht="18" customHeight="1">
      <c r="B150" s="25"/>
    </row>
    <row r="151" spans="2:2" ht="18" customHeight="1">
      <c r="B151" s="25"/>
    </row>
    <row r="152" spans="2:2" ht="18" customHeight="1">
      <c r="B152" s="25"/>
    </row>
    <row r="153" spans="2:2" ht="18" customHeight="1">
      <c r="B153" s="25"/>
    </row>
    <row r="154" spans="2:2" ht="18" customHeight="1">
      <c r="B154" s="25"/>
    </row>
    <row r="155" spans="2:2" ht="18" customHeight="1">
      <c r="B155" s="25"/>
    </row>
    <row r="156" spans="2:2" ht="18" customHeight="1">
      <c r="B156" s="25"/>
    </row>
    <row r="157" spans="2:2" ht="18" customHeight="1">
      <c r="B157" s="25"/>
    </row>
    <row r="158" spans="2:2" ht="18" customHeight="1">
      <c r="B158" s="25"/>
    </row>
    <row r="159" spans="2:2" ht="18" customHeight="1">
      <c r="B159" s="25"/>
    </row>
    <row r="160" spans="2:2" ht="18" customHeight="1">
      <c r="B160" s="25"/>
    </row>
    <row r="161" spans="2:2" ht="18" customHeight="1">
      <c r="B161" s="25"/>
    </row>
    <row r="162" spans="2:2" ht="18" customHeight="1">
      <c r="B162" s="25"/>
    </row>
    <row r="163" spans="2:2" ht="18" customHeight="1">
      <c r="B163" s="25"/>
    </row>
    <row r="164" spans="2:2" ht="18" customHeight="1">
      <c r="B164" s="25"/>
    </row>
    <row r="165" spans="2:2" ht="18" customHeight="1">
      <c r="B165" s="25"/>
    </row>
    <row r="166" spans="2:2" ht="18" customHeight="1">
      <c r="B166" s="25"/>
    </row>
    <row r="167" spans="2:2" ht="18" customHeight="1">
      <c r="B167" s="25"/>
    </row>
    <row r="168" spans="2:2" ht="18" customHeight="1">
      <c r="B168" s="25"/>
    </row>
    <row r="169" spans="2:2" ht="18" customHeight="1">
      <c r="B169" s="25"/>
    </row>
    <row r="170" spans="2:2" ht="18" customHeight="1">
      <c r="B170" s="25"/>
    </row>
    <row r="171" spans="2:2" ht="18" customHeight="1">
      <c r="B171" s="25"/>
    </row>
    <row r="172" spans="2:2" ht="18" customHeight="1">
      <c r="B172" s="25"/>
    </row>
    <row r="173" spans="2:2" ht="18" customHeight="1">
      <c r="B173" s="25"/>
    </row>
    <row r="174" spans="2:2" ht="18" customHeight="1">
      <c r="B174" s="25"/>
    </row>
    <row r="175" spans="2:2" ht="18" customHeight="1">
      <c r="B175" s="25"/>
    </row>
    <row r="176" spans="2:2" ht="18" customHeight="1">
      <c r="B176" s="25"/>
    </row>
    <row r="177" spans="2:2" ht="18" customHeight="1">
      <c r="B177" s="25"/>
    </row>
    <row r="178" spans="2:2" ht="18" customHeight="1">
      <c r="B178" s="25"/>
    </row>
    <row r="179" spans="2:2" ht="18" customHeight="1">
      <c r="B179" s="25"/>
    </row>
    <row r="180" spans="2:2" ht="18" customHeight="1">
      <c r="B180" s="25"/>
    </row>
    <row r="181" spans="2:2" ht="18" customHeight="1">
      <c r="B181" s="25"/>
    </row>
    <row r="182" spans="2:2" ht="18" customHeight="1">
      <c r="B182" s="25"/>
    </row>
    <row r="183" spans="2:2" ht="18" customHeight="1">
      <c r="B183" s="25"/>
    </row>
    <row r="184" spans="2:2" ht="18" customHeight="1">
      <c r="B184" s="25"/>
    </row>
    <row r="185" spans="2:2" ht="18" customHeight="1">
      <c r="B185" s="25"/>
    </row>
    <row r="186" spans="2:2" ht="18" customHeight="1">
      <c r="B186" s="25"/>
    </row>
    <row r="187" spans="2:2" ht="18" customHeight="1">
      <c r="B187" s="25"/>
    </row>
    <row r="188" spans="2:2" ht="18" customHeight="1">
      <c r="B188" s="25"/>
    </row>
    <row r="189" spans="2:2" ht="18" customHeight="1">
      <c r="B189" s="25"/>
    </row>
    <row r="190" spans="2:2" ht="18" customHeight="1">
      <c r="B190" s="25"/>
    </row>
    <row r="191" spans="2:2" ht="18" customHeight="1">
      <c r="B191" s="25"/>
    </row>
    <row r="192" spans="2:2" ht="18" customHeight="1">
      <c r="B192" s="25"/>
    </row>
    <row r="193" spans="2:2" ht="18" customHeight="1">
      <c r="B193" s="25"/>
    </row>
    <row r="194" spans="2:2" ht="18" customHeight="1">
      <c r="B194" s="25"/>
    </row>
    <row r="195" spans="2:2" ht="18" customHeight="1">
      <c r="B195" s="25"/>
    </row>
    <row r="196" spans="2:2" ht="18" customHeight="1">
      <c r="B196" s="25"/>
    </row>
    <row r="197" spans="2:2" ht="18" customHeight="1">
      <c r="B197" s="25"/>
    </row>
    <row r="198" spans="2:2" ht="18" customHeight="1">
      <c r="B198" s="25"/>
    </row>
    <row r="199" spans="2:2" ht="18" customHeight="1">
      <c r="B199" s="25"/>
    </row>
    <row r="200" spans="2:2" ht="18" customHeight="1">
      <c r="B200" s="25"/>
    </row>
    <row r="201" spans="2:2" ht="18" customHeight="1">
      <c r="B201" s="25"/>
    </row>
    <row r="202" spans="2:2" ht="18" customHeight="1">
      <c r="B202" s="25"/>
    </row>
    <row r="203" spans="2:2" ht="18" customHeight="1">
      <c r="B203" s="25"/>
    </row>
    <row r="204" spans="2:2" ht="18" customHeight="1">
      <c r="B204" s="25"/>
    </row>
    <row r="205" spans="2:2" ht="18" customHeight="1">
      <c r="B205" s="25"/>
    </row>
    <row r="206" spans="2:2" ht="18" customHeight="1">
      <c r="B206" s="25"/>
    </row>
    <row r="207" spans="2:2" ht="18" customHeight="1">
      <c r="B207" s="25"/>
    </row>
    <row r="208" spans="2:2" ht="18" customHeight="1">
      <c r="B208" s="25"/>
    </row>
    <row r="209" spans="2:2" ht="18" customHeight="1">
      <c r="B209" s="25"/>
    </row>
    <row r="210" spans="2:2" ht="18" customHeight="1">
      <c r="B210" s="25"/>
    </row>
    <row r="211" spans="2:2" ht="18" customHeight="1">
      <c r="B211" s="25"/>
    </row>
    <row r="212" spans="2:2" ht="18" customHeight="1">
      <c r="B212" s="25"/>
    </row>
    <row r="213" spans="2:2" ht="18" customHeight="1">
      <c r="B213" s="25"/>
    </row>
    <row r="214" spans="2:2" ht="18" customHeight="1">
      <c r="B214" s="25"/>
    </row>
    <row r="215" spans="2:2" ht="18" customHeight="1">
      <c r="B215" s="25"/>
    </row>
    <row r="216" spans="2:2" ht="18" customHeight="1">
      <c r="B216" s="25"/>
    </row>
    <row r="217" spans="2:2" ht="18" customHeight="1">
      <c r="B217" s="25"/>
    </row>
    <row r="218" spans="2:2" ht="18" customHeight="1">
      <c r="B218" s="25"/>
    </row>
    <row r="219" spans="2:2" ht="18" customHeight="1">
      <c r="B219" s="25"/>
    </row>
    <row r="220" spans="2:2" ht="18" customHeight="1">
      <c r="B220" s="25"/>
    </row>
    <row r="221" spans="2:2" ht="18" customHeight="1">
      <c r="B221" s="25"/>
    </row>
    <row r="222" spans="2:2" ht="18" customHeight="1">
      <c r="B222" s="25"/>
    </row>
    <row r="223" spans="2:2" ht="18" customHeight="1">
      <c r="B223" s="25"/>
    </row>
    <row r="224" spans="2:2" ht="18" customHeight="1">
      <c r="B224" s="25"/>
    </row>
    <row r="225" spans="2:2" ht="18" customHeight="1">
      <c r="B225" s="25"/>
    </row>
    <row r="226" spans="2:2" ht="18" customHeight="1">
      <c r="B226" s="25"/>
    </row>
    <row r="227" spans="2:2" ht="18" customHeight="1">
      <c r="B227" s="25"/>
    </row>
    <row r="228" spans="2:2" ht="18" customHeight="1">
      <c r="B228" s="25"/>
    </row>
    <row r="229" spans="2:2" ht="18" customHeight="1">
      <c r="B229" s="25"/>
    </row>
    <row r="230" spans="2:2" ht="18" customHeight="1">
      <c r="B230" s="25"/>
    </row>
  </sheetData>
  <sheetProtection password="CF43" sheet="1" objects="1" scenarios="1"/>
  <mergeCells count="17">
    <mergeCell ref="B72:H72"/>
    <mergeCell ref="B73:H73"/>
    <mergeCell ref="B74:H74"/>
    <mergeCell ref="B75:H75"/>
    <mergeCell ref="B76:H76"/>
    <mergeCell ref="B71:H71"/>
    <mergeCell ref="B59:H59"/>
    <mergeCell ref="B61:H61"/>
    <mergeCell ref="B62:H62"/>
    <mergeCell ref="B63:H63"/>
    <mergeCell ref="B64:H64"/>
    <mergeCell ref="B65:H65"/>
    <mergeCell ref="B66:H66"/>
    <mergeCell ref="B67:H67"/>
    <mergeCell ref="B68:H68"/>
    <mergeCell ref="B69:H69"/>
    <mergeCell ref="B70:H70"/>
  </mergeCells>
  <pageMargins left="0.2" right="0.2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N144"/>
  <sheetViews>
    <sheetView zoomScale="80" zoomScaleNormal="80" workbookViewId="0">
      <selection activeCell="D142" sqref="D141:D142"/>
    </sheetView>
  </sheetViews>
  <sheetFormatPr defaultRowHeight="15"/>
  <cols>
    <col min="1" max="1" width="4" style="30" customWidth="1"/>
    <col min="2" max="2" width="18.625" style="31" customWidth="1"/>
    <col min="3" max="3" width="18.875" style="31" customWidth="1"/>
    <col min="4" max="4" width="16.125" style="31" customWidth="1"/>
    <col min="5" max="5" width="26.875" style="31" customWidth="1"/>
    <col min="6" max="6" width="32.25" style="31" customWidth="1"/>
    <col min="7" max="7" width="23.5" style="31" customWidth="1"/>
    <col min="8" max="8" width="21.75" style="31" customWidth="1"/>
    <col min="9" max="9" width="34.625" style="31" customWidth="1"/>
    <col min="10" max="10" width="27.5" style="31" customWidth="1"/>
    <col min="11" max="11" width="18.875" style="32" customWidth="1"/>
    <col min="12" max="12" width="17.375" style="31" customWidth="1"/>
    <col min="13" max="16384" width="9" style="31"/>
  </cols>
  <sheetData>
    <row r="1" spans="1:14" ht="18" customHeight="1">
      <c r="C1" s="227" t="s">
        <v>581</v>
      </c>
      <c r="D1" s="228"/>
      <c r="E1" s="228"/>
      <c r="F1" s="228"/>
      <c r="G1" s="228"/>
      <c r="H1" s="228"/>
      <c r="I1" s="228"/>
      <c r="J1" s="229"/>
    </row>
    <row r="2" spans="1:14" ht="18" customHeight="1" thickBot="1">
      <c r="C2" s="230"/>
      <c r="D2" s="231"/>
      <c r="E2" s="231"/>
      <c r="F2" s="231"/>
      <c r="G2" s="231"/>
      <c r="H2" s="231"/>
      <c r="I2" s="231"/>
      <c r="J2" s="232"/>
    </row>
    <row r="3" spans="1:14" ht="18" customHeight="1" thickBot="1">
      <c r="C3" s="33"/>
      <c r="D3" s="33"/>
      <c r="E3" s="33"/>
      <c r="F3" s="33"/>
      <c r="G3" s="33"/>
      <c r="H3" s="33"/>
      <c r="I3" s="33"/>
      <c r="J3" s="33"/>
    </row>
    <row r="4" spans="1:14" ht="18" customHeight="1" thickBot="1">
      <c r="B4" s="34"/>
      <c r="C4" s="35"/>
      <c r="D4" s="35"/>
      <c r="E4" s="35"/>
      <c r="F4" s="35"/>
      <c r="G4" s="35"/>
      <c r="H4" s="35"/>
      <c r="I4" s="35"/>
      <c r="J4" s="36"/>
    </row>
    <row r="5" spans="1:14" ht="15.75" thickBot="1">
      <c r="B5" s="37"/>
      <c r="C5" s="32"/>
      <c r="D5" s="32"/>
      <c r="E5" s="233" t="s">
        <v>580</v>
      </c>
      <c r="F5" s="234"/>
      <c r="G5" s="32"/>
      <c r="H5" s="32"/>
      <c r="I5" s="32"/>
      <c r="J5" s="38"/>
    </row>
    <row r="6" spans="1:14" s="47" customFormat="1" ht="30">
      <c r="A6" s="39"/>
      <c r="B6" s="40"/>
      <c r="C6" s="41" t="s">
        <v>7</v>
      </c>
      <c r="D6" s="42" t="s">
        <v>0</v>
      </c>
      <c r="E6" s="41" t="s">
        <v>516</v>
      </c>
      <c r="F6" s="43" t="s">
        <v>412</v>
      </c>
      <c r="G6" s="44" t="s">
        <v>552</v>
      </c>
      <c r="H6" s="43" t="s">
        <v>4</v>
      </c>
      <c r="I6" s="45"/>
      <c r="J6" s="46"/>
      <c r="K6" s="45"/>
    </row>
    <row r="7" spans="1:14" s="58" customFormat="1" ht="34.5" customHeight="1" thickBot="1">
      <c r="A7" s="48">
        <v>1</v>
      </c>
      <c r="B7" s="49"/>
      <c r="C7" s="131"/>
      <c r="D7" s="50" t="e">
        <f>VLOOKUP(C7,Tables!$A$3:$E$185,2,FALSE)</f>
        <v>#N/A</v>
      </c>
      <c r="E7" s="51" t="e">
        <f>VLOOKUP(C7,Tables!$A$3:$E$185,3,FALSE)</f>
        <v>#N/A</v>
      </c>
      <c r="F7" s="52" t="e">
        <f>VLOOKUP(C7,Tables!$A$3:$E$185,4,FALSE)</f>
        <v>#N/A</v>
      </c>
      <c r="G7" s="53" t="e">
        <f>VLOOKUP(C7,Tables!$A$3:$F$186,5,FALSE)</f>
        <v>#N/A</v>
      </c>
      <c r="H7" s="54" t="e">
        <f>+G7*0.2</f>
        <v>#N/A</v>
      </c>
      <c r="I7" s="55"/>
      <c r="J7" s="56"/>
      <c r="K7" s="55"/>
      <c r="L7" s="57"/>
    </row>
    <row r="8" spans="1:14">
      <c r="B8" s="37"/>
      <c r="C8" s="59"/>
      <c r="D8" s="59"/>
      <c r="E8" s="59"/>
      <c r="F8" s="59"/>
      <c r="G8" s="59"/>
      <c r="H8" s="59"/>
      <c r="I8" s="59"/>
      <c r="J8" s="60"/>
      <c r="K8" s="59"/>
      <c r="L8" s="61"/>
      <c r="M8" s="61"/>
    </row>
    <row r="9" spans="1:14" ht="15.75" thickBot="1">
      <c r="B9" s="37"/>
      <c r="C9" s="59"/>
      <c r="D9" s="59"/>
      <c r="E9" s="59"/>
      <c r="F9" s="59"/>
      <c r="G9" s="59"/>
      <c r="H9" s="59"/>
      <c r="I9" s="59"/>
      <c r="J9" s="60"/>
      <c r="K9" s="59"/>
      <c r="L9" s="61"/>
      <c r="M9" s="61"/>
    </row>
    <row r="10" spans="1:14" ht="15.75" customHeight="1">
      <c r="B10" s="37"/>
      <c r="C10" s="235" t="s">
        <v>12</v>
      </c>
      <c r="D10" s="236"/>
      <c r="E10" s="236"/>
      <c r="F10" s="236"/>
      <c r="G10" s="236"/>
      <c r="H10" s="236"/>
      <c r="I10" s="237"/>
      <c r="J10" s="60"/>
      <c r="K10" s="59"/>
      <c r="L10" s="61"/>
      <c r="M10" s="61"/>
    </row>
    <row r="11" spans="1:14" ht="14.25" customHeight="1" thickBot="1">
      <c r="B11" s="37"/>
      <c r="C11" s="238"/>
      <c r="D11" s="239"/>
      <c r="E11" s="239"/>
      <c r="F11" s="239"/>
      <c r="G11" s="239"/>
      <c r="H11" s="239"/>
      <c r="I11" s="240"/>
      <c r="J11" s="60"/>
      <c r="K11" s="59"/>
      <c r="L11" s="61"/>
      <c r="M11" s="61"/>
    </row>
    <row r="12" spans="1:14" ht="55.5" customHeight="1" thickBot="1">
      <c r="B12" s="37"/>
      <c r="C12" s="62" t="s">
        <v>6</v>
      </c>
      <c r="D12" s="63" t="s">
        <v>1</v>
      </c>
      <c r="E12" s="63" t="s">
        <v>3</v>
      </c>
      <c r="F12" s="63" t="s">
        <v>2</v>
      </c>
      <c r="G12" s="64" t="s">
        <v>13</v>
      </c>
      <c r="H12" s="65" t="s">
        <v>14</v>
      </c>
      <c r="I12" s="66" t="s">
        <v>517</v>
      </c>
      <c r="J12" s="60"/>
      <c r="K12" s="59"/>
      <c r="L12" s="61"/>
    </row>
    <row r="13" spans="1:14" ht="26.25" customHeight="1" thickBot="1">
      <c r="A13" s="30">
        <v>2</v>
      </c>
      <c r="B13" s="37"/>
      <c r="C13" s="132"/>
      <c r="D13" s="132"/>
      <c r="E13" s="132"/>
      <c r="F13" s="132"/>
      <c r="G13" s="133"/>
      <c r="H13" s="134"/>
      <c r="I13" s="132"/>
      <c r="J13" s="60"/>
      <c r="K13" s="59"/>
      <c r="L13" s="61"/>
      <c r="N13" s="32"/>
    </row>
    <row r="14" spans="1:14" ht="24" customHeight="1" thickBot="1">
      <c r="B14" s="37"/>
      <c r="C14" s="59"/>
      <c r="D14" s="59"/>
      <c r="E14" s="59"/>
      <c r="F14" s="67" t="s">
        <v>389</v>
      </c>
      <c r="G14" s="68">
        <v>2799</v>
      </c>
      <c r="H14" s="67">
        <v>2799</v>
      </c>
      <c r="I14" s="59"/>
      <c r="J14" s="60"/>
      <c r="K14" s="59"/>
      <c r="L14" s="61"/>
    </row>
    <row r="15" spans="1:14">
      <c r="B15" s="37"/>
      <c r="C15" s="59"/>
      <c r="D15" s="59"/>
      <c r="E15" s="59"/>
      <c r="F15" s="59"/>
      <c r="G15" s="59"/>
      <c r="H15" s="59"/>
      <c r="I15" s="59"/>
      <c r="J15" s="60"/>
      <c r="K15" s="59"/>
      <c r="L15" s="61"/>
      <c r="M15" s="61"/>
    </row>
    <row r="16" spans="1:14" ht="15.75" thickBot="1">
      <c r="B16" s="37"/>
      <c r="C16" s="59"/>
      <c r="D16" s="59"/>
      <c r="E16" s="59"/>
      <c r="F16" s="59"/>
      <c r="G16" s="59"/>
      <c r="H16" s="59"/>
      <c r="I16" s="59"/>
      <c r="J16" s="60"/>
      <c r="K16" s="59"/>
      <c r="L16" s="61"/>
      <c r="M16" s="61"/>
    </row>
    <row r="17" spans="1:13" ht="15.75" customHeight="1">
      <c r="B17" s="37"/>
      <c r="C17" s="235" t="s">
        <v>375</v>
      </c>
      <c r="D17" s="236"/>
      <c r="E17" s="236"/>
      <c r="F17" s="236"/>
      <c r="G17" s="236"/>
      <c r="H17" s="237"/>
      <c r="I17" s="69" t="s">
        <v>5</v>
      </c>
      <c r="J17" s="60"/>
      <c r="K17" s="59"/>
      <c r="L17" s="61"/>
    </row>
    <row r="18" spans="1:13" ht="18" customHeight="1" thickBot="1">
      <c r="B18" s="37"/>
      <c r="C18" s="238"/>
      <c r="D18" s="239"/>
      <c r="E18" s="239"/>
      <c r="F18" s="239"/>
      <c r="G18" s="242"/>
      <c r="H18" s="252"/>
      <c r="I18" s="70" t="e">
        <f>VLOOKUP(C7,Tables!$A$3:$F$185,6,FALSE)</f>
        <v>#N/A</v>
      </c>
      <c r="J18" s="60"/>
      <c r="K18" s="59"/>
      <c r="L18" s="61"/>
    </row>
    <row r="19" spans="1:13" s="47" customFormat="1" ht="29.25" customHeight="1">
      <c r="A19" s="39"/>
      <c r="B19" s="40"/>
      <c r="C19" s="71" t="s">
        <v>6</v>
      </c>
      <c r="D19" s="250" t="s">
        <v>13</v>
      </c>
      <c r="E19" s="245"/>
      <c r="F19" s="245"/>
      <c r="G19" s="251" t="s">
        <v>14</v>
      </c>
      <c r="H19" s="251"/>
      <c r="I19" s="251"/>
      <c r="J19" s="72"/>
      <c r="K19" s="73"/>
      <c r="L19" s="74"/>
      <c r="M19" s="73"/>
    </row>
    <row r="20" spans="1:13" ht="21.75" customHeight="1" thickBot="1">
      <c r="A20" s="30">
        <v>3</v>
      </c>
      <c r="B20" s="37"/>
      <c r="C20" s="135"/>
      <c r="D20" s="75" t="s">
        <v>384</v>
      </c>
      <c r="E20" s="76" t="s">
        <v>383</v>
      </c>
      <c r="F20" s="76" t="s">
        <v>417</v>
      </c>
      <c r="G20" s="77" t="s">
        <v>384</v>
      </c>
      <c r="H20" s="78" t="s">
        <v>383</v>
      </c>
      <c r="I20" s="76" t="s">
        <v>417</v>
      </c>
      <c r="J20" s="60"/>
      <c r="K20" s="59"/>
      <c r="L20" s="61"/>
    </row>
    <row r="21" spans="1:13" ht="30" customHeight="1" thickBot="1">
      <c r="A21" s="30">
        <v>4</v>
      </c>
      <c r="B21" s="37"/>
      <c r="C21" s="79" t="s">
        <v>1</v>
      </c>
      <c r="D21" s="80" t="s">
        <v>381</v>
      </c>
      <c r="E21" s="138"/>
      <c r="F21" s="186"/>
      <c r="G21" s="80" t="s">
        <v>381</v>
      </c>
      <c r="H21" s="141"/>
      <c r="I21" s="187"/>
      <c r="J21" s="60"/>
      <c r="K21" s="59"/>
      <c r="L21" s="61"/>
    </row>
    <row r="22" spans="1:13" ht="24" customHeight="1" thickBot="1">
      <c r="A22" s="30">
        <v>5</v>
      </c>
      <c r="B22" s="37"/>
      <c r="C22" s="136"/>
      <c r="D22" s="81" t="s">
        <v>381</v>
      </c>
      <c r="E22" s="139"/>
      <c r="F22" s="185"/>
      <c r="G22" s="81" t="s">
        <v>381</v>
      </c>
      <c r="H22" s="142"/>
      <c r="I22" s="187"/>
      <c r="J22" s="60"/>
      <c r="K22" s="59"/>
      <c r="L22" s="61"/>
    </row>
    <row r="23" spans="1:13" ht="29.25" customHeight="1" thickBot="1">
      <c r="A23" s="30">
        <v>6</v>
      </c>
      <c r="B23" s="37"/>
      <c r="C23" s="79" t="s">
        <v>3</v>
      </c>
      <c r="D23" s="81" t="s">
        <v>381</v>
      </c>
      <c r="E23" s="139"/>
      <c r="F23" s="185"/>
      <c r="G23" s="81" t="s">
        <v>381</v>
      </c>
      <c r="H23" s="142"/>
      <c r="I23" s="187"/>
      <c r="J23" s="60"/>
      <c r="K23" s="59"/>
      <c r="L23" s="61"/>
    </row>
    <row r="24" spans="1:13" ht="24.75" customHeight="1" thickBot="1">
      <c r="A24" s="30">
        <v>7</v>
      </c>
      <c r="B24" s="37"/>
      <c r="C24" s="137"/>
      <c r="D24" s="81" t="s">
        <v>381</v>
      </c>
      <c r="E24" s="139"/>
      <c r="F24" s="185"/>
      <c r="G24" s="81" t="s">
        <v>381</v>
      </c>
      <c r="H24" s="142"/>
      <c r="I24" s="187"/>
      <c r="J24" s="60"/>
      <c r="K24" s="59"/>
      <c r="L24" s="61"/>
    </row>
    <row r="25" spans="1:13" ht="24.75" customHeight="1" thickBot="1">
      <c r="A25" s="30">
        <v>8</v>
      </c>
      <c r="B25" s="37"/>
      <c r="C25" s="79" t="s">
        <v>2</v>
      </c>
      <c r="D25" s="81" t="s">
        <v>381</v>
      </c>
      <c r="E25" s="139"/>
      <c r="F25" s="185"/>
      <c r="G25" s="81" t="s">
        <v>381</v>
      </c>
      <c r="H25" s="142"/>
      <c r="I25" s="187"/>
      <c r="J25" s="60"/>
      <c r="K25" s="59"/>
      <c r="L25" s="61"/>
    </row>
    <row r="26" spans="1:13" ht="24.75" customHeight="1" thickBot="1">
      <c r="A26" s="30">
        <v>9</v>
      </c>
      <c r="B26" s="37"/>
      <c r="C26" s="136"/>
      <c r="D26" s="81" t="s">
        <v>381</v>
      </c>
      <c r="E26" s="139"/>
      <c r="F26" s="185"/>
      <c r="G26" s="81" t="s">
        <v>381</v>
      </c>
      <c r="H26" s="142"/>
      <c r="I26" s="187"/>
      <c r="J26" s="60"/>
      <c r="K26" s="59"/>
      <c r="L26" s="61"/>
    </row>
    <row r="27" spans="1:13" ht="24.75" customHeight="1" thickBot="1">
      <c r="A27" s="30">
        <v>10</v>
      </c>
      <c r="B27" s="37"/>
      <c r="C27" s="82"/>
      <c r="D27" s="81" t="s">
        <v>381</v>
      </c>
      <c r="E27" s="139"/>
      <c r="F27" s="185"/>
      <c r="G27" s="81" t="s">
        <v>381</v>
      </c>
      <c r="H27" s="142"/>
      <c r="I27" s="187"/>
      <c r="J27" s="60"/>
      <c r="K27" s="59"/>
      <c r="L27" s="61"/>
    </row>
    <row r="28" spans="1:13" ht="24.75" customHeight="1" thickBot="1">
      <c r="A28" s="30">
        <v>11</v>
      </c>
      <c r="B28" s="37"/>
      <c r="C28" s="32"/>
      <c r="D28" s="81" t="s">
        <v>381</v>
      </c>
      <c r="E28" s="139"/>
      <c r="F28" s="185"/>
      <c r="G28" s="81" t="s">
        <v>381</v>
      </c>
      <c r="H28" s="142"/>
      <c r="I28" s="187"/>
      <c r="J28" s="60"/>
      <c r="K28" s="59"/>
      <c r="L28" s="61"/>
    </row>
    <row r="29" spans="1:13" ht="20.25" customHeight="1" thickBot="1">
      <c r="A29" s="30">
        <v>12</v>
      </c>
      <c r="B29" s="37"/>
      <c r="C29" s="32"/>
      <c r="D29" s="81" t="s">
        <v>381</v>
      </c>
      <c r="E29" s="139"/>
      <c r="F29" s="185"/>
      <c r="G29" s="81" t="s">
        <v>381</v>
      </c>
      <c r="H29" s="142"/>
      <c r="I29" s="187"/>
      <c r="J29" s="60"/>
      <c r="K29" s="59"/>
      <c r="L29" s="61"/>
    </row>
    <row r="30" spans="1:13" ht="20.25" customHeight="1" thickBot="1">
      <c r="A30" s="30">
        <v>13</v>
      </c>
      <c r="B30" s="37"/>
      <c r="C30" s="32"/>
      <c r="D30" s="81" t="s">
        <v>381</v>
      </c>
      <c r="E30" s="140"/>
      <c r="F30" s="185"/>
      <c r="G30" s="81" t="s">
        <v>381</v>
      </c>
      <c r="H30" s="143"/>
      <c r="I30" s="187"/>
      <c r="J30" s="60"/>
      <c r="K30" s="59"/>
      <c r="L30" s="61"/>
    </row>
    <row r="31" spans="1:13" ht="20.25" customHeight="1" thickBot="1">
      <c r="A31" s="30">
        <v>14</v>
      </c>
      <c r="B31" s="37"/>
      <c r="C31" s="32"/>
      <c r="D31" s="83" t="s">
        <v>381</v>
      </c>
      <c r="E31" s="140"/>
      <c r="F31" s="185"/>
      <c r="G31" s="83" t="s">
        <v>381</v>
      </c>
      <c r="H31" s="143"/>
      <c r="I31" s="187"/>
      <c r="J31" s="60"/>
      <c r="K31" s="59"/>
      <c r="L31" s="61"/>
    </row>
    <row r="32" spans="1:13" ht="15.75" thickBot="1">
      <c r="B32" s="37"/>
      <c r="C32" s="59"/>
      <c r="D32" s="84" t="s">
        <v>392</v>
      </c>
      <c r="E32" s="85">
        <f>SUM(E21:E31)</f>
        <v>0</v>
      </c>
      <c r="F32" s="86"/>
      <c r="G32" s="87" t="s">
        <v>393</v>
      </c>
      <c r="H32" s="88">
        <f>SUM(H21:H31)</f>
        <v>0</v>
      </c>
      <c r="I32" s="89"/>
      <c r="J32" s="60"/>
      <c r="K32" s="59"/>
      <c r="L32" s="61"/>
    </row>
    <row r="33" spans="1:14">
      <c r="B33" s="37"/>
      <c r="C33" s="59"/>
      <c r="D33" s="59"/>
      <c r="E33" s="59"/>
      <c r="F33" s="59"/>
      <c r="G33" s="59"/>
      <c r="H33" s="59"/>
      <c r="I33" s="59"/>
      <c r="J33" s="90"/>
      <c r="K33" s="59"/>
      <c r="L33" s="61"/>
      <c r="M33" s="61"/>
    </row>
    <row r="34" spans="1:14" ht="15.75" thickBot="1">
      <c r="B34" s="37"/>
      <c r="C34" s="59"/>
      <c r="D34" s="59"/>
      <c r="E34" s="59"/>
      <c r="F34" s="59"/>
      <c r="G34" s="59"/>
      <c r="H34" s="59"/>
      <c r="I34" s="59"/>
      <c r="J34" s="90"/>
      <c r="K34" s="59"/>
      <c r="L34" s="61"/>
      <c r="M34" s="61"/>
    </row>
    <row r="35" spans="1:14" ht="15.75" customHeight="1">
      <c r="B35" s="37"/>
      <c r="C35" s="59"/>
      <c r="D35" s="59"/>
      <c r="E35" s="235" t="s">
        <v>413</v>
      </c>
      <c r="F35" s="236"/>
      <c r="G35" s="236"/>
      <c r="H35" s="91" t="s">
        <v>414</v>
      </c>
      <c r="I35" s="92"/>
      <c r="J35" s="90"/>
      <c r="K35" s="59"/>
      <c r="L35" s="61"/>
      <c r="M35" s="61"/>
    </row>
    <row r="36" spans="1:14" ht="15.75" customHeight="1" thickBot="1">
      <c r="A36" s="30">
        <v>15</v>
      </c>
      <c r="B36" s="37"/>
      <c r="C36" s="59"/>
      <c r="D36" s="59"/>
      <c r="E36" s="241"/>
      <c r="F36" s="242"/>
      <c r="G36" s="242"/>
      <c r="H36" s="93" t="e">
        <f>H7*0.01</f>
        <v>#N/A</v>
      </c>
      <c r="I36" s="94"/>
      <c r="J36" s="90"/>
      <c r="K36" s="59"/>
      <c r="L36" s="61"/>
      <c r="M36" s="61"/>
    </row>
    <row r="37" spans="1:14" ht="15.75" thickBot="1">
      <c r="B37" s="37"/>
      <c r="C37" s="59"/>
      <c r="D37" s="59"/>
      <c r="E37" s="95" t="s">
        <v>392</v>
      </c>
      <c r="F37" s="96" t="s">
        <v>393</v>
      </c>
      <c r="G37" s="97" t="s">
        <v>415</v>
      </c>
      <c r="H37" s="59"/>
      <c r="I37" s="59"/>
      <c r="J37" s="90"/>
      <c r="K37" s="59"/>
      <c r="L37" s="61"/>
      <c r="M37" s="61"/>
    </row>
    <row r="38" spans="1:14" ht="15.75" thickBot="1">
      <c r="A38" s="30">
        <v>16</v>
      </c>
      <c r="B38" s="37"/>
      <c r="C38" s="59"/>
      <c r="D38" s="59"/>
      <c r="E38" s="144"/>
      <c r="F38" s="145"/>
      <c r="G38" s="98">
        <f>+E38+F38</f>
        <v>0</v>
      </c>
      <c r="H38" s="59"/>
      <c r="I38" s="59"/>
      <c r="J38" s="90"/>
      <c r="K38" s="59"/>
      <c r="L38" s="61"/>
      <c r="M38" s="61"/>
    </row>
    <row r="39" spans="1:14" ht="15.75" thickBot="1">
      <c r="B39" s="99"/>
      <c r="C39" s="100"/>
      <c r="D39" s="100"/>
      <c r="E39" s="100"/>
      <c r="F39" s="101"/>
      <c r="G39" s="101"/>
      <c r="H39" s="102"/>
      <c r="I39" s="100"/>
      <c r="J39" s="103"/>
      <c r="K39" s="59"/>
      <c r="L39" s="61"/>
      <c r="M39" s="61"/>
    </row>
    <row r="40" spans="1:14">
      <c r="C40" s="59"/>
      <c r="D40" s="59"/>
      <c r="E40" s="59"/>
      <c r="F40" s="86"/>
      <c r="G40" s="86"/>
      <c r="H40" s="104"/>
      <c r="I40" s="59"/>
      <c r="J40" s="89"/>
      <c r="K40" s="59"/>
      <c r="L40" s="61"/>
      <c r="M40" s="61"/>
    </row>
    <row r="41" spans="1:14">
      <c r="C41" s="59"/>
      <c r="D41" s="59"/>
      <c r="E41" s="59"/>
      <c r="F41" s="59"/>
      <c r="G41" s="59"/>
      <c r="H41" s="59"/>
      <c r="I41" s="59"/>
      <c r="J41" s="89"/>
      <c r="K41" s="59"/>
      <c r="L41" s="61"/>
      <c r="M41" s="61"/>
    </row>
    <row r="42" spans="1:14" ht="15.75" thickBot="1">
      <c r="C42" s="61"/>
      <c r="D42" s="61"/>
      <c r="E42" s="61"/>
      <c r="F42" s="61"/>
      <c r="G42" s="61"/>
      <c r="H42" s="61"/>
      <c r="I42" s="61"/>
      <c r="J42" s="61"/>
      <c r="K42" s="89"/>
      <c r="L42" s="61"/>
      <c r="M42" s="61"/>
      <c r="N42" s="61"/>
    </row>
    <row r="43" spans="1:14" ht="15.75" customHeight="1">
      <c r="B43" s="235" t="s">
        <v>377</v>
      </c>
      <c r="C43" s="236"/>
      <c r="D43" s="236"/>
      <c r="E43" s="236"/>
      <c r="F43" s="236"/>
      <c r="G43" s="236"/>
      <c r="H43" s="236"/>
      <c r="I43" s="236"/>
      <c r="J43" s="237"/>
      <c r="K43" s="61"/>
      <c r="L43" s="61"/>
      <c r="M43" s="61"/>
    </row>
    <row r="44" spans="1:14" ht="15.75" customHeight="1" thickBot="1">
      <c r="B44" s="238"/>
      <c r="C44" s="239"/>
      <c r="D44" s="239"/>
      <c r="E44" s="239"/>
      <c r="F44" s="239"/>
      <c r="G44" s="239"/>
      <c r="H44" s="239"/>
      <c r="I44" s="239"/>
      <c r="J44" s="240"/>
      <c r="K44" s="61"/>
      <c r="L44" s="61"/>
      <c r="M44" s="61"/>
    </row>
    <row r="45" spans="1:14" ht="25.5" customHeight="1">
      <c r="B45" s="105" t="s">
        <v>378</v>
      </c>
      <c r="C45" s="247" t="s">
        <v>380</v>
      </c>
      <c r="D45" s="245"/>
      <c r="E45" s="248"/>
      <c r="F45" s="249"/>
      <c r="G45" s="253" t="s">
        <v>379</v>
      </c>
      <c r="H45" s="254"/>
      <c r="I45" s="254"/>
      <c r="J45" s="255"/>
      <c r="K45" s="61"/>
      <c r="L45" s="61"/>
      <c r="M45" s="61"/>
    </row>
    <row r="46" spans="1:14" ht="16.5" customHeight="1" thickBot="1">
      <c r="A46" s="30">
        <v>17</v>
      </c>
      <c r="B46" s="106" t="e">
        <f>IF(G7&gt;500000,"1 % Required","Not Required")</f>
        <v>#N/A</v>
      </c>
      <c r="C46" s="76" t="s">
        <v>418</v>
      </c>
      <c r="D46" s="76" t="s">
        <v>419</v>
      </c>
      <c r="E46" s="77" t="s">
        <v>383</v>
      </c>
      <c r="F46" s="78" t="s">
        <v>382</v>
      </c>
      <c r="G46" s="76" t="s">
        <v>624</v>
      </c>
      <c r="H46" s="76" t="s">
        <v>419</v>
      </c>
      <c r="I46" s="107" t="s">
        <v>383</v>
      </c>
      <c r="J46" s="78" t="s">
        <v>382</v>
      </c>
      <c r="K46" s="89"/>
      <c r="L46" s="61"/>
      <c r="M46" s="61"/>
      <c r="N46" s="61"/>
    </row>
    <row r="47" spans="1:14" ht="15.75" thickBot="1">
      <c r="A47" s="30">
        <v>18</v>
      </c>
      <c r="B47" s="108" t="e">
        <f>IF(G7&gt;500000,G7*0.01," ")</f>
        <v>#N/A</v>
      </c>
      <c r="C47" s="200"/>
      <c r="D47" s="180"/>
      <c r="E47" s="141"/>
      <c r="F47" s="148"/>
      <c r="G47" s="181"/>
      <c r="H47" s="180"/>
      <c r="I47" s="149"/>
      <c r="J47" s="150"/>
      <c r="K47" s="89"/>
      <c r="L47" s="61"/>
      <c r="M47" s="61"/>
      <c r="N47" s="61"/>
    </row>
    <row r="48" spans="1:14">
      <c r="A48" s="30">
        <v>19</v>
      </c>
      <c r="B48" s="59" t="str">
        <f>IF(F9&gt;500000,F9*0.01," ")</f>
        <v xml:space="preserve"> </v>
      </c>
      <c r="C48" s="200"/>
      <c r="D48" s="151"/>
      <c r="E48" s="142"/>
      <c r="F48" s="152"/>
      <c r="G48" s="146"/>
      <c r="H48" s="151"/>
      <c r="I48" s="153"/>
      <c r="J48" s="154"/>
      <c r="K48" s="61"/>
    </row>
    <row r="49" spans="1:13">
      <c r="A49" s="30">
        <v>20</v>
      </c>
      <c r="B49" s="59"/>
      <c r="C49" s="200"/>
      <c r="D49" s="151"/>
      <c r="E49" s="142"/>
      <c r="F49" s="152"/>
      <c r="G49" s="146"/>
      <c r="H49" s="151"/>
      <c r="I49" s="153"/>
      <c r="J49" s="154"/>
      <c r="K49" s="61"/>
    </row>
    <row r="50" spans="1:13">
      <c r="A50" s="30">
        <v>21</v>
      </c>
      <c r="B50" s="59"/>
      <c r="C50" s="200"/>
      <c r="D50" s="151"/>
      <c r="E50" s="139"/>
      <c r="F50" s="152"/>
      <c r="G50" s="146"/>
      <c r="H50" s="151"/>
      <c r="I50" s="153"/>
      <c r="J50" s="154"/>
      <c r="K50" s="61"/>
    </row>
    <row r="51" spans="1:13" ht="15.75" thickBot="1">
      <c r="A51" s="109">
        <v>22</v>
      </c>
      <c r="B51" s="59"/>
      <c r="C51" s="200"/>
      <c r="D51" s="156"/>
      <c r="E51" s="157"/>
      <c r="F51" s="158"/>
      <c r="G51" s="155"/>
      <c r="H51" s="156"/>
      <c r="I51" s="159"/>
      <c r="J51" s="160"/>
      <c r="K51" s="61"/>
    </row>
    <row r="52" spans="1:13" s="113" customFormat="1" ht="16.5" customHeight="1" thickBot="1">
      <c r="A52" s="109">
        <v>23</v>
      </c>
      <c r="B52" s="59"/>
      <c r="C52" s="213" t="s">
        <v>394</v>
      </c>
      <c r="D52" s="256"/>
      <c r="E52" s="110">
        <f>SUM(E47:E51)</f>
        <v>0</v>
      </c>
      <c r="F52" s="86"/>
      <c r="G52" s="213" t="s">
        <v>395</v>
      </c>
      <c r="H52" s="214"/>
      <c r="I52" s="111">
        <f>SUM(I47:I51)</f>
        <v>0</v>
      </c>
      <c r="J52" s="86"/>
      <c r="K52" s="112"/>
      <c r="L52" s="112"/>
      <c r="M52" s="112"/>
    </row>
    <row r="53" spans="1:13" s="113" customFormat="1">
      <c r="A53" s="109"/>
      <c r="C53" s="59"/>
      <c r="D53" s="59"/>
      <c r="E53" s="59"/>
      <c r="F53" s="59"/>
      <c r="G53" s="59"/>
      <c r="H53" s="59"/>
      <c r="I53" s="59"/>
      <c r="J53" s="59"/>
      <c r="K53" s="112"/>
      <c r="L53" s="112"/>
      <c r="M53" s="112"/>
    </row>
    <row r="54" spans="1:13" s="113" customFormat="1">
      <c r="A54" s="109"/>
      <c r="C54" s="59"/>
      <c r="D54" s="59"/>
      <c r="E54" s="59"/>
      <c r="F54" s="59"/>
      <c r="G54" s="59"/>
      <c r="H54" s="59"/>
      <c r="I54" s="59"/>
      <c r="J54" s="59"/>
      <c r="K54" s="112"/>
      <c r="L54" s="112"/>
      <c r="M54" s="112"/>
    </row>
    <row r="55" spans="1:13" s="113" customFormat="1">
      <c r="A55" s="109"/>
      <c r="C55" s="59"/>
      <c r="D55" s="59"/>
      <c r="E55" s="59"/>
      <c r="F55" s="59"/>
      <c r="G55" s="59"/>
      <c r="H55" s="59"/>
      <c r="I55" s="59"/>
      <c r="J55" s="59"/>
      <c r="K55" s="112"/>
      <c r="L55" s="112"/>
      <c r="M55" s="112"/>
    </row>
    <row r="56" spans="1:13" s="113" customFormat="1">
      <c r="A56" s="109"/>
      <c r="C56" s="59"/>
      <c r="D56" s="59"/>
      <c r="E56" s="59"/>
      <c r="F56" s="59"/>
      <c r="G56" s="59"/>
      <c r="H56" s="59"/>
      <c r="I56" s="59"/>
      <c r="J56" s="59"/>
      <c r="K56" s="112"/>
      <c r="L56" s="112"/>
      <c r="M56" s="112"/>
    </row>
    <row r="57" spans="1:13" s="113" customFormat="1" ht="15" customHeight="1">
      <c r="A57" s="109"/>
      <c r="C57" s="59"/>
      <c r="D57" s="59"/>
      <c r="E57" s="59"/>
      <c r="F57" s="59"/>
      <c r="G57" s="59"/>
      <c r="H57" s="59"/>
      <c r="I57" s="59"/>
      <c r="J57" s="59"/>
      <c r="K57" s="112"/>
      <c r="L57" s="112"/>
      <c r="M57" s="112"/>
    </row>
    <row r="58" spans="1:13" s="113" customFormat="1" ht="15.75" thickBot="1">
      <c r="A58" s="109"/>
      <c r="C58" s="112"/>
      <c r="D58" s="112"/>
      <c r="E58" s="112"/>
      <c r="F58" s="112"/>
      <c r="G58" s="112"/>
      <c r="H58" s="112"/>
      <c r="I58" s="112"/>
      <c r="J58" s="112"/>
      <c r="K58" s="112"/>
      <c r="L58" s="112"/>
      <c r="M58" s="112"/>
    </row>
    <row r="59" spans="1:13" s="113" customFormat="1" ht="15.75" customHeight="1">
      <c r="A59" s="30"/>
      <c r="B59" s="235" t="s">
        <v>396</v>
      </c>
      <c r="C59" s="236"/>
      <c r="D59" s="236"/>
      <c r="E59" s="236"/>
      <c r="F59" s="236"/>
      <c r="G59" s="236"/>
      <c r="H59" s="236"/>
      <c r="I59" s="236"/>
      <c r="J59" s="237"/>
      <c r="K59" s="112"/>
      <c r="L59" s="112"/>
    </row>
    <row r="60" spans="1:13" ht="15.75" customHeight="1" thickBot="1">
      <c r="B60" s="238"/>
      <c r="C60" s="239"/>
      <c r="D60" s="239"/>
      <c r="E60" s="239"/>
      <c r="F60" s="239"/>
      <c r="G60" s="239"/>
      <c r="H60" s="239"/>
      <c r="I60" s="239"/>
      <c r="J60" s="240"/>
      <c r="K60" s="61"/>
      <c r="L60" s="61"/>
    </row>
    <row r="61" spans="1:13" ht="29.25" customHeight="1" thickBot="1">
      <c r="B61" s="114" t="s">
        <v>387</v>
      </c>
      <c r="C61" s="243" t="s">
        <v>385</v>
      </c>
      <c r="D61" s="244"/>
      <c r="E61" s="245"/>
      <c r="F61" s="246"/>
      <c r="G61" s="257" t="s">
        <v>386</v>
      </c>
      <c r="H61" s="258"/>
      <c r="I61" s="254"/>
      <c r="J61" s="255"/>
      <c r="K61" s="61"/>
      <c r="L61" s="61"/>
    </row>
    <row r="62" spans="1:13" ht="15.75" thickBot="1">
      <c r="A62" s="30">
        <v>24</v>
      </c>
      <c r="B62" s="182" t="e">
        <f>G7*0.1</f>
        <v>#N/A</v>
      </c>
      <c r="C62" s="76" t="s">
        <v>418</v>
      </c>
      <c r="D62" s="76" t="s">
        <v>419</v>
      </c>
      <c r="E62" s="77" t="s">
        <v>383</v>
      </c>
      <c r="F62" s="107" t="s">
        <v>382</v>
      </c>
      <c r="G62" s="76" t="s">
        <v>418</v>
      </c>
      <c r="H62" s="76" t="s">
        <v>419</v>
      </c>
      <c r="I62" s="115" t="s">
        <v>383</v>
      </c>
      <c r="J62" s="78" t="s">
        <v>382</v>
      </c>
      <c r="K62" s="61"/>
      <c r="L62" s="61"/>
      <c r="M62" s="61"/>
    </row>
    <row r="63" spans="1:13">
      <c r="A63" s="30">
        <v>25</v>
      </c>
      <c r="B63" s="116" t="s">
        <v>390</v>
      </c>
      <c r="C63" s="200"/>
      <c r="D63" s="180"/>
      <c r="E63" s="141"/>
      <c r="F63" s="161"/>
      <c r="G63" s="162"/>
      <c r="H63" s="147"/>
      <c r="I63" s="149"/>
      <c r="J63" s="150"/>
      <c r="K63" s="61"/>
      <c r="L63" s="61"/>
      <c r="M63" s="61"/>
    </row>
    <row r="64" spans="1:13" ht="15.75" thickBot="1">
      <c r="A64" s="30">
        <v>26</v>
      </c>
      <c r="B64" s="117" t="s">
        <v>391</v>
      </c>
      <c r="C64" s="200"/>
      <c r="D64" s="151"/>
      <c r="E64" s="142"/>
      <c r="F64" s="163"/>
      <c r="G64" s="164"/>
      <c r="H64" s="151"/>
      <c r="I64" s="153"/>
      <c r="J64" s="154"/>
      <c r="K64" s="61"/>
      <c r="L64" s="61"/>
      <c r="M64" s="61"/>
    </row>
    <row r="65" spans="1:13" ht="15.75" thickBot="1">
      <c r="A65" s="30">
        <v>27</v>
      </c>
      <c r="B65" s="170"/>
      <c r="C65" s="200"/>
      <c r="D65" s="151"/>
      <c r="E65" s="142"/>
      <c r="F65" s="163"/>
      <c r="G65" s="164"/>
      <c r="H65" s="151"/>
      <c r="I65" s="153"/>
      <c r="J65" s="154"/>
      <c r="K65" s="61"/>
      <c r="L65" s="61"/>
      <c r="M65" s="61"/>
    </row>
    <row r="66" spans="1:13">
      <c r="A66" s="30">
        <v>28</v>
      </c>
      <c r="B66" s="59"/>
      <c r="C66" s="200"/>
      <c r="D66" s="151"/>
      <c r="E66" s="142"/>
      <c r="F66" s="163"/>
      <c r="G66" s="164"/>
      <c r="H66" s="151"/>
      <c r="I66" s="153"/>
      <c r="J66" s="154"/>
      <c r="K66" s="61"/>
      <c r="L66" s="61"/>
      <c r="M66" s="61"/>
    </row>
    <row r="67" spans="1:13">
      <c r="A67" s="30">
        <v>29</v>
      </c>
      <c r="B67" s="59"/>
      <c r="C67" s="200"/>
      <c r="D67" s="165"/>
      <c r="E67" s="142"/>
      <c r="F67" s="163"/>
      <c r="G67" s="166"/>
      <c r="H67" s="165"/>
      <c r="I67" s="153"/>
      <c r="J67" s="154"/>
      <c r="K67" s="61"/>
      <c r="L67" s="61"/>
      <c r="M67" s="61"/>
    </row>
    <row r="68" spans="1:13">
      <c r="A68" s="30">
        <v>30</v>
      </c>
      <c r="B68" s="59"/>
      <c r="C68" s="200"/>
      <c r="D68" s="151"/>
      <c r="E68" s="142"/>
      <c r="F68" s="163"/>
      <c r="G68" s="164"/>
      <c r="H68" s="151"/>
      <c r="I68" s="153"/>
      <c r="J68" s="154"/>
      <c r="K68" s="61"/>
      <c r="L68" s="61"/>
      <c r="M68" s="61"/>
    </row>
    <row r="69" spans="1:13">
      <c r="A69" s="30">
        <v>31</v>
      </c>
      <c r="B69" s="59"/>
      <c r="C69" s="200"/>
      <c r="D69" s="151"/>
      <c r="E69" s="142"/>
      <c r="F69" s="163"/>
      <c r="G69" s="164"/>
      <c r="H69" s="151"/>
      <c r="I69" s="153"/>
      <c r="J69" s="154"/>
      <c r="K69" s="61"/>
      <c r="L69" s="61"/>
      <c r="M69" s="61"/>
    </row>
    <row r="70" spans="1:13">
      <c r="A70" s="30">
        <v>32</v>
      </c>
      <c r="B70" s="59"/>
      <c r="C70" s="200"/>
      <c r="D70" s="151"/>
      <c r="E70" s="142"/>
      <c r="F70" s="163"/>
      <c r="G70" s="164"/>
      <c r="H70" s="151"/>
      <c r="I70" s="153"/>
      <c r="J70" s="154"/>
      <c r="K70" s="61"/>
      <c r="L70" s="61"/>
      <c r="M70" s="61"/>
    </row>
    <row r="71" spans="1:13">
      <c r="A71" s="30">
        <v>33</v>
      </c>
      <c r="B71" s="59"/>
      <c r="C71" s="200"/>
      <c r="D71" s="151"/>
      <c r="E71" s="142"/>
      <c r="F71" s="163"/>
      <c r="G71" s="164"/>
      <c r="H71" s="151"/>
      <c r="I71" s="153"/>
      <c r="J71" s="154"/>
      <c r="K71" s="61"/>
      <c r="L71" s="61"/>
      <c r="M71" s="61"/>
    </row>
    <row r="72" spans="1:13" ht="15.75" thickBot="1">
      <c r="A72" s="30">
        <v>34</v>
      </c>
      <c r="B72" s="59"/>
      <c r="C72" s="200"/>
      <c r="D72" s="156"/>
      <c r="E72" s="167"/>
      <c r="F72" s="168"/>
      <c r="G72" s="169"/>
      <c r="H72" s="156"/>
      <c r="I72" s="159"/>
      <c r="J72" s="160"/>
      <c r="K72" s="61"/>
      <c r="L72" s="61"/>
      <c r="M72" s="61"/>
    </row>
    <row r="73" spans="1:13" ht="16.5" customHeight="1" thickBot="1">
      <c r="A73" s="30">
        <v>35</v>
      </c>
      <c r="B73" s="59"/>
      <c r="C73" s="215" t="s">
        <v>394</v>
      </c>
      <c r="D73" s="216"/>
      <c r="E73" s="111">
        <f>SUM(E63:E72)</f>
        <v>0</v>
      </c>
      <c r="F73" s="86"/>
      <c r="G73" s="213" t="s">
        <v>395</v>
      </c>
      <c r="H73" s="214"/>
      <c r="I73" s="118">
        <f>SUM(I63:I72)</f>
        <v>0</v>
      </c>
      <c r="J73" s="119" t="e">
        <f>IF(I73&gt;G7*0.1,"Exceeds 10% of Allocation"," ")</f>
        <v>#N/A</v>
      </c>
      <c r="K73" s="120"/>
    </row>
    <row r="74" spans="1:13">
      <c r="C74" s="61"/>
      <c r="D74" s="61"/>
      <c r="E74" s="61"/>
      <c r="F74" s="61"/>
      <c r="G74" s="61"/>
      <c r="H74" s="61"/>
      <c r="I74" s="61"/>
      <c r="J74" s="61"/>
    </row>
    <row r="75" spans="1:13">
      <c r="C75" s="61"/>
      <c r="D75" s="61"/>
      <c r="E75" s="61"/>
      <c r="F75" s="61"/>
      <c r="G75" s="61"/>
      <c r="H75" s="61"/>
      <c r="I75" s="61"/>
      <c r="J75" s="61"/>
    </row>
    <row r="76" spans="1:13">
      <c r="C76" s="61"/>
      <c r="D76" s="61"/>
      <c r="E76" s="61"/>
      <c r="F76" s="61"/>
      <c r="G76" s="61"/>
      <c r="H76" s="61"/>
      <c r="I76" s="61"/>
      <c r="J76" s="61"/>
    </row>
    <row r="77" spans="1:13">
      <c r="C77" s="61"/>
      <c r="D77" s="61"/>
      <c r="E77" s="61"/>
      <c r="F77" s="61"/>
      <c r="G77" s="61"/>
      <c r="H77" s="61"/>
      <c r="I77" s="61"/>
      <c r="J77" s="61"/>
    </row>
    <row r="78" spans="1:13">
      <c r="C78" s="61"/>
      <c r="D78" s="61"/>
      <c r="E78" s="61"/>
      <c r="F78" s="61"/>
      <c r="G78" s="61"/>
      <c r="H78" s="61"/>
      <c r="I78" s="61"/>
      <c r="J78" s="61"/>
    </row>
    <row r="79" spans="1:13">
      <c r="C79" s="61"/>
      <c r="D79" s="61"/>
      <c r="E79" s="61"/>
      <c r="F79" s="61"/>
      <c r="G79" s="61"/>
      <c r="H79" s="61"/>
      <c r="I79" s="61"/>
      <c r="J79" s="61"/>
    </row>
    <row r="80" spans="1:13">
      <c r="C80" s="61"/>
      <c r="D80" s="61"/>
      <c r="E80" s="61"/>
      <c r="F80" s="61"/>
      <c r="G80" s="61"/>
      <c r="H80" s="61"/>
      <c r="I80" s="61"/>
      <c r="J80" s="61"/>
    </row>
    <row r="81" spans="1:8" ht="15.75" thickBot="1">
      <c r="C81" s="61"/>
      <c r="D81" s="61"/>
      <c r="E81" s="61"/>
      <c r="F81" s="61"/>
      <c r="G81" s="61"/>
    </row>
    <row r="82" spans="1:8" ht="15.75" customHeight="1">
      <c r="C82" s="235" t="s">
        <v>411</v>
      </c>
      <c r="D82" s="236"/>
      <c r="E82" s="236"/>
      <c r="F82" s="236"/>
      <c r="G82" s="236"/>
      <c r="H82" s="237"/>
    </row>
    <row r="83" spans="1:8" ht="15.75" thickBot="1">
      <c r="C83" s="238"/>
      <c r="D83" s="239"/>
      <c r="E83" s="239"/>
      <c r="F83" s="239"/>
      <c r="G83" s="239"/>
      <c r="H83" s="240"/>
    </row>
    <row r="84" spans="1:8" ht="45" customHeight="1" thickBot="1">
      <c r="C84" s="184" t="s">
        <v>411</v>
      </c>
      <c r="D84" s="121"/>
      <c r="E84" s="121"/>
      <c r="F84" s="121"/>
      <c r="G84" s="121"/>
      <c r="H84" s="122"/>
    </row>
    <row r="85" spans="1:8">
      <c r="C85" s="183" t="s">
        <v>399</v>
      </c>
      <c r="D85" s="76" t="s">
        <v>418</v>
      </c>
      <c r="E85" s="76" t="s">
        <v>419</v>
      </c>
      <c r="F85" s="123" t="s">
        <v>383</v>
      </c>
      <c r="G85" s="217" t="s">
        <v>382</v>
      </c>
      <c r="H85" s="218"/>
    </row>
    <row r="86" spans="1:8" ht="16.5" customHeight="1">
      <c r="A86" s="30">
        <v>36</v>
      </c>
      <c r="C86" s="124" t="s">
        <v>399</v>
      </c>
      <c r="D86" s="200"/>
      <c r="E86" s="151"/>
      <c r="F86" s="171"/>
      <c r="G86" s="209"/>
      <c r="H86" s="210"/>
    </row>
    <row r="87" spans="1:8" ht="16.5" customHeight="1">
      <c r="A87" s="30">
        <v>37</v>
      </c>
      <c r="C87" s="124" t="s">
        <v>399</v>
      </c>
      <c r="D87" s="200"/>
      <c r="E87" s="151"/>
      <c r="F87" s="153"/>
      <c r="G87" s="209"/>
      <c r="H87" s="210"/>
    </row>
    <row r="88" spans="1:8" ht="16.5" customHeight="1">
      <c r="A88" s="30">
        <v>38</v>
      </c>
      <c r="C88" s="124" t="s">
        <v>399</v>
      </c>
      <c r="D88" s="200"/>
      <c r="E88" s="151"/>
      <c r="F88" s="153"/>
      <c r="G88" s="209"/>
      <c r="H88" s="210"/>
    </row>
    <row r="89" spans="1:8" ht="16.5" customHeight="1">
      <c r="A89" s="30">
        <v>39</v>
      </c>
      <c r="C89" s="124" t="s">
        <v>399</v>
      </c>
      <c r="D89" s="200"/>
      <c r="E89" s="151"/>
      <c r="F89" s="172"/>
      <c r="G89" s="209"/>
      <c r="H89" s="210"/>
    </row>
    <row r="90" spans="1:8" ht="16.5" customHeight="1" thickBot="1">
      <c r="A90" s="30">
        <v>40</v>
      </c>
      <c r="C90" s="125" t="s">
        <v>399</v>
      </c>
      <c r="D90" s="200"/>
      <c r="E90" s="156"/>
      <c r="F90" s="173"/>
      <c r="G90" s="211"/>
      <c r="H90" s="212"/>
    </row>
    <row r="91" spans="1:8" ht="16.5" customHeight="1" thickBot="1">
      <c r="A91" s="30">
        <v>41</v>
      </c>
      <c r="C91" s="32"/>
      <c r="D91" s="221" t="s">
        <v>401</v>
      </c>
      <c r="E91" s="222"/>
      <c r="F91" s="126">
        <f>SUM(F86:F90)</f>
        <v>0</v>
      </c>
      <c r="G91" s="208"/>
      <c r="H91" s="208"/>
    </row>
    <row r="92" spans="1:8">
      <c r="C92" s="95" t="s">
        <v>400</v>
      </c>
      <c r="D92" s="76" t="s">
        <v>418</v>
      </c>
      <c r="E92" s="76" t="s">
        <v>419</v>
      </c>
      <c r="F92" s="123" t="s">
        <v>383</v>
      </c>
      <c r="G92" s="217" t="s">
        <v>382</v>
      </c>
      <c r="H92" s="218"/>
    </row>
    <row r="93" spans="1:8">
      <c r="A93" s="30">
        <v>42</v>
      </c>
      <c r="C93" s="124" t="s">
        <v>400</v>
      </c>
      <c r="D93" s="200"/>
      <c r="E93" s="151"/>
      <c r="F93" s="171"/>
      <c r="G93" s="209"/>
      <c r="H93" s="210"/>
    </row>
    <row r="94" spans="1:8">
      <c r="A94" s="30">
        <v>43</v>
      </c>
      <c r="C94" s="124" t="s">
        <v>400</v>
      </c>
      <c r="D94" s="200"/>
      <c r="E94" s="151"/>
      <c r="F94" s="153"/>
      <c r="G94" s="209"/>
      <c r="H94" s="210"/>
    </row>
    <row r="95" spans="1:8">
      <c r="A95" s="30">
        <v>44</v>
      </c>
      <c r="C95" s="124" t="s">
        <v>400</v>
      </c>
      <c r="D95" s="200"/>
      <c r="E95" s="151"/>
      <c r="F95" s="153"/>
      <c r="G95" s="209"/>
      <c r="H95" s="210"/>
    </row>
    <row r="96" spans="1:8">
      <c r="A96" s="30">
        <v>45</v>
      </c>
      <c r="C96" s="124" t="s">
        <v>400</v>
      </c>
      <c r="D96" s="200"/>
      <c r="E96" s="151"/>
      <c r="F96" s="172"/>
      <c r="G96" s="209"/>
      <c r="H96" s="210"/>
    </row>
    <row r="97" spans="1:8" ht="15" customHeight="1" thickBot="1">
      <c r="A97" s="30">
        <v>46</v>
      </c>
      <c r="C97" s="125" t="s">
        <v>400</v>
      </c>
      <c r="D97" s="200"/>
      <c r="E97" s="156"/>
      <c r="F97" s="173"/>
      <c r="G97" s="211"/>
      <c r="H97" s="212"/>
    </row>
    <row r="98" spans="1:8" ht="16.5" customHeight="1" thickBot="1">
      <c r="A98" s="30">
        <v>47</v>
      </c>
      <c r="C98" s="32"/>
      <c r="D98" s="223" t="s">
        <v>402</v>
      </c>
      <c r="E98" s="224"/>
      <c r="F98" s="127">
        <f>SUM(F93:F97)</f>
        <v>0</v>
      </c>
      <c r="G98" s="208"/>
      <c r="H98" s="208"/>
    </row>
    <row r="99" spans="1:8">
      <c r="C99" s="95" t="s">
        <v>403</v>
      </c>
      <c r="D99" s="76" t="s">
        <v>418</v>
      </c>
      <c r="E99" s="76" t="s">
        <v>419</v>
      </c>
      <c r="F99" s="123" t="s">
        <v>383</v>
      </c>
      <c r="G99" s="217" t="s">
        <v>382</v>
      </c>
      <c r="H99" s="218"/>
    </row>
    <row r="100" spans="1:8">
      <c r="A100" s="30">
        <v>48</v>
      </c>
      <c r="C100" s="124" t="s">
        <v>403</v>
      </c>
      <c r="D100" s="200"/>
      <c r="E100" s="151"/>
      <c r="F100" s="171"/>
      <c r="G100" s="209"/>
      <c r="H100" s="210"/>
    </row>
    <row r="101" spans="1:8">
      <c r="A101" s="30">
        <v>49</v>
      </c>
      <c r="C101" s="124" t="s">
        <v>403</v>
      </c>
      <c r="D101" s="200"/>
      <c r="E101" s="151"/>
      <c r="F101" s="153"/>
      <c r="G101" s="209"/>
      <c r="H101" s="210"/>
    </row>
    <row r="102" spans="1:8">
      <c r="A102" s="30">
        <v>50</v>
      </c>
      <c r="C102" s="124" t="s">
        <v>403</v>
      </c>
      <c r="D102" s="200"/>
      <c r="E102" s="151"/>
      <c r="F102" s="153"/>
      <c r="G102" s="209"/>
      <c r="H102" s="210"/>
    </row>
    <row r="103" spans="1:8">
      <c r="A103" s="30">
        <v>51</v>
      </c>
      <c r="C103" s="124" t="s">
        <v>403</v>
      </c>
      <c r="D103" s="200"/>
      <c r="E103" s="151"/>
      <c r="F103" s="172"/>
      <c r="G103" s="209"/>
      <c r="H103" s="210"/>
    </row>
    <row r="104" spans="1:8" ht="15.75" thickBot="1">
      <c r="A104" s="30">
        <v>52</v>
      </c>
      <c r="C104" s="125" t="s">
        <v>403</v>
      </c>
      <c r="D104" s="200"/>
      <c r="E104" s="156"/>
      <c r="F104" s="173"/>
      <c r="G104" s="211"/>
      <c r="H104" s="212"/>
    </row>
    <row r="105" spans="1:8" ht="19.5" customHeight="1" thickBot="1">
      <c r="A105" s="30">
        <v>53</v>
      </c>
      <c r="C105" s="32"/>
      <c r="D105" s="225" t="s">
        <v>404</v>
      </c>
      <c r="E105" s="226"/>
      <c r="F105" s="127">
        <f>SUM(F100:F104)</f>
        <v>0</v>
      </c>
      <c r="G105" s="208"/>
      <c r="H105" s="208"/>
    </row>
    <row r="106" spans="1:8">
      <c r="C106" s="95" t="s">
        <v>405</v>
      </c>
      <c r="D106" s="76" t="s">
        <v>418</v>
      </c>
      <c r="E106" s="76" t="s">
        <v>419</v>
      </c>
      <c r="F106" s="123" t="s">
        <v>383</v>
      </c>
      <c r="G106" s="217" t="s">
        <v>382</v>
      </c>
      <c r="H106" s="218"/>
    </row>
    <row r="107" spans="1:8">
      <c r="A107" s="30">
        <v>54</v>
      </c>
      <c r="C107" s="124" t="s">
        <v>405</v>
      </c>
      <c r="D107" s="200"/>
      <c r="E107" s="151"/>
      <c r="F107" s="171"/>
      <c r="G107" s="209"/>
      <c r="H107" s="210"/>
    </row>
    <row r="108" spans="1:8">
      <c r="A108" s="30">
        <v>55</v>
      </c>
      <c r="C108" s="124" t="s">
        <v>405</v>
      </c>
      <c r="D108" s="200"/>
      <c r="E108" s="151"/>
      <c r="F108" s="153"/>
      <c r="G108" s="209"/>
      <c r="H108" s="210"/>
    </row>
    <row r="109" spans="1:8">
      <c r="A109" s="30">
        <v>56</v>
      </c>
      <c r="C109" s="124" t="s">
        <v>405</v>
      </c>
      <c r="D109" s="200"/>
      <c r="E109" s="151"/>
      <c r="F109" s="153"/>
      <c r="G109" s="209"/>
      <c r="H109" s="210"/>
    </row>
    <row r="110" spans="1:8" ht="15" customHeight="1">
      <c r="A110" s="30">
        <v>57</v>
      </c>
      <c r="C110" s="124" t="s">
        <v>405</v>
      </c>
      <c r="D110" s="200"/>
      <c r="E110" s="151"/>
      <c r="F110" s="172"/>
      <c r="G110" s="209"/>
      <c r="H110" s="210"/>
    </row>
    <row r="111" spans="1:8" ht="15.75" thickBot="1">
      <c r="A111" s="30">
        <v>58</v>
      </c>
      <c r="C111" s="125" t="s">
        <v>405</v>
      </c>
      <c r="D111" s="200"/>
      <c r="E111" s="156"/>
      <c r="F111" s="173"/>
      <c r="G111" s="211"/>
      <c r="H111" s="212"/>
    </row>
    <row r="112" spans="1:8" ht="21" customHeight="1" thickBot="1">
      <c r="A112" s="30">
        <v>59</v>
      </c>
      <c r="C112" s="32"/>
      <c r="D112" s="219" t="s">
        <v>406</v>
      </c>
      <c r="E112" s="220"/>
      <c r="F112" s="88">
        <f>SUM(F107:F111)</f>
        <v>0</v>
      </c>
      <c r="G112" s="208"/>
      <c r="H112" s="208"/>
    </row>
    <row r="113" spans="1:8" ht="28.5" customHeight="1">
      <c r="C113" s="128" t="s">
        <v>518</v>
      </c>
      <c r="D113" s="76" t="s">
        <v>418</v>
      </c>
      <c r="E113" s="76" t="s">
        <v>419</v>
      </c>
      <c r="F113" s="123" t="s">
        <v>383</v>
      </c>
      <c r="G113" s="217" t="s">
        <v>382</v>
      </c>
      <c r="H113" s="218"/>
    </row>
    <row r="114" spans="1:8">
      <c r="A114" s="30">
        <v>60</v>
      </c>
      <c r="C114" s="124" t="s">
        <v>407</v>
      </c>
      <c r="D114" s="200"/>
      <c r="E114" s="151"/>
      <c r="F114" s="171"/>
      <c r="G114" s="209"/>
      <c r="H114" s="210"/>
    </row>
    <row r="115" spans="1:8">
      <c r="A115" s="30">
        <v>61</v>
      </c>
      <c r="C115" s="124" t="s">
        <v>407</v>
      </c>
      <c r="D115" s="200"/>
      <c r="E115" s="151"/>
      <c r="F115" s="153"/>
      <c r="G115" s="209"/>
      <c r="H115" s="210"/>
    </row>
    <row r="116" spans="1:8">
      <c r="A116" s="30">
        <v>62</v>
      </c>
      <c r="C116" s="124" t="s">
        <v>407</v>
      </c>
      <c r="D116" s="200"/>
      <c r="E116" s="151"/>
      <c r="F116" s="153"/>
      <c r="G116" s="209"/>
      <c r="H116" s="210"/>
    </row>
    <row r="117" spans="1:8" ht="15.75" customHeight="1">
      <c r="A117" s="30">
        <v>63</v>
      </c>
      <c r="C117" s="124" t="s">
        <v>407</v>
      </c>
      <c r="D117" s="200"/>
      <c r="E117" s="151"/>
      <c r="F117" s="172"/>
      <c r="G117" s="209"/>
      <c r="H117" s="210"/>
    </row>
    <row r="118" spans="1:8" ht="15.75" thickBot="1">
      <c r="A118" s="30">
        <v>64</v>
      </c>
      <c r="C118" s="125" t="s">
        <v>407</v>
      </c>
      <c r="D118" s="200"/>
      <c r="E118" s="156"/>
      <c r="F118" s="173"/>
      <c r="G118" s="211"/>
      <c r="H118" s="212"/>
    </row>
    <row r="119" spans="1:8" ht="22.5" customHeight="1" thickBot="1">
      <c r="A119" s="30">
        <v>65</v>
      </c>
      <c r="C119" s="32"/>
      <c r="D119" s="219" t="s">
        <v>408</v>
      </c>
      <c r="E119" s="220"/>
      <c r="F119" s="88">
        <f>SUM(F114:F118)</f>
        <v>0</v>
      </c>
      <c r="G119" s="208"/>
      <c r="H119" s="208"/>
    </row>
    <row r="120" spans="1:8" ht="15.75" customHeight="1">
      <c r="C120" s="95" t="s">
        <v>409</v>
      </c>
      <c r="D120" s="76" t="s">
        <v>418</v>
      </c>
      <c r="E120" s="76" t="s">
        <v>419</v>
      </c>
      <c r="F120" s="123" t="s">
        <v>383</v>
      </c>
      <c r="G120" s="217" t="s">
        <v>382</v>
      </c>
      <c r="H120" s="218"/>
    </row>
    <row r="121" spans="1:8" ht="15.75" customHeight="1">
      <c r="A121" s="30">
        <v>66</v>
      </c>
      <c r="C121" s="124" t="s">
        <v>409</v>
      </c>
      <c r="D121" s="200"/>
      <c r="E121" s="151"/>
      <c r="F121" s="171"/>
      <c r="G121" s="209"/>
      <c r="H121" s="210"/>
    </row>
    <row r="122" spans="1:8" ht="15.75" customHeight="1">
      <c r="A122" s="30">
        <v>67</v>
      </c>
      <c r="C122" s="124" t="s">
        <v>409</v>
      </c>
      <c r="D122" s="200"/>
      <c r="E122" s="151"/>
      <c r="F122" s="153"/>
      <c r="G122" s="209"/>
      <c r="H122" s="210"/>
    </row>
    <row r="123" spans="1:8" ht="15.75" customHeight="1">
      <c r="A123" s="30">
        <v>68</v>
      </c>
      <c r="C123" s="124" t="s">
        <v>409</v>
      </c>
      <c r="D123" s="200"/>
      <c r="E123" s="151"/>
      <c r="F123" s="153"/>
      <c r="G123" s="209"/>
      <c r="H123" s="210"/>
    </row>
    <row r="124" spans="1:8" ht="15.75" customHeight="1">
      <c r="A124" s="30">
        <v>69</v>
      </c>
      <c r="C124" s="124" t="s">
        <v>409</v>
      </c>
      <c r="D124" s="200"/>
      <c r="E124" s="151"/>
      <c r="F124" s="172"/>
      <c r="G124" s="209"/>
      <c r="H124" s="210"/>
    </row>
    <row r="125" spans="1:8" ht="15.75" customHeight="1" thickBot="1">
      <c r="A125" s="30">
        <v>70</v>
      </c>
      <c r="C125" s="125" t="s">
        <v>409</v>
      </c>
      <c r="D125" s="200"/>
      <c r="E125" s="156"/>
      <c r="F125" s="173"/>
      <c r="G125" s="211"/>
      <c r="H125" s="212"/>
    </row>
    <row r="126" spans="1:8" ht="15.75" customHeight="1" thickBot="1">
      <c r="A126" s="30">
        <v>71</v>
      </c>
      <c r="C126" s="32"/>
      <c r="D126" s="213" t="s">
        <v>397</v>
      </c>
      <c r="E126" s="214"/>
      <c r="F126" s="129">
        <f>SUM(F121:F125)</f>
        <v>0</v>
      </c>
      <c r="G126" s="208"/>
      <c r="H126" s="208"/>
    </row>
    <row r="127" spans="1:8" ht="15.75" customHeight="1">
      <c r="C127" s="95" t="s">
        <v>410</v>
      </c>
      <c r="D127" s="76" t="s">
        <v>418</v>
      </c>
      <c r="E127" s="76" t="s">
        <v>419</v>
      </c>
      <c r="F127" s="123" t="s">
        <v>383</v>
      </c>
      <c r="G127" s="217" t="s">
        <v>382</v>
      </c>
      <c r="H127" s="218"/>
    </row>
    <row r="128" spans="1:8" ht="15.75" customHeight="1">
      <c r="A128" s="30">
        <v>72</v>
      </c>
      <c r="C128" s="124" t="s">
        <v>410</v>
      </c>
      <c r="D128" s="200"/>
      <c r="E128" s="151"/>
      <c r="F128" s="171"/>
      <c r="G128" s="209"/>
      <c r="H128" s="210"/>
    </row>
    <row r="129" spans="1:9" ht="15.75" customHeight="1">
      <c r="A129" s="30">
        <v>73</v>
      </c>
      <c r="C129" s="124" t="s">
        <v>410</v>
      </c>
      <c r="D129" s="200"/>
      <c r="E129" s="151"/>
      <c r="F129" s="153"/>
      <c r="G129" s="209"/>
      <c r="H129" s="210"/>
    </row>
    <row r="130" spans="1:9" ht="15.75" customHeight="1">
      <c r="A130" s="30">
        <v>74</v>
      </c>
      <c r="C130" s="124" t="s">
        <v>410</v>
      </c>
      <c r="D130" s="200"/>
      <c r="E130" s="151"/>
      <c r="F130" s="153"/>
      <c r="G130" s="209"/>
      <c r="H130" s="210"/>
    </row>
    <row r="131" spans="1:9" ht="15.75" customHeight="1">
      <c r="A131" s="30">
        <v>75</v>
      </c>
      <c r="C131" s="124" t="s">
        <v>410</v>
      </c>
      <c r="D131" s="200"/>
      <c r="E131" s="151"/>
      <c r="F131" s="172"/>
      <c r="G131" s="209"/>
      <c r="H131" s="210"/>
    </row>
    <row r="132" spans="1:9" ht="15.75" customHeight="1" thickBot="1">
      <c r="A132" s="30">
        <v>76</v>
      </c>
      <c r="C132" s="125" t="s">
        <v>410</v>
      </c>
      <c r="D132" s="200"/>
      <c r="E132" s="156"/>
      <c r="F132" s="173"/>
      <c r="G132" s="211"/>
      <c r="H132" s="212"/>
    </row>
    <row r="133" spans="1:9" ht="20.25" customHeight="1" thickBot="1">
      <c r="A133" s="30">
        <v>77</v>
      </c>
      <c r="C133" s="32"/>
      <c r="D133" s="219" t="s">
        <v>398</v>
      </c>
      <c r="E133" s="220"/>
      <c r="F133" s="88">
        <f>SUM(F128:F132)</f>
        <v>0</v>
      </c>
      <c r="G133" s="208"/>
      <c r="H133" s="208"/>
    </row>
    <row r="134" spans="1:9" ht="15.75" customHeight="1">
      <c r="C134" s="113"/>
      <c r="D134" s="130"/>
      <c r="E134" s="130"/>
      <c r="F134" s="104"/>
      <c r="G134" s="104"/>
      <c r="H134" s="104"/>
    </row>
    <row r="135" spans="1:9" ht="15.75" customHeight="1">
      <c r="C135" s="113"/>
      <c r="D135" s="130"/>
      <c r="E135" s="130"/>
      <c r="F135" s="104"/>
      <c r="G135" s="104"/>
      <c r="H135" s="104"/>
    </row>
    <row r="140" spans="1:9">
      <c r="I140" s="32"/>
    </row>
    <row r="144" spans="1:9">
      <c r="C144" s="32"/>
    </row>
  </sheetData>
  <sheetProtection password="CF43" sheet="1" objects="1" scenarios="1"/>
  <mergeCells count="74">
    <mergeCell ref="E5:F5"/>
    <mergeCell ref="C82:H83"/>
    <mergeCell ref="E35:G36"/>
    <mergeCell ref="G88:H88"/>
    <mergeCell ref="C10:I11"/>
    <mergeCell ref="C61:F61"/>
    <mergeCell ref="C45:F45"/>
    <mergeCell ref="G52:H52"/>
    <mergeCell ref="D19:F19"/>
    <mergeCell ref="G19:I19"/>
    <mergeCell ref="C17:H18"/>
    <mergeCell ref="B43:J44"/>
    <mergeCell ref="G45:J45"/>
    <mergeCell ref="C52:D52"/>
    <mergeCell ref="B59:J60"/>
    <mergeCell ref="G61:J61"/>
    <mergeCell ref="C1:J2"/>
    <mergeCell ref="G128:H128"/>
    <mergeCell ref="G129:H129"/>
    <mergeCell ref="G130:H130"/>
    <mergeCell ref="G131:H131"/>
    <mergeCell ref="G126:H126"/>
    <mergeCell ref="G127:H127"/>
    <mergeCell ref="G120:H120"/>
    <mergeCell ref="G121:H121"/>
    <mergeCell ref="G118:H118"/>
    <mergeCell ref="G116:H116"/>
    <mergeCell ref="G117:H117"/>
    <mergeCell ref="G107:H107"/>
    <mergeCell ref="G108:H108"/>
    <mergeCell ref="G109:H109"/>
    <mergeCell ref="G110:H110"/>
    <mergeCell ref="D133:E133"/>
    <mergeCell ref="D119:E119"/>
    <mergeCell ref="D126:E126"/>
    <mergeCell ref="D91:E91"/>
    <mergeCell ref="D98:E98"/>
    <mergeCell ref="D112:E112"/>
    <mergeCell ref="D105:E105"/>
    <mergeCell ref="G119:H119"/>
    <mergeCell ref="G98:H98"/>
    <mergeCell ref="G99:H99"/>
    <mergeCell ref="G113:H113"/>
    <mergeCell ref="G114:H114"/>
    <mergeCell ref="G115:H115"/>
    <mergeCell ref="G103:H103"/>
    <mergeCell ref="G104:H104"/>
    <mergeCell ref="G100:H100"/>
    <mergeCell ref="G101:H101"/>
    <mergeCell ref="G105:H105"/>
    <mergeCell ref="G106:H106"/>
    <mergeCell ref="G112:H112"/>
    <mergeCell ref="G102:H102"/>
    <mergeCell ref="G73:H73"/>
    <mergeCell ref="C73:D73"/>
    <mergeCell ref="G111:H111"/>
    <mergeCell ref="G93:H93"/>
    <mergeCell ref="G94:H94"/>
    <mergeCell ref="G95:H95"/>
    <mergeCell ref="G96:H96"/>
    <mergeCell ref="G97:H97"/>
    <mergeCell ref="G90:H90"/>
    <mergeCell ref="G85:H85"/>
    <mergeCell ref="G86:H86"/>
    <mergeCell ref="G91:H91"/>
    <mergeCell ref="G87:H87"/>
    <mergeCell ref="G89:H89"/>
    <mergeCell ref="G92:H92"/>
    <mergeCell ref="G133:H133"/>
    <mergeCell ref="G122:H122"/>
    <mergeCell ref="G123:H123"/>
    <mergeCell ref="G124:H124"/>
    <mergeCell ref="G125:H125"/>
    <mergeCell ref="G132:H132"/>
  </mergeCells>
  <conditionalFormatting sqref="I73">
    <cfRule type="cellIs" dxfId="0" priority="6" stopIfTrue="1" operator="greaterThan">
      <formula>$G$7*0.1</formula>
    </cfRule>
  </conditionalFormatting>
  <dataValidations xWindow="750" yWindow="491" count="5">
    <dataValidation type="list" allowBlank="1" showInputMessage="1" showErrorMessage="1" prompt="Select Program Code" sqref="G63:G72 C63:C72 G47:G51 D86:D90 D93:D97 D100:D104 D107:D111 D114:D118 D121:D125 D128:D132 C48:C51">
      <formula1>ADE</formula1>
    </dataValidation>
    <dataValidation type="list" allowBlank="1" showInputMessage="1" showErrorMessage="1" prompt="Select Object Code" sqref="D63:D72 H47:H51 D47:D51 E128:E132 E121:E125 E114:E118 E107:E111 E100:E104 E93:E97 E86:E90 H63:H72">
      <formula1>Object_Code</formula1>
    </dataValidation>
    <dataValidation type="list" allowBlank="1" showInputMessage="1" showErrorMessage="1" prompt="Select from List" sqref="I21:I31 F21:F31">
      <formula1>SES_Providers</formula1>
    </dataValidation>
    <dataValidation type="list" allowBlank="1" showInputMessage="1" showErrorMessage="1" prompt="Select District" sqref="C7">
      <formula1>District_Table</formula1>
    </dataValidation>
    <dataValidation type="list" allowBlank="1" showInputMessage="1" showErrorMessage="1" prompt="Select Program Code" sqref="C47">
      <formula1>ADE</formula1>
    </dataValidation>
  </dataValidations>
  <pageMargins left="0.7" right="0.7" top="0.75" bottom="0.75" header="0.3" footer="0.3"/>
  <pageSetup scale="41" fitToHeight="2"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515"/>
  <sheetViews>
    <sheetView workbookViewId="0">
      <selection activeCell="A4" sqref="A4"/>
    </sheetView>
  </sheetViews>
  <sheetFormatPr defaultRowHeight="15"/>
  <cols>
    <col min="1" max="1" width="9" style="198"/>
    <col min="2" max="2" width="127.875" style="198" customWidth="1"/>
    <col min="3" max="16384" width="9" style="198"/>
  </cols>
  <sheetData>
    <row r="1" spans="1:3">
      <c r="B1" s="199" t="s">
        <v>632</v>
      </c>
    </row>
    <row r="2" spans="1:3">
      <c r="B2" s="199" t="s">
        <v>633</v>
      </c>
    </row>
    <row r="3" spans="1:3">
      <c r="A3" s="259"/>
      <c r="B3" s="260"/>
      <c r="C3" s="259"/>
    </row>
    <row r="4" spans="1:3">
      <c r="A4" s="262"/>
      <c r="B4" s="261"/>
      <c r="C4" s="259"/>
    </row>
    <row r="5" spans="1:3">
      <c r="A5" s="259"/>
      <c r="B5" s="259"/>
      <c r="C5" s="259"/>
    </row>
    <row r="6" spans="1:3">
      <c r="A6" s="259"/>
      <c r="B6" s="259"/>
      <c r="C6" s="259"/>
    </row>
    <row r="7" spans="1:3">
      <c r="A7" s="259"/>
      <c r="B7" s="259"/>
      <c r="C7" s="259"/>
    </row>
    <row r="8" spans="1:3">
      <c r="A8" s="259"/>
      <c r="B8" s="259"/>
      <c r="C8" s="259"/>
    </row>
    <row r="9" spans="1:3">
      <c r="A9" s="259"/>
      <c r="B9" s="259"/>
      <c r="C9" s="259"/>
    </row>
    <row r="10" spans="1:3">
      <c r="A10" s="259"/>
      <c r="B10" s="259"/>
      <c r="C10" s="259"/>
    </row>
    <row r="11" spans="1:3">
      <c r="A11" s="259"/>
      <c r="B11" s="259"/>
      <c r="C11" s="259"/>
    </row>
    <row r="12" spans="1:3">
      <c r="A12" s="259"/>
      <c r="B12" s="259"/>
      <c r="C12" s="259"/>
    </row>
    <row r="13" spans="1:3">
      <c r="A13" s="259"/>
      <c r="B13" s="259"/>
      <c r="C13" s="259"/>
    </row>
    <row r="14" spans="1:3">
      <c r="A14" s="259"/>
      <c r="B14" s="259"/>
      <c r="C14" s="259"/>
    </row>
    <row r="15" spans="1:3">
      <c r="A15" s="259"/>
      <c r="B15" s="259"/>
      <c r="C15" s="259"/>
    </row>
    <row r="16" spans="1:3">
      <c r="A16" s="259"/>
      <c r="B16" s="259"/>
      <c r="C16" s="259"/>
    </row>
    <row r="17" spans="1:3">
      <c r="A17" s="259"/>
      <c r="B17" s="259"/>
      <c r="C17" s="259"/>
    </row>
    <row r="18" spans="1:3">
      <c r="A18" s="259"/>
      <c r="B18" s="259"/>
      <c r="C18" s="259"/>
    </row>
    <row r="19" spans="1:3">
      <c r="A19" s="259"/>
      <c r="B19" s="259"/>
      <c r="C19" s="259"/>
    </row>
    <row r="20" spans="1:3">
      <c r="A20" s="259"/>
      <c r="B20" s="259"/>
      <c r="C20" s="259"/>
    </row>
    <row r="21" spans="1:3">
      <c r="A21" s="259"/>
      <c r="B21" s="259"/>
      <c r="C21" s="259"/>
    </row>
    <row r="22" spans="1:3">
      <c r="A22" s="259"/>
      <c r="B22" s="259"/>
      <c r="C22" s="259"/>
    </row>
    <row r="23" spans="1:3">
      <c r="A23" s="259"/>
      <c r="B23" s="259"/>
      <c r="C23" s="259"/>
    </row>
    <row r="24" spans="1:3">
      <c r="A24" s="259"/>
      <c r="B24" s="259"/>
      <c r="C24" s="259"/>
    </row>
    <row r="25" spans="1:3">
      <c r="A25" s="259"/>
      <c r="B25" s="259"/>
      <c r="C25" s="259"/>
    </row>
    <row r="26" spans="1:3">
      <c r="A26" s="259"/>
      <c r="B26" s="259"/>
      <c r="C26" s="259"/>
    </row>
    <row r="27" spans="1:3">
      <c r="A27" s="259"/>
      <c r="B27" s="259"/>
      <c r="C27" s="259"/>
    </row>
    <row r="28" spans="1:3">
      <c r="A28" s="259"/>
      <c r="B28" s="259"/>
      <c r="C28" s="259"/>
    </row>
    <row r="29" spans="1:3">
      <c r="A29" s="259"/>
      <c r="B29" s="259"/>
      <c r="C29" s="259"/>
    </row>
    <row r="30" spans="1:3">
      <c r="A30" s="259"/>
      <c r="B30" s="259"/>
      <c r="C30" s="259"/>
    </row>
    <row r="31" spans="1:3">
      <c r="A31" s="259"/>
      <c r="B31" s="259"/>
      <c r="C31" s="259"/>
    </row>
    <row r="32" spans="1:3">
      <c r="A32" s="259"/>
      <c r="B32" s="259"/>
      <c r="C32" s="259"/>
    </row>
    <row r="33" spans="1:3">
      <c r="A33" s="259"/>
      <c r="B33" s="259"/>
      <c r="C33" s="259"/>
    </row>
    <row r="34" spans="1:3">
      <c r="A34" s="259"/>
      <c r="B34" s="259"/>
      <c r="C34" s="259"/>
    </row>
    <row r="35" spans="1:3">
      <c r="A35" s="259"/>
      <c r="B35" s="259"/>
      <c r="C35" s="259"/>
    </row>
    <row r="36" spans="1:3">
      <c r="A36" s="259"/>
      <c r="B36" s="259"/>
      <c r="C36" s="259"/>
    </row>
    <row r="37" spans="1:3">
      <c r="A37" s="259"/>
      <c r="B37" s="259"/>
      <c r="C37" s="259"/>
    </row>
    <row r="38" spans="1:3">
      <c r="A38" s="259"/>
      <c r="B38" s="259"/>
      <c r="C38" s="259"/>
    </row>
    <row r="39" spans="1:3">
      <c r="A39" s="259"/>
      <c r="B39" s="259"/>
      <c r="C39" s="259"/>
    </row>
    <row r="40" spans="1:3">
      <c r="A40" s="259"/>
      <c r="B40" s="259"/>
      <c r="C40" s="259"/>
    </row>
    <row r="41" spans="1:3">
      <c r="A41" s="259"/>
      <c r="B41" s="259"/>
      <c r="C41" s="259"/>
    </row>
    <row r="42" spans="1:3">
      <c r="A42" s="259"/>
      <c r="B42" s="259"/>
      <c r="C42" s="259"/>
    </row>
    <row r="43" spans="1:3">
      <c r="A43" s="259"/>
      <c r="B43" s="259"/>
      <c r="C43" s="259"/>
    </row>
    <row r="44" spans="1:3">
      <c r="A44" s="259"/>
      <c r="B44" s="259"/>
      <c r="C44" s="259"/>
    </row>
    <row r="45" spans="1:3">
      <c r="A45" s="259"/>
      <c r="B45" s="259"/>
      <c r="C45" s="259"/>
    </row>
    <row r="46" spans="1:3">
      <c r="A46" s="259"/>
      <c r="B46" s="259"/>
      <c r="C46" s="259"/>
    </row>
    <row r="47" spans="1:3">
      <c r="A47" s="259"/>
      <c r="B47" s="259"/>
      <c r="C47" s="259"/>
    </row>
    <row r="48" spans="1:3">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59"/>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259"/>
      <c r="B93" s="259"/>
      <c r="C93" s="259"/>
    </row>
    <row r="94" spans="1:3">
      <c r="A94" s="259"/>
      <c r="B94" s="259"/>
      <c r="C94" s="259"/>
    </row>
    <row r="95" spans="1:3">
      <c r="A95" s="259"/>
      <c r="B95" s="259"/>
      <c r="C95" s="259"/>
    </row>
    <row r="96" spans="1:3">
      <c r="A96" s="259"/>
      <c r="B96" s="259"/>
      <c r="C96" s="259"/>
    </row>
    <row r="97" spans="1:3">
      <c r="A97" s="259"/>
      <c r="B97" s="259"/>
      <c r="C97" s="259"/>
    </row>
    <row r="98" spans="1:3">
      <c r="A98" s="259"/>
      <c r="B98" s="259"/>
      <c r="C98" s="259"/>
    </row>
    <row r="99" spans="1:3">
      <c r="A99" s="259"/>
      <c r="B99" s="259"/>
      <c r="C99" s="259"/>
    </row>
    <row r="100" spans="1:3">
      <c r="A100" s="259"/>
      <c r="B100" s="259"/>
      <c r="C100" s="259"/>
    </row>
    <row r="101" spans="1:3">
      <c r="A101" s="259"/>
      <c r="B101" s="259"/>
      <c r="C101" s="259"/>
    </row>
    <row r="102" spans="1:3">
      <c r="A102" s="259"/>
      <c r="B102" s="259"/>
      <c r="C102" s="259"/>
    </row>
    <row r="103" spans="1:3">
      <c r="A103" s="259"/>
      <c r="B103" s="259"/>
      <c r="C103" s="259"/>
    </row>
    <row r="104" spans="1:3">
      <c r="A104" s="259"/>
      <c r="B104" s="259"/>
      <c r="C104" s="259"/>
    </row>
    <row r="105" spans="1:3">
      <c r="A105" s="259"/>
      <c r="B105" s="259"/>
      <c r="C105" s="259"/>
    </row>
    <row r="106" spans="1:3">
      <c r="A106" s="259"/>
      <c r="B106" s="259"/>
      <c r="C106" s="259"/>
    </row>
    <row r="107" spans="1:3">
      <c r="A107" s="259"/>
      <c r="B107" s="259"/>
      <c r="C107" s="259"/>
    </row>
    <row r="108" spans="1:3">
      <c r="A108" s="259"/>
      <c r="B108" s="259"/>
      <c r="C108" s="259"/>
    </row>
    <row r="109" spans="1:3">
      <c r="A109" s="259"/>
      <c r="B109" s="259"/>
      <c r="C109" s="259"/>
    </row>
    <row r="110" spans="1:3">
      <c r="A110" s="259"/>
      <c r="B110" s="259"/>
      <c r="C110" s="259"/>
    </row>
    <row r="111" spans="1:3">
      <c r="A111" s="259"/>
      <c r="B111" s="259"/>
      <c r="C111" s="259"/>
    </row>
    <row r="112" spans="1:3">
      <c r="A112" s="259"/>
      <c r="B112" s="259"/>
      <c r="C112" s="259"/>
    </row>
    <row r="113" spans="1:3">
      <c r="A113" s="259"/>
      <c r="B113" s="259"/>
      <c r="C113" s="259"/>
    </row>
    <row r="114" spans="1:3">
      <c r="A114" s="259"/>
      <c r="B114" s="259"/>
      <c r="C114" s="259"/>
    </row>
    <row r="115" spans="1:3">
      <c r="A115" s="259"/>
      <c r="B115" s="259"/>
      <c r="C115" s="259"/>
    </row>
    <row r="116" spans="1:3">
      <c r="A116" s="259"/>
      <c r="B116" s="259"/>
      <c r="C116" s="259"/>
    </row>
    <row r="117" spans="1:3">
      <c r="A117" s="259"/>
      <c r="B117" s="259"/>
      <c r="C117" s="259"/>
    </row>
    <row r="118" spans="1:3">
      <c r="A118" s="259"/>
      <c r="B118" s="259"/>
      <c r="C118" s="259"/>
    </row>
    <row r="119" spans="1:3">
      <c r="A119" s="259"/>
      <c r="B119" s="259"/>
      <c r="C119" s="259"/>
    </row>
    <row r="120" spans="1:3">
      <c r="A120" s="259"/>
      <c r="B120" s="259"/>
      <c r="C120" s="259"/>
    </row>
    <row r="121" spans="1:3">
      <c r="A121" s="259"/>
      <c r="B121" s="259"/>
      <c r="C121" s="259"/>
    </row>
    <row r="122" spans="1:3">
      <c r="A122" s="259"/>
      <c r="B122" s="259"/>
      <c r="C122" s="259"/>
    </row>
    <row r="123" spans="1:3">
      <c r="A123" s="259"/>
      <c r="B123" s="259"/>
      <c r="C123" s="259"/>
    </row>
    <row r="124" spans="1:3">
      <c r="A124" s="259"/>
      <c r="B124" s="259"/>
      <c r="C124" s="259"/>
    </row>
    <row r="125" spans="1:3">
      <c r="A125" s="259"/>
      <c r="B125" s="259"/>
      <c r="C125" s="259"/>
    </row>
    <row r="126" spans="1:3">
      <c r="A126" s="259"/>
      <c r="B126" s="259"/>
      <c r="C126" s="259"/>
    </row>
    <row r="127" spans="1:3">
      <c r="A127" s="259"/>
      <c r="B127" s="259"/>
      <c r="C127" s="259"/>
    </row>
    <row r="128" spans="1:3">
      <c r="A128" s="259"/>
      <c r="B128" s="259"/>
      <c r="C128" s="259"/>
    </row>
    <row r="129" spans="1:3">
      <c r="A129" s="259"/>
      <c r="B129" s="259"/>
      <c r="C129" s="259"/>
    </row>
    <row r="130" spans="1:3">
      <c r="A130" s="259"/>
      <c r="B130" s="259"/>
      <c r="C130" s="259"/>
    </row>
    <row r="131" spans="1:3">
      <c r="A131" s="259"/>
      <c r="B131" s="259"/>
      <c r="C131" s="259"/>
    </row>
    <row r="132" spans="1:3">
      <c r="A132" s="259"/>
      <c r="B132" s="259"/>
      <c r="C132" s="259"/>
    </row>
    <row r="133" spans="1:3">
      <c r="A133" s="259"/>
      <c r="B133" s="259"/>
      <c r="C133" s="259"/>
    </row>
    <row r="134" spans="1:3">
      <c r="A134" s="259"/>
      <c r="B134" s="259"/>
      <c r="C134" s="259"/>
    </row>
    <row r="135" spans="1:3">
      <c r="A135" s="259"/>
      <c r="B135" s="259"/>
      <c r="C135" s="259"/>
    </row>
    <row r="136" spans="1:3">
      <c r="A136" s="259"/>
      <c r="B136" s="259"/>
      <c r="C136" s="259"/>
    </row>
    <row r="137" spans="1:3">
      <c r="A137" s="259"/>
      <c r="B137" s="259"/>
      <c r="C137" s="259"/>
    </row>
    <row r="138" spans="1:3">
      <c r="A138" s="259"/>
      <c r="B138" s="259"/>
      <c r="C138" s="259"/>
    </row>
    <row r="139" spans="1:3">
      <c r="A139" s="259"/>
      <c r="B139" s="259"/>
      <c r="C139" s="259"/>
    </row>
    <row r="140" spans="1:3">
      <c r="A140" s="259"/>
      <c r="B140" s="259"/>
      <c r="C140" s="259"/>
    </row>
    <row r="141" spans="1:3">
      <c r="A141" s="259"/>
      <c r="B141" s="259"/>
      <c r="C141" s="259"/>
    </row>
    <row r="142" spans="1:3">
      <c r="A142" s="259"/>
      <c r="B142" s="259"/>
      <c r="C142" s="259"/>
    </row>
    <row r="143" spans="1:3">
      <c r="A143" s="259"/>
      <c r="B143" s="259"/>
      <c r="C143" s="259"/>
    </row>
    <row r="144" spans="1:3">
      <c r="A144" s="259"/>
      <c r="B144" s="259"/>
      <c r="C144" s="259"/>
    </row>
    <row r="145" spans="1:3">
      <c r="A145" s="259"/>
      <c r="B145" s="259"/>
      <c r="C145" s="259"/>
    </row>
    <row r="146" spans="1:3">
      <c r="A146" s="259"/>
      <c r="B146" s="259"/>
      <c r="C146" s="259"/>
    </row>
    <row r="147" spans="1:3">
      <c r="A147" s="259"/>
      <c r="B147" s="259"/>
      <c r="C147" s="259"/>
    </row>
    <row r="148" spans="1:3">
      <c r="A148" s="259"/>
      <c r="B148" s="259"/>
      <c r="C148" s="259"/>
    </row>
    <row r="149" spans="1:3">
      <c r="A149" s="259"/>
      <c r="B149" s="259"/>
      <c r="C149" s="259"/>
    </row>
    <row r="150" spans="1:3">
      <c r="A150" s="259"/>
      <c r="B150" s="259"/>
      <c r="C150" s="259"/>
    </row>
    <row r="151" spans="1:3">
      <c r="A151" s="259"/>
      <c r="B151" s="259"/>
      <c r="C151" s="259"/>
    </row>
    <row r="152" spans="1:3">
      <c r="A152" s="259"/>
      <c r="B152" s="259"/>
      <c r="C152" s="259"/>
    </row>
    <row r="153" spans="1:3">
      <c r="A153" s="259"/>
      <c r="B153" s="259"/>
      <c r="C153" s="259"/>
    </row>
    <row r="154" spans="1:3">
      <c r="A154" s="259"/>
      <c r="B154" s="259"/>
      <c r="C154" s="259"/>
    </row>
    <row r="155" spans="1:3">
      <c r="A155" s="259"/>
      <c r="B155" s="259"/>
      <c r="C155" s="259"/>
    </row>
    <row r="156" spans="1:3">
      <c r="A156" s="259"/>
      <c r="B156" s="259"/>
      <c r="C156" s="259"/>
    </row>
    <row r="157" spans="1:3">
      <c r="A157" s="259"/>
      <c r="B157" s="259"/>
      <c r="C157" s="259"/>
    </row>
    <row r="158" spans="1:3">
      <c r="A158" s="259"/>
      <c r="B158" s="259"/>
      <c r="C158" s="259"/>
    </row>
    <row r="159" spans="1:3">
      <c r="A159" s="259"/>
      <c r="B159" s="259"/>
      <c r="C159" s="259"/>
    </row>
    <row r="160" spans="1:3">
      <c r="A160" s="259"/>
      <c r="B160" s="259"/>
      <c r="C160" s="259"/>
    </row>
    <row r="161" spans="1:3">
      <c r="A161" s="259"/>
      <c r="B161" s="259"/>
      <c r="C161" s="259"/>
    </row>
    <row r="162" spans="1:3">
      <c r="A162" s="259"/>
      <c r="B162" s="259"/>
      <c r="C162" s="259"/>
    </row>
    <row r="163" spans="1:3">
      <c r="A163" s="259"/>
      <c r="B163" s="259"/>
      <c r="C163" s="259"/>
    </row>
    <row r="164" spans="1:3">
      <c r="A164" s="259"/>
      <c r="B164" s="259"/>
      <c r="C164" s="259"/>
    </row>
    <row r="165" spans="1:3">
      <c r="A165" s="259"/>
      <c r="B165" s="259"/>
      <c r="C165" s="259"/>
    </row>
    <row r="166" spans="1:3">
      <c r="A166" s="259"/>
      <c r="B166" s="259"/>
      <c r="C166" s="259"/>
    </row>
    <row r="167" spans="1:3">
      <c r="A167" s="259"/>
      <c r="B167" s="259"/>
      <c r="C167" s="259"/>
    </row>
    <row r="168" spans="1:3">
      <c r="A168" s="259"/>
      <c r="B168" s="259"/>
      <c r="C168" s="259"/>
    </row>
    <row r="169" spans="1:3">
      <c r="A169" s="259"/>
      <c r="B169" s="259"/>
      <c r="C169" s="259"/>
    </row>
    <row r="170" spans="1:3">
      <c r="A170" s="259"/>
      <c r="B170" s="259"/>
      <c r="C170" s="259"/>
    </row>
    <row r="171" spans="1:3">
      <c r="A171" s="259"/>
      <c r="B171" s="259"/>
      <c r="C171" s="259"/>
    </row>
    <row r="172" spans="1:3">
      <c r="A172" s="259"/>
      <c r="B172" s="259"/>
      <c r="C172" s="259"/>
    </row>
    <row r="173" spans="1:3">
      <c r="A173" s="259"/>
      <c r="B173" s="259"/>
      <c r="C173" s="259"/>
    </row>
    <row r="174" spans="1:3">
      <c r="A174" s="259"/>
      <c r="B174" s="259"/>
      <c r="C174" s="259"/>
    </row>
    <row r="175" spans="1:3">
      <c r="A175" s="259"/>
      <c r="B175" s="259"/>
      <c r="C175" s="259"/>
    </row>
    <row r="176" spans="1:3">
      <c r="A176" s="259"/>
      <c r="B176" s="259"/>
      <c r="C176" s="259"/>
    </row>
    <row r="177" spans="1:3">
      <c r="A177" s="259"/>
      <c r="B177" s="259"/>
      <c r="C177" s="259"/>
    </row>
    <row r="178" spans="1:3">
      <c r="A178" s="259"/>
      <c r="B178" s="259"/>
      <c r="C178" s="259"/>
    </row>
    <row r="179" spans="1:3">
      <c r="A179" s="259"/>
      <c r="B179" s="259"/>
      <c r="C179" s="259"/>
    </row>
    <row r="180" spans="1:3">
      <c r="A180" s="259"/>
      <c r="B180" s="259"/>
      <c r="C180" s="259"/>
    </row>
    <row r="181" spans="1:3">
      <c r="A181" s="259"/>
      <c r="B181" s="259"/>
      <c r="C181" s="259"/>
    </row>
    <row r="182" spans="1:3">
      <c r="A182" s="259"/>
      <c r="B182" s="259"/>
      <c r="C182" s="259"/>
    </row>
    <row r="183" spans="1:3">
      <c r="A183" s="259"/>
      <c r="B183" s="259"/>
      <c r="C183" s="259"/>
    </row>
    <row r="184" spans="1:3">
      <c r="A184" s="259"/>
      <c r="B184" s="259"/>
      <c r="C184" s="259"/>
    </row>
    <row r="185" spans="1:3">
      <c r="A185" s="259"/>
      <c r="B185" s="259"/>
      <c r="C185" s="259"/>
    </row>
    <row r="186" spans="1:3">
      <c r="A186" s="259"/>
      <c r="B186" s="259"/>
      <c r="C186" s="259"/>
    </row>
    <row r="187" spans="1:3">
      <c r="A187" s="259"/>
      <c r="B187" s="259"/>
      <c r="C187" s="259"/>
    </row>
    <row r="188" spans="1:3">
      <c r="A188" s="259"/>
      <c r="B188" s="259"/>
      <c r="C188" s="259"/>
    </row>
    <row r="189" spans="1:3">
      <c r="A189" s="259"/>
      <c r="B189" s="259"/>
      <c r="C189" s="259"/>
    </row>
    <row r="190" spans="1:3">
      <c r="A190" s="259"/>
      <c r="B190" s="259"/>
      <c r="C190" s="259"/>
    </row>
    <row r="191" spans="1:3">
      <c r="A191" s="259"/>
      <c r="B191" s="259"/>
      <c r="C191" s="259"/>
    </row>
    <row r="192" spans="1:3">
      <c r="A192" s="259"/>
      <c r="B192" s="259"/>
      <c r="C192" s="259"/>
    </row>
    <row r="193" spans="1:3">
      <c r="A193" s="259"/>
      <c r="B193" s="259"/>
      <c r="C193" s="259"/>
    </row>
    <row r="194" spans="1:3">
      <c r="A194" s="259"/>
      <c r="B194" s="259"/>
      <c r="C194" s="259"/>
    </row>
    <row r="195" spans="1:3">
      <c r="A195" s="259"/>
      <c r="B195" s="259"/>
      <c r="C195" s="259"/>
    </row>
    <row r="196" spans="1:3">
      <c r="A196" s="259"/>
      <c r="B196" s="259"/>
      <c r="C196" s="259"/>
    </row>
    <row r="197" spans="1:3">
      <c r="A197" s="259"/>
      <c r="B197" s="259"/>
      <c r="C197" s="259"/>
    </row>
    <row r="198" spans="1:3">
      <c r="A198" s="259"/>
      <c r="B198" s="259"/>
      <c r="C198" s="259"/>
    </row>
    <row r="199" spans="1:3">
      <c r="A199" s="259"/>
      <c r="B199" s="259"/>
      <c r="C199" s="259"/>
    </row>
    <row r="200" spans="1:3">
      <c r="A200" s="259"/>
      <c r="B200" s="259"/>
      <c r="C200" s="259"/>
    </row>
    <row r="201" spans="1:3">
      <c r="A201" s="259"/>
      <c r="B201" s="259"/>
      <c r="C201" s="259"/>
    </row>
    <row r="202" spans="1:3">
      <c r="A202" s="259"/>
      <c r="B202" s="259"/>
      <c r="C202" s="259"/>
    </row>
    <row r="203" spans="1:3">
      <c r="A203" s="259"/>
      <c r="B203" s="259"/>
      <c r="C203" s="259"/>
    </row>
    <row r="204" spans="1:3">
      <c r="A204" s="259"/>
      <c r="B204" s="259"/>
      <c r="C204" s="259"/>
    </row>
    <row r="205" spans="1:3">
      <c r="A205" s="259"/>
      <c r="B205" s="259"/>
      <c r="C205" s="259"/>
    </row>
    <row r="206" spans="1:3">
      <c r="A206" s="259"/>
      <c r="B206" s="259"/>
      <c r="C206" s="259"/>
    </row>
    <row r="207" spans="1:3">
      <c r="A207" s="259"/>
      <c r="B207" s="259"/>
      <c r="C207" s="259"/>
    </row>
    <row r="208" spans="1:3">
      <c r="A208" s="259"/>
      <c r="B208" s="259"/>
      <c r="C208" s="259"/>
    </row>
    <row r="209" spans="1:3">
      <c r="A209" s="259"/>
      <c r="B209" s="259"/>
      <c r="C209" s="259"/>
    </row>
    <row r="210" spans="1:3">
      <c r="A210" s="259"/>
      <c r="B210" s="259"/>
      <c r="C210" s="259"/>
    </row>
    <row r="211" spans="1:3">
      <c r="A211" s="259"/>
      <c r="B211" s="259"/>
      <c r="C211" s="259"/>
    </row>
    <row r="212" spans="1:3">
      <c r="A212" s="259"/>
      <c r="B212" s="259"/>
      <c r="C212" s="259"/>
    </row>
    <row r="213" spans="1:3">
      <c r="A213" s="259"/>
      <c r="B213" s="259"/>
      <c r="C213" s="259"/>
    </row>
    <row r="214" spans="1:3">
      <c r="A214" s="259"/>
      <c r="B214" s="259"/>
      <c r="C214" s="259"/>
    </row>
    <row r="215" spans="1:3">
      <c r="A215" s="259"/>
      <c r="B215" s="259"/>
      <c r="C215" s="259"/>
    </row>
    <row r="216" spans="1:3">
      <c r="A216" s="259"/>
      <c r="B216" s="259"/>
      <c r="C216" s="259"/>
    </row>
    <row r="217" spans="1:3">
      <c r="A217" s="259"/>
      <c r="B217" s="259"/>
      <c r="C217" s="259"/>
    </row>
    <row r="218" spans="1:3">
      <c r="A218" s="259"/>
      <c r="B218" s="259"/>
      <c r="C218" s="259"/>
    </row>
    <row r="219" spans="1:3">
      <c r="A219" s="259"/>
      <c r="B219" s="259"/>
      <c r="C219" s="259"/>
    </row>
    <row r="220" spans="1:3">
      <c r="A220" s="259"/>
      <c r="B220" s="259"/>
      <c r="C220" s="259"/>
    </row>
    <row r="221" spans="1:3">
      <c r="A221" s="259"/>
      <c r="B221" s="259"/>
      <c r="C221" s="259"/>
    </row>
    <row r="222" spans="1:3">
      <c r="A222" s="259"/>
      <c r="B222" s="259"/>
      <c r="C222" s="259"/>
    </row>
    <row r="223" spans="1:3">
      <c r="A223" s="259"/>
      <c r="B223" s="259"/>
      <c r="C223" s="259"/>
    </row>
    <row r="224" spans="1:3">
      <c r="A224" s="259"/>
      <c r="B224" s="259"/>
      <c r="C224" s="259"/>
    </row>
    <row r="225" spans="1:3">
      <c r="A225" s="259"/>
      <c r="B225" s="259"/>
      <c r="C225" s="259"/>
    </row>
    <row r="226" spans="1:3">
      <c r="A226" s="259"/>
      <c r="B226" s="259"/>
      <c r="C226" s="259"/>
    </row>
    <row r="227" spans="1:3">
      <c r="A227" s="259"/>
      <c r="B227" s="259"/>
      <c r="C227" s="259"/>
    </row>
    <row r="228" spans="1:3">
      <c r="A228" s="259"/>
      <c r="B228" s="259"/>
      <c r="C228" s="259"/>
    </row>
    <row r="229" spans="1:3">
      <c r="A229" s="259"/>
      <c r="B229" s="259"/>
      <c r="C229" s="259"/>
    </row>
    <row r="230" spans="1:3">
      <c r="A230" s="259"/>
      <c r="B230" s="259"/>
      <c r="C230" s="259"/>
    </row>
    <row r="231" spans="1:3">
      <c r="A231" s="259"/>
      <c r="B231" s="259"/>
      <c r="C231" s="259"/>
    </row>
    <row r="232" spans="1:3">
      <c r="A232" s="259"/>
      <c r="B232" s="259"/>
      <c r="C232" s="259"/>
    </row>
    <row r="233" spans="1:3">
      <c r="A233" s="259"/>
      <c r="B233" s="259"/>
      <c r="C233" s="259"/>
    </row>
    <row r="234" spans="1:3">
      <c r="A234" s="259"/>
      <c r="B234" s="259"/>
      <c r="C234" s="259"/>
    </row>
    <row r="235" spans="1:3">
      <c r="A235" s="259"/>
      <c r="B235" s="259"/>
      <c r="C235" s="259"/>
    </row>
    <row r="236" spans="1:3">
      <c r="A236" s="259"/>
      <c r="B236" s="259"/>
      <c r="C236" s="259"/>
    </row>
    <row r="237" spans="1:3">
      <c r="A237" s="259"/>
      <c r="B237" s="259"/>
      <c r="C237" s="259"/>
    </row>
    <row r="238" spans="1:3">
      <c r="A238" s="259"/>
      <c r="B238" s="259"/>
      <c r="C238" s="259"/>
    </row>
    <row r="239" spans="1:3">
      <c r="A239" s="259"/>
      <c r="B239" s="259"/>
      <c r="C239" s="259"/>
    </row>
    <row r="240" spans="1:3">
      <c r="A240" s="259"/>
      <c r="B240" s="259"/>
      <c r="C240" s="259"/>
    </row>
    <row r="241" spans="1:3">
      <c r="A241" s="259"/>
      <c r="B241" s="259"/>
      <c r="C241" s="259"/>
    </row>
    <row r="242" spans="1:3">
      <c r="A242" s="259"/>
      <c r="B242" s="259"/>
      <c r="C242" s="259"/>
    </row>
    <row r="243" spans="1:3">
      <c r="A243" s="259"/>
      <c r="B243" s="259"/>
      <c r="C243" s="259"/>
    </row>
    <row r="244" spans="1:3">
      <c r="A244" s="259"/>
      <c r="B244" s="259"/>
      <c r="C244" s="259"/>
    </row>
    <row r="245" spans="1:3">
      <c r="A245" s="259"/>
      <c r="B245" s="259"/>
      <c r="C245" s="259"/>
    </row>
    <row r="246" spans="1:3">
      <c r="A246" s="259"/>
      <c r="B246" s="259"/>
      <c r="C246" s="259"/>
    </row>
    <row r="247" spans="1:3">
      <c r="A247" s="259"/>
      <c r="B247" s="259"/>
      <c r="C247" s="259"/>
    </row>
    <row r="248" spans="1:3">
      <c r="A248" s="259"/>
      <c r="B248" s="259"/>
      <c r="C248" s="259"/>
    </row>
    <row r="249" spans="1:3">
      <c r="A249" s="259"/>
      <c r="B249" s="259"/>
      <c r="C249" s="259"/>
    </row>
    <row r="250" spans="1:3">
      <c r="A250" s="259"/>
      <c r="B250" s="259"/>
      <c r="C250" s="259"/>
    </row>
    <row r="251" spans="1:3">
      <c r="A251" s="259"/>
      <c r="B251" s="259"/>
      <c r="C251" s="259"/>
    </row>
    <row r="252" spans="1:3">
      <c r="A252" s="259"/>
      <c r="B252" s="259"/>
      <c r="C252" s="259"/>
    </row>
    <row r="253" spans="1:3">
      <c r="A253" s="259"/>
      <c r="B253" s="259"/>
      <c r="C253" s="259"/>
    </row>
    <row r="254" spans="1:3">
      <c r="A254" s="259"/>
      <c r="B254" s="259"/>
      <c r="C254" s="259"/>
    </row>
    <row r="255" spans="1:3">
      <c r="A255" s="259"/>
      <c r="B255" s="259"/>
      <c r="C255" s="259"/>
    </row>
    <row r="256" spans="1:3">
      <c r="A256" s="259"/>
      <c r="B256" s="259"/>
      <c r="C256" s="259"/>
    </row>
    <row r="257" spans="1:3">
      <c r="A257" s="259"/>
      <c r="B257" s="259"/>
      <c r="C257" s="259"/>
    </row>
    <row r="258" spans="1:3">
      <c r="A258" s="259"/>
      <c r="B258" s="259"/>
      <c r="C258" s="259"/>
    </row>
    <row r="259" spans="1:3">
      <c r="A259" s="259"/>
      <c r="B259" s="259"/>
      <c r="C259" s="259"/>
    </row>
    <row r="260" spans="1:3">
      <c r="A260" s="259"/>
      <c r="B260" s="259"/>
      <c r="C260" s="259"/>
    </row>
    <row r="261" spans="1:3">
      <c r="A261" s="259"/>
      <c r="B261" s="259"/>
      <c r="C261" s="259"/>
    </row>
    <row r="262" spans="1:3">
      <c r="A262" s="259"/>
      <c r="B262" s="259"/>
      <c r="C262" s="259"/>
    </row>
    <row r="263" spans="1:3">
      <c r="A263" s="259"/>
      <c r="B263" s="259"/>
      <c r="C263" s="259"/>
    </row>
    <row r="264" spans="1:3">
      <c r="A264" s="259"/>
      <c r="B264" s="259"/>
      <c r="C264" s="259"/>
    </row>
    <row r="265" spans="1:3">
      <c r="A265" s="259"/>
      <c r="B265" s="259"/>
      <c r="C265" s="259"/>
    </row>
    <row r="266" spans="1:3">
      <c r="A266" s="259"/>
      <c r="B266" s="259"/>
      <c r="C266" s="259"/>
    </row>
    <row r="267" spans="1:3">
      <c r="A267" s="259"/>
      <c r="B267" s="259"/>
      <c r="C267" s="259"/>
    </row>
    <row r="268" spans="1:3">
      <c r="A268" s="259"/>
      <c r="B268" s="259"/>
      <c r="C268" s="259"/>
    </row>
    <row r="269" spans="1:3">
      <c r="A269" s="259"/>
      <c r="B269" s="259"/>
      <c r="C269" s="259"/>
    </row>
    <row r="270" spans="1:3">
      <c r="A270" s="259"/>
      <c r="B270" s="259"/>
      <c r="C270" s="259"/>
    </row>
    <row r="271" spans="1:3">
      <c r="A271" s="259"/>
      <c r="B271" s="259"/>
      <c r="C271" s="259"/>
    </row>
    <row r="272" spans="1:3">
      <c r="A272" s="259"/>
      <c r="B272" s="259"/>
      <c r="C272" s="259"/>
    </row>
    <row r="273" spans="1:3">
      <c r="A273" s="259"/>
      <c r="B273" s="259"/>
      <c r="C273" s="259"/>
    </row>
    <row r="274" spans="1:3">
      <c r="A274" s="259"/>
      <c r="B274" s="259"/>
      <c r="C274" s="259"/>
    </row>
    <row r="275" spans="1:3">
      <c r="A275" s="259"/>
      <c r="B275" s="259"/>
      <c r="C275" s="259"/>
    </row>
    <row r="276" spans="1:3">
      <c r="A276" s="259"/>
      <c r="B276" s="259"/>
      <c r="C276" s="259"/>
    </row>
    <row r="277" spans="1:3">
      <c r="A277" s="259"/>
      <c r="B277" s="259"/>
      <c r="C277" s="259"/>
    </row>
    <row r="278" spans="1:3">
      <c r="A278" s="259"/>
      <c r="B278" s="259"/>
      <c r="C278" s="259"/>
    </row>
    <row r="279" spans="1:3">
      <c r="A279" s="259"/>
      <c r="B279" s="259"/>
      <c r="C279" s="259"/>
    </row>
    <row r="280" spans="1:3">
      <c r="A280" s="259"/>
      <c r="B280" s="259"/>
      <c r="C280" s="259"/>
    </row>
    <row r="281" spans="1:3">
      <c r="A281" s="259"/>
      <c r="B281" s="259"/>
      <c r="C281" s="259"/>
    </row>
    <row r="282" spans="1:3">
      <c r="A282" s="259"/>
      <c r="B282" s="259"/>
      <c r="C282" s="259"/>
    </row>
    <row r="283" spans="1:3">
      <c r="A283" s="259"/>
      <c r="B283" s="259"/>
      <c r="C283" s="259"/>
    </row>
    <row r="284" spans="1:3">
      <c r="A284" s="259"/>
      <c r="B284" s="259"/>
      <c r="C284" s="259"/>
    </row>
    <row r="285" spans="1:3">
      <c r="A285" s="259"/>
      <c r="B285" s="259"/>
      <c r="C285" s="259"/>
    </row>
    <row r="286" spans="1:3">
      <c r="A286" s="259"/>
      <c r="B286" s="259"/>
      <c r="C286" s="259"/>
    </row>
    <row r="287" spans="1:3">
      <c r="A287" s="259"/>
      <c r="B287" s="259"/>
      <c r="C287" s="259"/>
    </row>
    <row r="288" spans="1:3">
      <c r="A288" s="259"/>
      <c r="B288" s="259"/>
      <c r="C288" s="259"/>
    </row>
    <row r="289" spans="1:3">
      <c r="A289" s="259"/>
      <c r="B289" s="259"/>
      <c r="C289" s="259"/>
    </row>
    <row r="290" spans="1:3">
      <c r="A290" s="259"/>
      <c r="B290" s="259"/>
      <c r="C290" s="259"/>
    </row>
    <row r="291" spans="1:3">
      <c r="A291" s="259"/>
      <c r="B291" s="259"/>
      <c r="C291" s="259"/>
    </row>
    <row r="292" spans="1:3">
      <c r="A292" s="259"/>
      <c r="B292" s="259"/>
      <c r="C292" s="259"/>
    </row>
    <row r="293" spans="1:3">
      <c r="A293" s="259"/>
      <c r="B293" s="259"/>
      <c r="C293" s="259"/>
    </row>
    <row r="294" spans="1:3">
      <c r="A294" s="259"/>
      <c r="B294" s="259"/>
      <c r="C294" s="259"/>
    </row>
    <row r="295" spans="1:3">
      <c r="A295" s="259"/>
      <c r="B295" s="259"/>
      <c r="C295" s="259"/>
    </row>
    <row r="296" spans="1:3">
      <c r="A296" s="259"/>
      <c r="B296" s="259"/>
      <c r="C296" s="259"/>
    </row>
    <row r="297" spans="1:3">
      <c r="A297" s="259"/>
      <c r="B297" s="259"/>
      <c r="C297" s="259"/>
    </row>
    <row r="298" spans="1:3">
      <c r="A298" s="259"/>
      <c r="B298" s="259"/>
      <c r="C298" s="259"/>
    </row>
    <row r="299" spans="1:3">
      <c r="A299" s="259"/>
      <c r="B299" s="259"/>
      <c r="C299" s="259"/>
    </row>
    <row r="300" spans="1:3">
      <c r="A300" s="259"/>
      <c r="B300" s="259"/>
      <c r="C300" s="259"/>
    </row>
    <row r="301" spans="1:3">
      <c r="A301" s="259"/>
      <c r="B301" s="259"/>
      <c r="C301" s="259"/>
    </row>
    <row r="302" spans="1:3">
      <c r="A302" s="259"/>
      <c r="B302" s="259"/>
      <c r="C302" s="259"/>
    </row>
    <row r="303" spans="1:3">
      <c r="A303" s="259"/>
      <c r="B303" s="259"/>
      <c r="C303" s="259"/>
    </row>
    <row r="304" spans="1:3">
      <c r="A304" s="259"/>
      <c r="B304" s="259"/>
      <c r="C304" s="259"/>
    </row>
    <row r="305" spans="1:3">
      <c r="A305" s="259"/>
      <c r="B305" s="259"/>
      <c r="C305" s="259"/>
    </row>
    <row r="306" spans="1:3">
      <c r="A306" s="259"/>
      <c r="B306" s="259"/>
      <c r="C306" s="259"/>
    </row>
    <row r="307" spans="1:3">
      <c r="A307" s="259"/>
      <c r="B307" s="259"/>
      <c r="C307" s="259"/>
    </row>
    <row r="308" spans="1:3">
      <c r="A308" s="259"/>
      <c r="B308" s="259"/>
      <c r="C308" s="259"/>
    </row>
    <row r="309" spans="1:3">
      <c r="A309" s="259"/>
      <c r="B309" s="259"/>
      <c r="C309" s="259"/>
    </row>
    <row r="310" spans="1:3">
      <c r="A310" s="259"/>
      <c r="B310" s="259"/>
      <c r="C310" s="259"/>
    </row>
    <row r="311" spans="1:3">
      <c r="A311" s="259"/>
      <c r="B311" s="259"/>
      <c r="C311" s="259"/>
    </row>
    <row r="312" spans="1:3">
      <c r="A312" s="259"/>
      <c r="B312" s="259"/>
      <c r="C312" s="259"/>
    </row>
    <row r="313" spans="1:3">
      <c r="A313" s="259"/>
      <c r="B313" s="259"/>
      <c r="C313" s="259"/>
    </row>
    <row r="314" spans="1:3">
      <c r="A314" s="259"/>
      <c r="B314" s="259"/>
      <c r="C314" s="259"/>
    </row>
    <row r="315" spans="1:3">
      <c r="A315" s="259"/>
      <c r="B315" s="259"/>
      <c r="C315" s="259"/>
    </row>
    <row r="316" spans="1:3">
      <c r="A316" s="259"/>
      <c r="B316" s="259"/>
      <c r="C316" s="259"/>
    </row>
    <row r="317" spans="1:3">
      <c r="A317" s="259"/>
      <c r="B317" s="259"/>
      <c r="C317" s="259"/>
    </row>
    <row r="318" spans="1:3">
      <c r="A318" s="259"/>
      <c r="B318" s="259"/>
      <c r="C318" s="259"/>
    </row>
    <row r="319" spans="1:3">
      <c r="A319" s="259"/>
      <c r="B319" s="259"/>
      <c r="C319" s="259"/>
    </row>
    <row r="320" spans="1:3">
      <c r="A320" s="259"/>
      <c r="B320" s="259"/>
      <c r="C320" s="259"/>
    </row>
    <row r="321" spans="1:3">
      <c r="A321" s="259"/>
      <c r="B321" s="259"/>
      <c r="C321" s="259"/>
    </row>
    <row r="322" spans="1:3">
      <c r="A322" s="259"/>
      <c r="B322" s="259"/>
      <c r="C322" s="259"/>
    </row>
    <row r="323" spans="1:3">
      <c r="A323" s="259"/>
      <c r="B323" s="259"/>
      <c r="C323" s="259"/>
    </row>
    <row r="324" spans="1:3">
      <c r="A324" s="259"/>
      <c r="B324" s="259"/>
      <c r="C324" s="259"/>
    </row>
    <row r="325" spans="1:3">
      <c r="A325" s="259"/>
      <c r="B325" s="259"/>
      <c r="C325" s="259"/>
    </row>
    <row r="326" spans="1:3">
      <c r="A326" s="259"/>
      <c r="B326" s="259"/>
      <c r="C326" s="259"/>
    </row>
    <row r="327" spans="1:3">
      <c r="A327" s="259"/>
      <c r="B327" s="259"/>
      <c r="C327" s="259"/>
    </row>
    <row r="328" spans="1:3">
      <c r="A328" s="259"/>
      <c r="B328" s="259"/>
      <c r="C328" s="259"/>
    </row>
    <row r="329" spans="1:3">
      <c r="A329" s="259"/>
      <c r="B329" s="259"/>
      <c r="C329" s="259"/>
    </row>
    <row r="330" spans="1:3">
      <c r="A330" s="259"/>
      <c r="B330" s="259"/>
      <c r="C330" s="259"/>
    </row>
    <row r="331" spans="1:3">
      <c r="A331" s="259"/>
      <c r="B331" s="259"/>
      <c r="C331" s="259"/>
    </row>
    <row r="332" spans="1:3">
      <c r="A332" s="259"/>
      <c r="B332" s="259"/>
      <c r="C332" s="259"/>
    </row>
    <row r="333" spans="1:3">
      <c r="A333" s="259"/>
      <c r="B333" s="259"/>
      <c r="C333" s="259"/>
    </row>
    <row r="334" spans="1:3">
      <c r="A334" s="259"/>
      <c r="B334" s="259"/>
      <c r="C334" s="259"/>
    </row>
    <row r="335" spans="1:3">
      <c r="A335" s="259"/>
      <c r="B335" s="259"/>
      <c r="C335" s="259"/>
    </row>
    <row r="336" spans="1:3">
      <c r="A336" s="259"/>
      <c r="B336" s="259"/>
      <c r="C336" s="259"/>
    </row>
    <row r="337" spans="1:3">
      <c r="A337" s="259"/>
      <c r="B337" s="259"/>
      <c r="C337" s="259"/>
    </row>
    <row r="338" spans="1:3">
      <c r="A338" s="259"/>
      <c r="B338" s="259"/>
      <c r="C338" s="259"/>
    </row>
    <row r="339" spans="1:3">
      <c r="A339" s="259"/>
      <c r="B339" s="259"/>
      <c r="C339" s="259"/>
    </row>
    <row r="340" spans="1:3">
      <c r="A340" s="259"/>
      <c r="B340" s="259"/>
      <c r="C340" s="259"/>
    </row>
    <row r="341" spans="1:3">
      <c r="A341" s="259"/>
      <c r="B341" s="259"/>
      <c r="C341" s="259"/>
    </row>
    <row r="342" spans="1:3">
      <c r="A342" s="259"/>
      <c r="B342" s="259"/>
      <c r="C342" s="259"/>
    </row>
    <row r="343" spans="1:3">
      <c r="A343" s="259"/>
      <c r="B343" s="259"/>
      <c r="C343" s="259"/>
    </row>
    <row r="344" spans="1:3">
      <c r="A344" s="259"/>
      <c r="B344" s="259"/>
      <c r="C344" s="259"/>
    </row>
    <row r="345" spans="1:3">
      <c r="A345" s="259"/>
      <c r="B345" s="259"/>
      <c r="C345" s="259"/>
    </row>
    <row r="346" spans="1:3">
      <c r="A346" s="259"/>
      <c r="B346" s="259"/>
      <c r="C346" s="259"/>
    </row>
    <row r="347" spans="1:3">
      <c r="A347" s="259"/>
      <c r="B347" s="259"/>
      <c r="C347" s="259"/>
    </row>
    <row r="348" spans="1:3">
      <c r="A348" s="259"/>
      <c r="B348" s="259"/>
      <c r="C348" s="259"/>
    </row>
    <row r="349" spans="1:3">
      <c r="A349" s="259"/>
      <c r="B349" s="259"/>
      <c r="C349" s="259"/>
    </row>
    <row r="350" spans="1:3">
      <c r="A350" s="259"/>
      <c r="B350" s="259"/>
      <c r="C350" s="259"/>
    </row>
    <row r="351" spans="1:3">
      <c r="A351" s="259"/>
      <c r="B351" s="259"/>
      <c r="C351" s="259"/>
    </row>
    <row r="352" spans="1:3">
      <c r="A352" s="259"/>
      <c r="B352" s="259"/>
      <c r="C352" s="259"/>
    </row>
    <row r="353" spans="1:3">
      <c r="A353" s="259"/>
      <c r="B353" s="259"/>
      <c r="C353" s="259"/>
    </row>
    <row r="354" spans="1:3">
      <c r="A354" s="259"/>
      <c r="B354" s="259"/>
      <c r="C354" s="259"/>
    </row>
    <row r="355" spans="1:3">
      <c r="A355" s="259"/>
      <c r="B355" s="259"/>
      <c r="C355" s="259"/>
    </row>
    <row r="356" spans="1:3">
      <c r="A356" s="259"/>
      <c r="B356" s="259"/>
      <c r="C356" s="259"/>
    </row>
    <row r="357" spans="1:3">
      <c r="A357" s="259"/>
      <c r="B357" s="259"/>
      <c r="C357" s="259"/>
    </row>
    <row r="358" spans="1:3">
      <c r="A358" s="259"/>
      <c r="B358" s="259"/>
      <c r="C358" s="259"/>
    </row>
    <row r="359" spans="1:3">
      <c r="A359" s="259"/>
      <c r="B359" s="259"/>
      <c r="C359" s="259"/>
    </row>
    <row r="360" spans="1:3">
      <c r="A360" s="259"/>
      <c r="B360" s="259"/>
      <c r="C360" s="259"/>
    </row>
    <row r="361" spans="1:3">
      <c r="A361" s="259"/>
      <c r="B361" s="259"/>
      <c r="C361" s="259"/>
    </row>
    <row r="362" spans="1:3">
      <c r="A362" s="259"/>
      <c r="B362" s="259"/>
      <c r="C362" s="259"/>
    </row>
    <row r="363" spans="1:3">
      <c r="A363" s="259"/>
      <c r="B363" s="259"/>
      <c r="C363" s="259"/>
    </row>
    <row r="364" spans="1:3">
      <c r="A364" s="259"/>
      <c r="B364" s="259"/>
      <c r="C364" s="259"/>
    </row>
    <row r="365" spans="1:3">
      <c r="A365" s="259"/>
      <c r="B365" s="259"/>
      <c r="C365" s="259"/>
    </row>
    <row r="366" spans="1:3">
      <c r="A366" s="259"/>
      <c r="B366" s="259"/>
      <c r="C366" s="259"/>
    </row>
    <row r="367" spans="1:3">
      <c r="A367" s="259"/>
      <c r="B367" s="259"/>
      <c r="C367" s="259"/>
    </row>
    <row r="368" spans="1:3">
      <c r="A368" s="259"/>
      <c r="B368" s="259"/>
      <c r="C368" s="259"/>
    </row>
    <row r="369" spans="1:3">
      <c r="A369" s="259"/>
      <c r="B369" s="259"/>
      <c r="C369" s="259"/>
    </row>
    <row r="370" spans="1:3">
      <c r="A370" s="259"/>
      <c r="B370" s="259"/>
      <c r="C370" s="259"/>
    </row>
    <row r="371" spans="1:3">
      <c r="A371" s="259"/>
      <c r="B371" s="259"/>
      <c r="C371" s="259"/>
    </row>
    <row r="372" spans="1:3">
      <c r="A372" s="259"/>
      <c r="B372" s="259"/>
      <c r="C372" s="259"/>
    </row>
    <row r="373" spans="1:3">
      <c r="A373" s="259"/>
      <c r="B373" s="259"/>
      <c r="C373" s="259"/>
    </row>
    <row r="374" spans="1:3">
      <c r="A374" s="259"/>
      <c r="B374" s="259"/>
      <c r="C374" s="259"/>
    </row>
    <row r="375" spans="1:3">
      <c r="A375" s="259"/>
      <c r="B375" s="259"/>
      <c r="C375" s="259"/>
    </row>
    <row r="376" spans="1:3">
      <c r="A376" s="259"/>
      <c r="B376" s="259"/>
      <c r="C376" s="259"/>
    </row>
    <row r="377" spans="1:3">
      <c r="A377" s="259"/>
      <c r="B377" s="259"/>
      <c r="C377" s="259"/>
    </row>
    <row r="378" spans="1:3">
      <c r="A378" s="259"/>
      <c r="B378" s="259"/>
      <c r="C378" s="259"/>
    </row>
    <row r="379" spans="1:3">
      <c r="A379" s="259"/>
      <c r="B379" s="259"/>
      <c r="C379" s="259"/>
    </row>
    <row r="380" spans="1:3">
      <c r="A380" s="259"/>
      <c r="B380" s="259"/>
      <c r="C380" s="259"/>
    </row>
    <row r="381" spans="1:3">
      <c r="A381" s="259"/>
      <c r="B381" s="259"/>
      <c r="C381" s="259"/>
    </row>
    <row r="382" spans="1:3">
      <c r="A382" s="259"/>
      <c r="B382" s="259"/>
      <c r="C382" s="259"/>
    </row>
    <row r="383" spans="1:3">
      <c r="A383" s="259"/>
      <c r="B383" s="259"/>
      <c r="C383" s="259"/>
    </row>
    <row r="384" spans="1:3">
      <c r="A384" s="259"/>
      <c r="B384" s="259"/>
      <c r="C384" s="259"/>
    </row>
    <row r="385" spans="1:3">
      <c r="A385" s="259"/>
      <c r="B385" s="259"/>
      <c r="C385" s="259"/>
    </row>
    <row r="386" spans="1:3">
      <c r="A386" s="259"/>
      <c r="B386" s="259"/>
      <c r="C386" s="259"/>
    </row>
    <row r="387" spans="1:3">
      <c r="A387" s="259"/>
      <c r="B387" s="259"/>
      <c r="C387" s="259"/>
    </row>
    <row r="388" spans="1:3">
      <c r="A388" s="259"/>
      <c r="B388" s="259"/>
      <c r="C388" s="259"/>
    </row>
    <row r="389" spans="1:3">
      <c r="A389" s="259"/>
      <c r="B389" s="259"/>
      <c r="C389" s="259"/>
    </row>
    <row r="390" spans="1:3">
      <c r="A390" s="259"/>
      <c r="B390" s="259"/>
      <c r="C390" s="259"/>
    </row>
    <row r="391" spans="1:3">
      <c r="A391" s="259"/>
      <c r="B391" s="259"/>
      <c r="C391" s="259"/>
    </row>
    <row r="392" spans="1:3">
      <c r="A392" s="259"/>
      <c r="B392" s="259"/>
      <c r="C392" s="259"/>
    </row>
    <row r="393" spans="1:3">
      <c r="A393" s="259"/>
      <c r="B393" s="259"/>
      <c r="C393" s="259"/>
    </row>
    <row r="394" spans="1:3">
      <c r="A394" s="259"/>
      <c r="B394" s="259"/>
      <c r="C394" s="259"/>
    </row>
    <row r="395" spans="1:3">
      <c r="A395" s="259"/>
      <c r="B395" s="259"/>
      <c r="C395" s="259"/>
    </row>
    <row r="396" spans="1:3">
      <c r="A396" s="259"/>
      <c r="B396" s="259"/>
      <c r="C396" s="259"/>
    </row>
    <row r="397" spans="1:3">
      <c r="A397" s="259"/>
      <c r="B397" s="259"/>
      <c r="C397" s="259"/>
    </row>
    <row r="398" spans="1:3">
      <c r="A398" s="259"/>
      <c r="B398" s="259"/>
      <c r="C398" s="259"/>
    </row>
    <row r="399" spans="1:3">
      <c r="A399" s="259"/>
      <c r="B399" s="259"/>
      <c r="C399" s="259"/>
    </row>
    <row r="400" spans="1:3">
      <c r="A400" s="259"/>
      <c r="B400" s="259"/>
      <c r="C400" s="259"/>
    </row>
    <row r="401" spans="1:3">
      <c r="A401" s="259"/>
      <c r="B401" s="259"/>
      <c r="C401" s="259"/>
    </row>
    <row r="402" spans="1:3">
      <c r="A402" s="259"/>
      <c r="B402" s="259"/>
      <c r="C402" s="259"/>
    </row>
    <row r="403" spans="1:3">
      <c r="A403" s="259"/>
      <c r="B403" s="259"/>
      <c r="C403" s="259"/>
    </row>
    <row r="404" spans="1:3">
      <c r="A404" s="259"/>
      <c r="B404" s="259"/>
      <c r="C404" s="259"/>
    </row>
    <row r="405" spans="1:3">
      <c r="A405" s="259"/>
      <c r="B405" s="259"/>
      <c r="C405" s="259"/>
    </row>
    <row r="406" spans="1:3">
      <c r="A406" s="259"/>
      <c r="B406" s="259"/>
      <c r="C406" s="259"/>
    </row>
    <row r="407" spans="1:3">
      <c r="A407" s="259"/>
      <c r="B407" s="259"/>
      <c r="C407" s="259"/>
    </row>
    <row r="408" spans="1:3">
      <c r="A408" s="259"/>
      <c r="B408" s="259"/>
      <c r="C408" s="259"/>
    </row>
    <row r="409" spans="1:3">
      <c r="A409" s="259"/>
      <c r="B409" s="259"/>
      <c r="C409" s="259"/>
    </row>
    <row r="410" spans="1:3">
      <c r="A410" s="259"/>
      <c r="B410" s="259"/>
      <c r="C410" s="259"/>
    </row>
    <row r="411" spans="1:3">
      <c r="A411" s="259"/>
      <c r="B411" s="259"/>
      <c r="C411" s="259"/>
    </row>
    <row r="412" spans="1:3">
      <c r="A412" s="259"/>
      <c r="B412" s="259"/>
      <c r="C412" s="259"/>
    </row>
    <row r="413" spans="1:3">
      <c r="A413" s="259"/>
      <c r="B413" s="259"/>
      <c r="C413" s="259"/>
    </row>
    <row r="414" spans="1:3">
      <c r="A414" s="259"/>
      <c r="B414" s="259"/>
      <c r="C414" s="259"/>
    </row>
    <row r="415" spans="1:3">
      <c r="A415" s="259"/>
      <c r="B415" s="259"/>
      <c r="C415" s="259"/>
    </row>
    <row r="416" spans="1:3">
      <c r="A416" s="259"/>
      <c r="B416" s="259"/>
      <c r="C416" s="259"/>
    </row>
    <row r="417" spans="1:3">
      <c r="A417" s="259"/>
      <c r="B417" s="259"/>
      <c r="C417" s="259"/>
    </row>
    <row r="418" spans="1:3">
      <c r="A418" s="259"/>
      <c r="B418" s="259"/>
      <c r="C418" s="259"/>
    </row>
    <row r="419" spans="1:3">
      <c r="A419" s="259"/>
      <c r="B419" s="259"/>
      <c r="C419" s="259"/>
    </row>
    <row r="420" spans="1:3">
      <c r="A420" s="259"/>
      <c r="B420" s="259"/>
      <c r="C420" s="259"/>
    </row>
    <row r="421" spans="1:3">
      <c r="A421" s="259"/>
      <c r="B421" s="259"/>
      <c r="C421" s="259"/>
    </row>
    <row r="422" spans="1:3">
      <c r="A422" s="259"/>
      <c r="B422" s="259"/>
      <c r="C422" s="259"/>
    </row>
    <row r="423" spans="1:3">
      <c r="A423" s="259"/>
      <c r="B423" s="259"/>
      <c r="C423" s="259"/>
    </row>
    <row r="424" spans="1:3">
      <c r="A424" s="259"/>
      <c r="B424" s="259"/>
      <c r="C424" s="259"/>
    </row>
    <row r="425" spans="1:3">
      <c r="A425" s="259"/>
      <c r="B425" s="259"/>
      <c r="C425" s="259"/>
    </row>
    <row r="426" spans="1:3">
      <c r="A426" s="259"/>
      <c r="B426" s="259"/>
      <c r="C426" s="259"/>
    </row>
    <row r="427" spans="1:3">
      <c r="A427" s="259"/>
      <c r="B427" s="259"/>
      <c r="C427" s="259"/>
    </row>
    <row r="428" spans="1:3">
      <c r="A428" s="259"/>
      <c r="B428" s="259"/>
      <c r="C428" s="259"/>
    </row>
    <row r="429" spans="1:3">
      <c r="A429" s="259"/>
      <c r="B429" s="259"/>
      <c r="C429" s="259"/>
    </row>
    <row r="430" spans="1:3">
      <c r="A430" s="259"/>
      <c r="B430" s="259"/>
      <c r="C430" s="259"/>
    </row>
    <row r="431" spans="1:3">
      <c r="A431" s="259"/>
      <c r="B431" s="259"/>
      <c r="C431" s="259"/>
    </row>
    <row r="432" spans="1:3">
      <c r="A432" s="259"/>
      <c r="B432" s="259"/>
      <c r="C432" s="259"/>
    </row>
    <row r="433" spans="1:3">
      <c r="A433" s="259"/>
      <c r="B433" s="259"/>
      <c r="C433" s="259"/>
    </row>
    <row r="434" spans="1:3">
      <c r="A434" s="259"/>
      <c r="B434" s="259"/>
      <c r="C434" s="259"/>
    </row>
    <row r="435" spans="1:3">
      <c r="A435" s="259"/>
      <c r="B435" s="259"/>
      <c r="C435" s="259"/>
    </row>
    <row r="436" spans="1:3">
      <c r="A436" s="259"/>
      <c r="B436" s="259"/>
      <c r="C436" s="259"/>
    </row>
    <row r="437" spans="1:3">
      <c r="A437" s="259"/>
      <c r="B437" s="259"/>
      <c r="C437" s="259"/>
    </row>
    <row r="438" spans="1:3">
      <c r="A438" s="259"/>
      <c r="B438" s="259"/>
      <c r="C438" s="259"/>
    </row>
    <row r="439" spans="1:3">
      <c r="A439" s="259"/>
      <c r="B439" s="259"/>
      <c r="C439" s="259"/>
    </row>
    <row r="440" spans="1:3">
      <c r="A440" s="259"/>
      <c r="B440" s="259"/>
      <c r="C440" s="259"/>
    </row>
    <row r="441" spans="1:3">
      <c r="A441" s="259"/>
      <c r="B441" s="259"/>
      <c r="C441" s="259"/>
    </row>
    <row r="442" spans="1:3">
      <c r="A442" s="259"/>
      <c r="B442" s="259"/>
      <c r="C442" s="259"/>
    </row>
    <row r="443" spans="1:3">
      <c r="A443" s="259"/>
      <c r="B443" s="259"/>
      <c r="C443" s="259"/>
    </row>
    <row r="444" spans="1:3">
      <c r="A444" s="259"/>
      <c r="B444" s="259"/>
      <c r="C444" s="259"/>
    </row>
    <row r="445" spans="1:3">
      <c r="A445" s="259"/>
      <c r="B445" s="259"/>
      <c r="C445" s="259"/>
    </row>
    <row r="446" spans="1:3">
      <c r="A446" s="259"/>
      <c r="B446" s="259"/>
      <c r="C446" s="259"/>
    </row>
    <row r="447" spans="1:3">
      <c r="A447" s="259"/>
      <c r="B447" s="259"/>
      <c r="C447" s="259"/>
    </row>
    <row r="448" spans="1:3">
      <c r="A448" s="259"/>
      <c r="B448" s="259"/>
      <c r="C448" s="259"/>
    </row>
    <row r="449" spans="1:3">
      <c r="A449" s="259"/>
      <c r="B449" s="259"/>
      <c r="C449" s="259"/>
    </row>
    <row r="450" spans="1:3">
      <c r="A450" s="259"/>
      <c r="B450" s="259"/>
      <c r="C450" s="259"/>
    </row>
    <row r="451" spans="1:3">
      <c r="A451" s="259"/>
      <c r="B451" s="259"/>
      <c r="C451" s="259"/>
    </row>
    <row r="452" spans="1:3">
      <c r="A452" s="259"/>
      <c r="B452" s="259"/>
      <c r="C452" s="259"/>
    </row>
    <row r="453" spans="1:3">
      <c r="A453" s="259"/>
      <c r="B453" s="259"/>
      <c r="C453" s="259"/>
    </row>
    <row r="454" spans="1:3">
      <c r="A454" s="259"/>
      <c r="B454" s="259"/>
      <c r="C454" s="259"/>
    </row>
    <row r="455" spans="1:3">
      <c r="A455" s="259"/>
      <c r="B455" s="259"/>
      <c r="C455" s="259"/>
    </row>
    <row r="456" spans="1:3">
      <c r="A456" s="259"/>
      <c r="B456" s="259"/>
      <c r="C456" s="259"/>
    </row>
    <row r="457" spans="1:3">
      <c r="A457" s="259"/>
      <c r="B457" s="259"/>
      <c r="C457" s="259"/>
    </row>
    <row r="458" spans="1:3">
      <c r="A458" s="259"/>
      <c r="B458" s="259"/>
      <c r="C458" s="259"/>
    </row>
    <row r="459" spans="1:3">
      <c r="A459" s="259"/>
      <c r="B459" s="259"/>
      <c r="C459" s="259"/>
    </row>
    <row r="460" spans="1:3">
      <c r="A460" s="259"/>
      <c r="B460" s="259"/>
      <c r="C460" s="259"/>
    </row>
    <row r="461" spans="1:3">
      <c r="A461" s="259"/>
      <c r="B461" s="259"/>
      <c r="C461" s="259"/>
    </row>
    <row r="462" spans="1:3">
      <c r="A462" s="259"/>
      <c r="B462" s="259"/>
      <c r="C462" s="259"/>
    </row>
    <row r="463" spans="1:3">
      <c r="A463" s="259"/>
      <c r="B463" s="259"/>
      <c r="C463" s="259"/>
    </row>
    <row r="464" spans="1:3">
      <c r="A464" s="259"/>
      <c r="B464" s="259"/>
      <c r="C464" s="259"/>
    </row>
    <row r="465" spans="1:3">
      <c r="A465" s="259"/>
      <c r="B465" s="259"/>
      <c r="C465" s="259"/>
    </row>
    <row r="466" spans="1:3">
      <c r="A466" s="259"/>
      <c r="B466" s="259"/>
      <c r="C466" s="259"/>
    </row>
    <row r="467" spans="1:3">
      <c r="A467" s="259"/>
      <c r="B467" s="259"/>
      <c r="C467" s="259"/>
    </row>
    <row r="468" spans="1:3">
      <c r="A468" s="259"/>
      <c r="B468" s="259"/>
      <c r="C468" s="259"/>
    </row>
    <row r="469" spans="1:3">
      <c r="A469" s="259"/>
      <c r="B469" s="259"/>
      <c r="C469" s="259"/>
    </row>
    <row r="470" spans="1:3">
      <c r="A470" s="259"/>
      <c r="B470" s="259"/>
      <c r="C470" s="259"/>
    </row>
    <row r="471" spans="1:3">
      <c r="A471" s="259"/>
      <c r="B471" s="259"/>
      <c r="C471" s="259"/>
    </row>
    <row r="472" spans="1:3">
      <c r="A472" s="259"/>
      <c r="B472" s="259"/>
      <c r="C472" s="259"/>
    </row>
    <row r="473" spans="1:3">
      <c r="A473" s="259"/>
      <c r="B473" s="259"/>
      <c r="C473" s="259"/>
    </row>
    <row r="474" spans="1:3">
      <c r="A474" s="259"/>
      <c r="B474" s="259"/>
      <c r="C474" s="259"/>
    </row>
    <row r="475" spans="1:3">
      <c r="A475" s="259"/>
      <c r="B475" s="259"/>
      <c r="C475" s="259"/>
    </row>
    <row r="476" spans="1:3">
      <c r="A476" s="259"/>
      <c r="B476" s="259"/>
      <c r="C476" s="259"/>
    </row>
    <row r="477" spans="1:3">
      <c r="A477" s="259"/>
      <c r="B477" s="259"/>
      <c r="C477" s="259"/>
    </row>
    <row r="478" spans="1:3">
      <c r="A478" s="259"/>
      <c r="B478" s="259"/>
      <c r="C478" s="259"/>
    </row>
    <row r="479" spans="1:3">
      <c r="A479" s="259"/>
      <c r="B479" s="259"/>
      <c r="C479" s="259"/>
    </row>
    <row r="480" spans="1:3">
      <c r="A480" s="259"/>
      <c r="B480" s="259"/>
      <c r="C480" s="259"/>
    </row>
    <row r="481" spans="1:3">
      <c r="A481" s="259"/>
      <c r="B481" s="259"/>
      <c r="C481" s="259"/>
    </row>
    <row r="482" spans="1:3">
      <c r="A482" s="259"/>
      <c r="B482" s="259"/>
      <c r="C482" s="259"/>
    </row>
    <row r="483" spans="1:3">
      <c r="A483" s="259"/>
      <c r="B483" s="259"/>
      <c r="C483" s="259"/>
    </row>
    <row r="484" spans="1:3">
      <c r="A484" s="259"/>
      <c r="B484" s="259"/>
      <c r="C484" s="259"/>
    </row>
    <row r="485" spans="1:3">
      <c r="A485" s="259"/>
      <c r="B485" s="259"/>
      <c r="C485" s="259"/>
    </row>
    <row r="486" spans="1:3">
      <c r="A486" s="259"/>
      <c r="B486" s="259"/>
      <c r="C486" s="259"/>
    </row>
    <row r="487" spans="1:3">
      <c r="A487" s="259"/>
      <c r="B487" s="259"/>
      <c r="C487" s="259"/>
    </row>
    <row r="488" spans="1:3">
      <c r="A488" s="259"/>
      <c r="B488" s="259"/>
      <c r="C488" s="259"/>
    </row>
    <row r="489" spans="1:3">
      <c r="A489" s="259"/>
      <c r="B489" s="259"/>
      <c r="C489" s="259"/>
    </row>
    <row r="490" spans="1:3">
      <c r="A490" s="259"/>
      <c r="B490" s="259"/>
      <c r="C490" s="259"/>
    </row>
    <row r="491" spans="1:3">
      <c r="A491" s="259"/>
      <c r="B491" s="259"/>
      <c r="C491" s="259"/>
    </row>
    <row r="492" spans="1:3">
      <c r="A492" s="259"/>
      <c r="B492" s="259"/>
      <c r="C492" s="259"/>
    </row>
    <row r="493" spans="1:3">
      <c r="A493" s="259"/>
      <c r="B493" s="259"/>
      <c r="C493" s="259"/>
    </row>
    <row r="494" spans="1:3">
      <c r="A494" s="259"/>
      <c r="B494" s="259"/>
      <c r="C494" s="259"/>
    </row>
    <row r="495" spans="1:3">
      <c r="A495" s="259"/>
      <c r="B495" s="259"/>
      <c r="C495" s="259"/>
    </row>
    <row r="496" spans="1:3">
      <c r="A496" s="259"/>
      <c r="B496" s="259"/>
      <c r="C496" s="259"/>
    </row>
    <row r="497" spans="1:3">
      <c r="A497" s="259"/>
      <c r="B497" s="259"/>
      <c r="C497" s="259"/>
    </row>
    <row r="498" spans="1:3">
      <c r="A498" s="259"/>
      <c r="B498" s="259"/>
      <c r="C498" s="259"/>
    </row>
    <row r="499" spans="1:3">
      <c r="A499" s="259"/>
      <c r="B499" s="259"/>
      <c r="C499" s="259"/>
    </row>
    <row r="500" spans="1:3">
      <c r="A500" s="259"/>
      <c r="B500" s="259"/>
      <c r="C500" s="259"/>
    </row>
    <row r="501" spans="1:3">
      <c r="A501" s="259"/>
      <c r="B501" s="259"/>
      <c r="C501" s="259"/>
    </row>
    <row r="502" spans="1:3">
      <c r="A502" s="259"/>
      <c r="B502" s="259"/>
      <c r="C502" s="259"/>
    </row>
    <row r="503" spans="1:3">
      <c r="A503" s="259"/>
      <c r="B503" s="259"/>
      <c r="C503" s="259"/>
    </row>
    <row r="504" spans="1:3">
      <c r="A504" s="259"/>
      <c r="B504" s="259"/>
      <c r="C504" s="259"/>
    </row>
    <row r="505" spans="1:3">
      <c r="A505" s="259"/>
      <c r="B505" s="259"/>
      <c r="C505" s="259"/>
    </row>
    <row r="506" spans="1:3">
      <c r="A506" s="259"/>
      <c r="B506" s="259"/>
      <c r="C506" s="259"/>
    </row>
    <row r="507" spans="1:3">
      <c r="A507" s="259"/>
      <c r="B507" s="259"/>
      <c r="C507" s="259"/>
    </row>
    <row r="508" spans="1:3">
      <c r="A508" s="259"/>
      <c r="B508" s="259"/>
      <c r="C508" s="259"/>
    </row>
    <row r="509" spans="1:3">
      <c r="A509" s="259"/>
      <c r="B509" s="259"/>
      <c r="C509" s="259"/>
    </row>
    <row r="510" spans="1:3">
      <c r="A510" s="259"/>
      <c r="B510" s="259"/>
      <c r="C510" s="259"/>
    </row>
    <row r="511" spans="1:3">
      <c r="A511" s="259"/>
      <c r="B511" s="259"/>
      <c r="C511" s="259"/>
    </row>
    <row r="512" spans="1:3">
      <c r="A512" s="259"/>
      <c r="B512" s="259"/>
      <c r="C512" s="259"/>
    </row>
    <row r="513" spans="1:3">
      <c r="A513" s="259"/>
      <c r="B513" s="259"/>
      <c r="C513" s="259"/>
    </row>
    <row r="514" spans="1:3">
      <c r="A514" s="259"/>
      <c r="B514" s="259"/>
      <c r="C514" s="259"/>
    </row>
    <row r="515" spans="1:3">
      <c r="A515" s="259"/>
      <c r="B515" s="259"/>
      <c r="C515" s="259"/>
    </row>
  </sheetData>
  <sheetProtection password="CF43" sheet="1" objects="1" scenarios="1"/>
  <pageMargins left="0.7" right="0.7"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sheetPr codeName="Sheet2"/>
  <dimension ref="A1:I200"/>
  <sheetViews>
    <sheetView topLeftCell="A184" workbookViewId="0">
      <selection activeCell="A189" sqref="A189"/>
    </sheetView>
  </sheetViews>
  <sheetFormatPr defaultRowHeight="15.75"/>
  <cols>
    <col min="1" max="1" width="14.75" customWidth="1"/>
    <col min="2" max="2" width="14.375" customWidth="1"/>
    <col min="3" max="3" width="21.375" customWidth="1"/>
    <col min="4" max="4" width="31.875" customWidth="1"/>
    <col min="5" max="5" width="12.625" style="6" customWidth="1"/>
    <col min="6" max="6" width="12.125" customWidth="1"/>
    <col min="7" max="7" width="26.375" customWidth="1"/>
  </cols>
  <sheetData>
    <row r="1" spans="1:9" ht="18.75">
      <c r="A1" s="5"/>
    </row>
    <row r="2" spans="1:9" s="1" customFormat="1" ht="26.25">
      <c r="A2" s="3" t="s">
        <v>388</v>
      </c>
      <c r="B2" s="3" t="s">
        <v>0</v>
      </c>
      <c r="C2" s="3" t="s">
        <v>550</v>
      </c>
      <c r="D2" s="3" t="s">
        <v>551</v>
      </c>
      <c r="E2" s="9" t="s">
        <v>552</v>
      </c>
      <c r="F2" s="9" t="s">
        <v>376</v>
      </c>
      <c r="G2" s="9" t="s">
        <v>416</v>
      </c>
    </row>
    <row r="3" spans="1:9" ht="26.25" customHeight="1">
      <c r="A3" s="4" t="s">
        <v>15</v>
      </c>
      <c r="B3" s="4" t="s">
        <v>16</v>
      </c>
      <c r="C3" s="178" t="s">
        <v>9</v>
      </c>
      <c r="D3" s="179" t="s">
        <v>548</v>
      </c>
      <c r="E3" s="8">
        <v>1155741.9727007865</v>
      </c>
      <c r="F3" s="10">
        <v>1049.8528331610598</v>
      </c>
      <c r="G3" s="189" t="s">
        <v>582</v>
      </c>
      <c r="I3" s="174"/>
    </row>
    <row r="4" spans="1:9" ht="26.25" customHeight="1">
      <c r="A4" s="2" t="s">
        <v>17</v>
      </c>
      <c r="B4" s="2" t="s">
        <v>18</v>
      </c>
      <c r="C4" s="178" t="s">
        <v>9</v>
      </c>
      <c r="D4" s="179" t="s">
        <v>11</v>
      </c>
      <c r="E4" s="8">
        <v>4568005.2118911529</v>
      </c>
      <c r="F4" s="10">
        <v>1043.6217906904928</v>
      </c>
      <c r="G4" s="190" t="s">
        <v>583</v>
      </c>
      <c r="I4" s="175"/>
    </row>
    <row r="5" spans="1:9">
      <c r="A5" s="2" t="s">
        <v>19</v>
      </c>
      <c r="B5" s="2" t="s">
        <v>20</v>
      </c>
      <c r="C5" s="178" t="s">
        <v>9</v>
      </c>
      <c r="D5" s="179" t="s">
        <v>11</v>
      </c>
      <c r="E5" s="8">
        <v>2232430.8570293235</v>
      </c>
      <c r="F5" s="10">
        <v>1131.9541538653466</v>
      </c>
      <c r="G5" s="190" t="s">
        <v>584</v>
      </c>
      <c r="I5" s="175"/>
    </row>
    <row r="6" spans="1:9" ht="18.75" customHeight="1">
      <c r="A6" s="2" t="s">
        <v>21</v>
      </c>
      <c r="B6" s="2" t="s">
        <v>22</v>
      </c>
      <c r="C6" s="178" t="s">
        <v>9</v>
      </c>
      <c r="D6" s="179" t="s">
        <v>549</v>
      </c>
      <c r="E6" s="8">
        <v>692093.4315028158</v>
      </c>
      <c r="F6" s="10">
        <v>880.94593318812474</v>
      </c>
      <c r="G6" s="191" t="s">
        <v>553</v>
      </c>
      <c r="I6" s="175"/>
    </row>
    <row r="7" spans="1:9">
      <c r="A7" s="2" t="s">
        <v>23</v>
      </c>
      <c r="B7" s="2" t="s">
        <v>24</v>
      </c>
      <c r="C7" s="178" t="s">
        <v>8</v>
      </c>
      <c r="D7" s="179" t="s">
        <v>8</v>
      </c>
      <c r="E7" s="8">
        <v>78039.712280495878</v>
      </c>
      <c r="F7" s="10">
        <v>814.49322810674528</v>
      </c>
      <c r="G7" s="190" t="s">
        <v>585</v>
      </c>
      <c r="I7" s="176"/>
    </row>
    <row r="8" spans="1:9" ht="25.5" customHeight="1">
      <c r="A8" s="2" t="s">
        <v>25</v>
      </c>
      <c r="B8" s="2" t="s">
        <v>26</v>
      </c>
      <c r="C8" s="178" t="s">
        <v>10</v>
      </c>
      <c r="D8" s="179" t="s">
        <v>8</v>
      </c>
      <c r="E8" s="8">
        <v>74768.648457300078</v>
      </c>
      <c r="F8" s="10">
        <v>780.35343882712993</v>
      </c>
      <c r="G8" s="192" t="s">
        <v>554</v>
      </c>
      <c r="I8" s="175"/>
    </row>
    <row r="9" spans="1:9" ht="26.25" customHeight="1">
      <c r="A9" s="2" t="s">
        <v>27</v>
      </c>
      <c r="B9" s="2" t="s">
        <v>28</v>
      </c>
      <c r="C9" s="178" t="s">
        <v>9</v>
      </c>
      <c r="D9" s="179" t="s">
        <v>11</v>
      </c>
      <c r="E9" s="8">
        <v>3358916.4699908318</v>
      </c>
      <c r="F9" s="10">
        <v>1150.2178249694937</v>
      </c>
      <c r="G9" s="190" t="s">
        <v>586</v>
      </c>
      <c r="I9" s="175"/>
    </row>
    <row r="10" spans="1:9">
      <c r="A10" s="2" t="s">
        <v>29</v>
      </c>
      <c r="B10" s="2" t="s">
        <v>30</v>
      </c>
      <c r="C10" s="178" t="s">
        <v>9</v>
      </c>
      <c r="D10" s="179" t="s">
        <v>9</v>
      </c>
      <c r="E10" s="8">
        <v>818573.69743283466</v>
      </c>
      <c r="F10" s="10">
        <v>1150.3004962881878</v>
      </c>
      <c r="G10" s="190" t="s">
        <v>587</v>
      </c>
      <c r="I10" s="175"/>
    </row>
    <row r="11" spans="1:9" ht="14.25" customHeight="1">
      <c r="A11" s="2" t="s">
        <v>31</v>
      </c>
      <c r="B11" s="2" t="s">
        <v>32</v>
      </c>
      <c r="C11" s="178" t="s">
        <v>8</v>
      </c>
      <c r="D11" s="179" t="s">
        <v>8</v>
      </c>
      <c r="E11" s="8">
        <v>143171.34096561032</v>
      </c>
      <c r="F11" s="10">
        <v>1353.2974974217791</v>
      </c>
      <c r="G11" s="191" t="s">
        <v>588</v>
      </c>
      <c r="I11" s="175"/>
    </row>
    <row r="12" spans="1:9">
      <c r="A12" s="2" t="s">
        <v>33</v>
      </c>
      <c r="B12" s="2" t="s">
        <v>34</v>
      </c>
      <c r="C12" s="178" t="s">
        <v>9</v>
      </c>
      <c r="D12" s="179" t="s">
        <v>548</v>
      </c>
      <c r="E12" s="8">
        <v>908020.34382000705</v>
      </c>
      <c r="F12" s="10">
        <v>1037.382785034378</v>
      </c>
      <c r="G12" s="190" t="s">
        <v>589</v>
      </c>
      <c r="I12" s="175"/>
    </row>
    <row r="13" spans="1:9" ht="26.25" customHeight="1">
      <c r="A13" s="2" t="s">
        <v>35</v>
      </c>
      <c r="B13" s="2" t="s">
        <v>36</v>
      </c>
      <c r="C13" s="178" t="s">
        <v>9</v>
      </c>
      <c r="D13" s="179" t="s">
        <v>11</v>
      </c>
      <c r="E13" s="8">
        <v>904807.65945644863</v>
      </c>
      <c r="F13" s="10">
        <v>1528.7787109613221</v>
      </c>
      <c r="G13" s="190" t="s">
        <v>590</v>
      </c>
      <c r="I13" s="175"/>
    </row>
    <row r="14" spans="1:9" ht="26.25" customHeight="1">
      <c r="A14" s="2" t="s">
        <v>37</v>
      </c>
      <c r="B14" s="2" t="s">
        <v>38</v>
      </c>
      <c r="C14" s="178" t="s">
        <v>9</v>
      </c>
      <c r="D14" s="179" t="s">
        <v>9</v>
      </c>
      <c r="E14" s="8">
        <v>4535937.2516374029</v>
      </c>
      <c r="F14" s="10">
        <v>992.39427552700818</v>
      </c>
      <c r="G14" s="191" t="s">
        <v>555</v>
      </c>
      <c r="I14" s="175"/>
    </row>
    <row r="15" spans="1:9">
      <c r="A15" s="2" t="s">
        <v>39</v>
      </c>
      <c r="B15" s="2" t="s">
        <v>40</v>
      </c>
      <c r="C15" s="178" t="s">
        <v>9</v>
      </c>
      <c r="D15" s="179" t="s">
        <v>549</v>
      </c>
      <c r="E15" s="8">
        <v>1557392.5352689794</v>
      </c>
      <c r="F15" s="10">
        <v>875.65582369212802</v>
      </c>
      <c r="G15" s="190" t="s">
        <v>425</v>
      </c>
      <c r="I15" s="175"/>
    </row>
    <row r="16" spans="1:9">
      <c r="A16" s="2" t="s">
        <v>41</v>
      </c>
      <c r="B16" s="2" t="s">
        <v>42</v>
      </c>
      <c r="C16" s="178" t="s">
        <v>8</v>
      </c>
      <c r="D16" s="179" t="s">
        <v>8</v>
      </c>
      <c r="E16" s="8">
        <v>32302.492820772262</v>
      </c>
      <c r="F16" s="10">
        <v>1011.4143511544447</v>
      </c>
      <c r="G16" s="190" t="s">
        <v>591</v>
      </c>
      <c r="I16" s="175"/>
    </row>
    <row r="17" spans="1:9" ht="36.75" customHeight="1">
      <c r="A17" s="2" t="s">
        <v>43</v>
      </c>
      <c r="B17" s="2" t="s">
        <v>44</v>
      </c>
      <c r="C17" s="178" t="s">
        <v>9</v>
      </c>
      <c r="D17" s="179" t="s">
        <v>11</v>
      </c>
      <c r="E17" s="8">
        <v>11742085.176837523</v>
      </c>
      <c r="F17" s="10">
        <v>1274.1999813484833</v>
      </c>
      <c r="G17" s="191" t="s">
        <v>556</v>
      </c>
      <c r="I17" s="175"/>
    </row>
    <row r="18" spans="1:9" ht="28.5" customHeight="1">
      <c r="A18" s="2" t="s">
        <v>45</v>
      </c>
      <c r="B18" s="2" t="s">
        <v>46</v>
      </c>
      <c r="C18" s="178" t="s">
        <v>10</v>
      </c>
      <c r="D18" s="179" t="s">
        <v>8</v>
      </c>
      <c r="E18" s="8">
        <v>65584.706935514128</v>
      </c>
      <c r="F18" s="10">
        <v>980.77826040877153</v>
      </c>
      <c r="G18" s="191" t="s">
        <v>557</v>
      </c>
      <c r="I18" s="175"/>
    </row>
    <row r="19" spans="1:9" ht="25.5" customHeight="1">
      <c r="A19" s="2" t="s">
        <v>47</v>
      </c>
      <c r="B19" s="2" t="s">
        <v>48</v>
      </c>
      <c r="C19" s="178" t="s">
        <v>9</v>
      </c>
      <c r="D19" s="179" t="s">
        <v>8</v>
      </c>
      <c r="E19" s="8">
        <v>365351.85724393383</v>
      </c>
      <c r="F19" s="10">
        <v>906.09348052169389</v>
      </c>
      <c r="G19" s="191" t="s">
        <v>558</v>
      </c>
      <c r="I19" s="175"/>
    </row>
    <row r="20" spans="1:9" ht="26.25" customHeight="1">
      <c r="A20" s="2" t="s">
        <v>49</v>
      </c>
      <c r="B20" s="2" t="s">
        <v>50</v>
      </c>
      <c r="C20" s="178" t="s">
        <v>8</v>
      </c>
      <c r="D20" s="179" t="s">
        <v>8</v>
      </c>
      <c r="E20" s="8">
        <v>46835.154587929639</v>
      </c>
      <c r="F20" s="10">
        <v>1066.5036174614902</v>
      </c>
      <c r="G20" s="190" t="s">
        <v>592</v>
      </c>
      <c r="I20" s="175"/>
    </row>
    <row r="21" spans="1:9" ht="26.25" customHeight="1">
      <c r="A21" s="2" t="s">
        <v>51</v>
      </c>
      <c r="B21" s="2" t="s">
        <v>52</v>
      </c>
      <c r="C21" s="178" t="s">
        <v>8</v>
      </c>
      <c r="D21" s="179" t="s">
        <v>8</v>
      </c>
      <c r="E21" s="8">
        <v>15628.037606602269</v>
      </c>
      <c r="F21" s="10">
        <v>1304.8670147243872</v>
      </c>
      <c r="G21" s="190" t="s">
        <v>593</v>
      </c>
      <c r="I21" s="175"/>
    </row>
    <row r="22" spans="1:9" ht="13.5" customHeight="1">
      <c r="A22" s="2" t="s">
        <v>53</v>
      </c>
      <c r="B22" s="2" t="s">
        <v>54</v>
      </c>
      <c r="C22" s="178" t="s">
        <v>8</v>
      </c>
      <c r="D22" s="179" t="s">
        <v>8</v>
      </c>
      <c r="E22" s="8">
        <v>73373.221807851776</v>
      </c>
      <c r="F22" s="10">
        <v>1166.9173341035323</v>
      </c>
      <c r="G22" s="192" t="s">
        <v>559</v>
      </c>
      <c r="I22" s="175"/>
    </row>
    <row r="23" spans="1:9">
      <c r="A23" s="2" t="s">
        <v>55</v>
      </c>
      <c r="B23" s="2" t="s">
        <v>56</v>
      </c>
      <c r="C23" s="178" t="s">
        <v>8</v>
      </c>
      <c r="D23" s="179" t="s">
        <v>8</v>
      </c>
      <c r="E23" s="8">
        <v>0</v>
      </c>
      <c r="F23" s="10">
        <v>0</v>
      </c>
      <c r="G23" s="190" t="s">
        <v>594</v>
      </c>
      <c r="I23" s="175"/>
    </row>
    <row r="24" spans="1:9" ht="12.75" customHeight="1">
      <c r="A24" s="2" t="s">
        <v>57</v>
      </c>
      <c r="B24" s="2" t="s">
        <v>58</v>
      </c>
      <c r="C24" s="178" t="s">
        <v>8</v>
      </c>
      <c r="D24" s="179" t="s">
        <v>8</v>
      </c>
      <c r="E24" s="8">
        <v>25454.543260761795</v>
      </c>
      <c r="F24" s="10">
        <v>1594.0002215222621</v>
      </c>
      <c r="G24" s="192" t="s">
        <v>560</v>
      </c>
      <c r="I24" s="175"/>
    </row>
    <row r="25" spans="1:9">
      <c r="A25" s="2" t="s">
        <v>59</v>
      </c>
      <c r="B25" s="2" t="s">
        <v>60</v>
      </c>
      <c r="C25" s="178" t="s">
        <v>10</v>
      </c>
      <c r="D25" s="179" t="s">
        <v>548</v>
      </c>
      <c r="E25" s="8">
        <v>251294.88505009987</v>
      </c>
      <c r="F25" s="10">
        <v>1114.084830987603</v>
      </c>
      <c r="G25" s="190" t="s">
        <v>595</v>
      </c>
      <c r="I25" s="175"/>
    </row>
    <row r="26" spans="1:9" ht="26.25" customHeight="1">
      <c r="A26" s="2" t="s">
        <v>61</v>
      </c>
      <c r="B26" s="2" t="s">
        <v>62</v>
      </c>
      <c r="C26" s="178" t="s">
        <v>8</v>
      </c>
      <c r="D26" s="179" t="s">
        <v>8</v>
      </c>
      <c r="E26" s="8">
        <v>39379.746100344419</v>
      </c>
      <c r="F26" s="10">
        <v>1127.3218344339721</v>
      </c>
      <c r="G26" s="190" t="s">
        <v>596</v>
      </c>
      <c r="I26" s="175"/>
    </row>
    <row r="27" spans="1:9" ht="26.25" customHeight="1">
      <c r="A27" s="2" t="s">
        <v>63</v>
      </c>
      <c r="B27" s="2" t="s">
        <v>64</v>
      </c>
      <c r="C27" s="178" t="s">
        <v>9</v>
      </c>
      <c r="D27" s="179" t="s">
        <v>9</v>
      </c>
      <c r="E27" s="8">
        <v>2324692.0253615435</v>
      </c>
      <c r="F27" s="10">
        <v>923.9226871501113</v>
      </c>
      <c r="G27" s="190" t="s">
        <v>426</v>
      </c>
      <c r="I27" s="175"/>
    </row>
    <row r="28" spans="1:9">
      <c r="A28" s="2" t="s">
        <v>65</v>
      </c>
      <c r="B28" s="2" t="s">
        <v>66</v>
      </c>
      <c r="C28" s="178" t="s">
        <v>9</v>
      </c>
      <c r="D28" s="179" t="s">
        <v>11</v>
      </c>
      <c r="E28" s="8">
        <v>2529574.954555044</v>
      </c>
      <c r="F28" s="10">
        <v>930.7712552265159</v>
      </c>
      <c r="G28" s="190" t="s">
        <v>427</v>
      </c>
      <c r="I28" s="175"/>
    </row>
    <row r="29" spans="1:9" ht="28.5" customHeight="1">
      <c r="A29" s="2" t="s">
        <v>67</v>
      </c>
      <c r="B29" s="2" t="s">
        <v>68</v>
      </c>
      <c r="C29" s="178" t="s">
        <v>8</v>
      </c>
      <c r="D29" s="179" t="s">
        <v>8</v>
      </c>
      <c r="E29" s="8">
        <v>97673.889331997911</v>
      </c>
      <c r="F29" s="10">
        <v>858.45331386173973</v>
      </c>
      <c r="G29" s="191" t="s">
        <v>561</v>
      </c>
      <c r="I29" s="175"/>
    </row>
    <row r="30" spans="1:9" ht="26.25" customHeight="1">
      <c r="A30" s="2" t="s">
        <v>69</v>
      </c>
      <c r="B30" s="2" t="s">
        <v>70</v>
      </c>
      <c r="C30" s="178" t="s">
        <v>10</v>
      </c>
      <c r="D30" s="179" t="s">
        <v>549</v>
      </c>
      <c r="E30" s="8">
        <v>229826.71424940755</v>
      </c>
      <c r="F30" s="10">
        <v>1041.9605727168459</v>
      </c>
      <c r="G30" s="190" t="s">
        <v>597</v>
      </c>
      <c r="I30" s="175"/>
    </row>
    <row r="31" spans="1:9" ht="26.25" customHeight="1">
      <c r="A31" s="2" t="s">
        <v>71</v>
      </c>
      <c r="B31" s="2" t="s">
        <v>72</v>
      </c>
      <c r="C31" s="178" t="s">
        <v>8</v>
      </c>
      <c r="D31" s="179" t="s">
        <v>8</v>
      </c>
      <c r="E31" s="8">
        <v>0</v>
      </c>
      <c r="F31" s="10">
        <v>0</v>
      </c>
      <c r="G31" s="190" t="s">
        <v>428</v>
      </c>
      <c r="I31" s="175"/>
    </row>
    <row r="32" spans="1:9" ht="26.25" customHeight="1">
      <c r="A32" s="2" t="s">
        <v>73</v>
      </c>
      <c r="B32" s="2" t="s">
        <v>74</v>
      </c>
      <c r="C32" s="178" t="s">
        <v>8</v>
      </c>
      <c r="D32" s="179" t="s">
        <v>8</v>
      </c>
      <c r="E32" s="8">
        <v>37624.480287947219</v>
      </c>
      <c r="F32" s="10">
        <v>876.68808758354612</v>
      </c>
      <c r="G32" s="190" t="s">
        <v>598</v>
      </c>
      <c r="I32" s="175"/>
    </row>
    <row r="33" spans="1:9" ht="13.5" customHeight="1">
      <c r="A33" s="2" t="s">
        <v>75</v>
      </c>
      <c r="B33" s="2" t="s">
        <v>76</v>
      </c>
      <c r="C33" s="178" t="s">
        <v>8</v>
      </c>
      <c r="D33" s="179" t="s">
        <v>8</v>
      </c>
      <c r="E33" s="8">
        <v>112787.1847402203</v>
      </c>
      <c r="F33" s="10">
        <v>818.88651863674852</v>
      </c>
      <c r="G33" s="192" t="s">
        <v>562</v>
      </c>
      <c r="I33" s="175"/>
    </row>
    <row r="34" spans="1:9">
      <c r="A34" s="2" t="s">
        <v>77</v>
      </c>
      <c r="B34" s="2" t="s">
        <v>78</v>
      </c>
      <c r="C34" s="178" t="s">
        <v>10</v>
      </c>
      <c r="D34" s="179" t="s">
        <v>8</v>
      </c>
      <c r="E34" s="8">
        <v>310346.75918513659</v>
      </c>
      <c r="F34" s="10">
        <v>1155.9471695742329</v>
      </c>
      <c r="G34" s="190" t="s">
        <v>599</v>
      </c>
      <c r="I34" s="175"/>
    </row>
    <row r="35" spans="1:9" ht="25.5" customHeight="1">
      <c r="A35" s="2" t="s">
        <v>79</v>
      </c>
      <c r="B35" s="2" t="s">
        <v>80</v>
      </c>
      <c r="C35" s="178" t="s">
        <v>8</v>
      </c>
      <c r="D35" s="179" t="s">
        <v>8</v>
      </c>
      <c r="E35" s="8">
        <v>72769.293466848088</v>
      </c>
      <c r="F35" s="10">
        <v>1104.7074276482565</v>
      </c>
      <c r="G35" s="191" t="s">
        <v>563</v>
      </c>
      <c r="I35" s="175"/>
    </row>
    <row r="36" spans="1:9" ht="25.5" customHeight="1">
      <c r="A36" s="2" t="s">
        <v>81</v>
      </c>
      <c r="B36" s="2" t="s">
        <v>82</v>
      </c>
      <c r="C36" s="178" t="s">
        <v>10</v>
      </c>
      <c r="D36" s="179" t="s">
        <v>548</v>
      </c>
      <c r="E36" s="8">
        <v>188301.64147160284</v>
      </c>
      <c r="F36" s="10">
        <v>1301.1553595899372</v>
      </c>
      <c r="G36" s="191" t="s">
        <v>564</v>
      </c>
      <c r="I36" s="175"/>
    </row>
    <row r="37" spans="1:9">
      <c r="A37" s="2" t="s">
        <v>83</v>
      </c>
      <c r="B37" s="2" t="s">
        <v>84</v>
      </c>
      <c r="C37" s="178" t="s">
        <v>10</v>
      </c>
      <c r="D37" s="179" t="s">
        <v>549</v>
      </c>
      <c r="E37" s="8">
        <v>145616.10908477975</v>
      </c>
      <c r="F37" s="10">
        <v>1894.7928991247652</v>
      </c>
      <c r="G37" s="190" t="s">
        <v>600</v>
      </c>
      <c r="I37" s="175"/>
    </row>
    <row r="38" spans="1:9" ht="26.25" customHeight="1">
      <c r="A38" s="2" t="s">
        <v>85</v>
      </c>
      <c r="B38" s="2" t="s">
        <v>86</v>
      </c>
      <c r="C38" s="178" t="s">
        <v>8</v>
      </c>
      <c r="D38" s="179" t="s">
        <v>8</v>
      </c>
      <c r="E38" s="8">
        <v>142064.15547600278</v>
      </c>
      <c r="F38" s="10">
        <v>1655.1185800475496</v>
      </c>
      <c r="G38" s="190" t="s">
        <v>601</v>
      </c>
      <c r="I38" s="175"/>
    </row>
    <row r="39" spans="1:9">
      <c r="A39" s="2" t="s">
        <v>87</v>
      </c>
      <c r="B39" s="2" t="s">
        <v>88</v>
      </c>
      <c r="C39" s="178" t="s">
        <v>10</v>
      </c>
      <c r="D39" s="179" t="s">
        <v>8</v>
      </c>
      <c r="E39" s="8">
        <v>249297.73466035517</v>
      </c>
      <c r="F39" s="10">
        <v>1452.2217487500441</v>
      </c>
      <c r="G39" s="190" t="s">
        <v>602</v>
      </c>
      <c r="I39" s="175"/>
    </row>
    <row r="40" spans="1:9" ht="16.5" customHeight="1">
      <c r="A40" s="2" t="s">
        <v>89</v>
      </c>
      <c r="B40" s="2" t="s">
        <v>90</v>
      </c>
      <c r="C40" s="178" t="s">
        <v>8</v>
      </c>
      <c r="D40" s="179" t="s">
        <v>8</v>
      </c>
      <c r="E40" s="8">
        <v>112534.05374858381</v>
      </c>
      <c r="F40" s="10">
        <v>1015.7902407727451</v>
      </c>
      <c r="G40" s="191" t="s">
        <v>565</v>
      </c>
      <c r="I40" s="175"/>
    </row>
    <row r="41" spans="1:9">
      <c r="A41" s="2" t="s">
        <v>91</v>
      </c>
      <c r="B41" s="2" t="s">
        <v>92</v>
      </c>
      <c r="C41" s="178" t="s">
        <v>9</v>
      </c>
      <c r="D41" s="179" t="s">
        <v>11</v>
      </c>
      <c r="E41" s="8">
        <v>877175.29392450897</v>
      </c>
      <c r="F41" s="10">
        <v>967.92920495117846</v>
      </c>
      <c r="G41" s="190" t="s">
        <v>603</v>
      </c>
      <c r="I41" s="175"/>
    </row>
    <row r="42" spans="1:9">
      <c r="A42" s="2" t="s">
        <v>93</v>
      </c>
      <c r="B42" s="2" t="s">
        <v>94</v>
      </c>
      <c r="C42" s="178" t="s">
        <v>9</v>
      </c>
      <c r="D42" s="179" t="s">
        <v>11</v>
      </c>
      <c r="E42" s="8">
        <v>36748234.389797375</v>
      </c>
      <c r="F42" s="10">
        <v>1566.2567252351901</v>
      </c>
      <c r="G42" s="190" t="s">
        <v>604</v>
      </c>
      <c r="I42" s="175"/>
    </row>
    <row r="43" spans="1:9">
      <c r="A43" s="2" t="s">
        <v>95</v>
      </c>
      <c r="B43" s="2" t="s">
        <v>96</v>
      </c>
      <c r="C43" s="178" t="s">
        <v>10</v>
      </c>
      <c r="D43" s="179" t="s">
        <v>8</v>
      </c>
      <c r="E43" s="8">
        <v>42305.914535135584</v>
      </c>
      <c r="F43" s="10">
        <v>963.3663278943659</v>
      </c>
      <c r="G43" s="190" t="s">
        <v>429</v>
      </c>
      <c r="I43" s="175"/>
    </row>
    <row r="44" spans="1:9" ht="16.5" customHeight="1">
      <c r="A44" s="2" t="s">
        <v>97</v>
      </c>
      <c r="B44" s="2" t="s">
        <v>98</v>
      </c>
      <c r="C44" s="178" t="s">
        <v>10</v>
      </c>
      <c r="D44" s="179" t="s">
        <v>8</v>
      </c>
      <c r="E44" s="8">
        <v>959891.02846156573</v>
      </c>
      <c r="F44" s="10">
        <v>464.84107112063998</v>
      </c>
      <c r="G44" s="190" t="s">
        <v>605</v>
      </c>
      <c r="I44" s="175"/>
    </row>
    <row r="45" spans="1:9" ht="25.5" customHeight="1">
      <c r="A45" s="2" t="s">
        <v>99</v>
      </c>
      <c r="B45" s="2" t="s">
        <v>100</v>
      </c>
      <c r="C45" s="178" t="s">
        <v>9</v>
      </c>
      <c r="D45" s="179" t="s">
        <v>11</v>
      </c>
      <c r="E45" s="8">
        <v>463275.37731152866</v>
      </c>
      <c r="F45" s="10">
        <v>753.66388746486837</v>
      </c>
      <c r="G45" s="191" t="s">
        <v>566</v>
      </c>
      <c r="I45" s="175"/>
    </row>
    <row r="46" spans="1:9" ht="16.5" customHeight="1">
      <c r="A46" s="2" t="s">
        <v>101</v>
      </c>
      <c r="B46" s="2" t="s">
        <v>102</v>
      </c>
      <c r="C46" s="178" t="s">
        <v>10</v>
      </c>
      <c r="D46" s="179" t="s">
        <v>549</v>
      </c>
      <c r="E46" s="8">
        <v>64023.664537310826</v>
      </c>
      <c r="F46" s="10">
        <v>464.84107112064009</v>
      </c>
      <c r="G46" s="191" t="s">
        <v>567</v>
      </c>
      <c r="I46" s="175"/>
    </row>
    <row r="47" spans="1:9">
      <c r="A47" s="2" t="s">
        <v>103</v>
      </c>
      <c r="B47" s="2" t="s">
        <v>104</v>
      </c>
      <c r="C47" s="178" t="s">
        <v>8</v>
      </c>
      <c r="D47" s="179" t="s">
        <v>8</v>
      </c>
      <c r="E47" s="8">
        <v>10838.045927011361</v>
      </c>
      <c r="F47" s="10">
        <v>472.13500638946027</v>
      </c>
      <c r="G47" s="190" t="s">
        <v>606</v>
      </c>
      <c r="I47" s="175"/>
    </row>
    <row r="48" spans="1:9" ht="16.5" customHeight="1">
      <c r="A48" s="2" t="s">
        <v>105</v>
      </c>
      <c r="B48" s="2" t="s">
        <v>106</v>
      </c>
      <c r="C48" s="178" t="s">
        <v>8</v>
      </c>
      <c r="D48" s="179" t="s">
        <v>8</v>
      </c>
      <c r="E48" s="8">
        <v>111681.05429695794</v>
      </c>
      <c r="F48" s="10">
        <v>1075.9428829388414</v>
      </c>
      <c r="G48" s="191" t="s">
        <v>568</v>
      </c>
      <c r="I48" s="175"/>
    </row>
    <row r="49" spans="1:9">
      <c r="A49" s="2" t="s">
        <v>107</v>
      </c>
      <c r="B49" s="2" t="s">
        <v>108</v>
      </c>
      <c r="C49" s="178" t="s">
        <v>8</v>
      </c>
      <c r="D49" s="179" t="s">
        <v>8</v>
      </c>
      <c r="E49" s="8">
        <v>15922.953076866863</v>
      </c>
      <c r="F49" s="10">
        <v>725.1769405507481</v>
      </c>
      <c r="G49" s="190" t="s">
        <v>607</v>
      </c>
      <c r="I49" s="175"/>
    </row>
    <row r="50" spans="1:9">
      <c r="A50" s="2" t="s">
        <v>109</v>
      </c>
      <c r="B50" s="2" t="s">
        <v>110</v>
      </c>
      <c r="C50" s="178" t="s">
        <v>8</v>
      </c>
      <c r="D50" s="179" t="s">
        <v>8</v>
      </c>
      <c r="E50" s="8">
        <v>27219.695638622343</v>
      </c>
      <c r="F50" s="10">
        <v>1010.0957688641025</v>
      </c>
      <c r="G50" s="190" t="s">
        <v>608</v>
      </c>
      <c r="I50" s="175"/>
    </row>
    <row r="51" spans="1:9">
      <c r="A51" s="2" t="s">
        <v>111</v>
      </c>
      <c r="B51" s="2" t="s">
        <v>112</v>
      </c>
      <c r="C51" s="178" t="s">
        <v>8</v>
      </c>
      <c r="D51" s="179" t="s">
        <v>8</v>
      </c>
      <c r="E51" s="8">
        <v>67132.051740340234</v>
      </c>
      <c r="F51" s="10">
        <v>905.42622048302189</v>
      </c>
      <c r="G51" s="190" t="s">
        <v>609</v>
      </c>
      <c r="I51" s="175"/>
    </row>
    <row r="52" spans="1:9" ht="15.75" customHeight="1">
      <c r="A52" s="2" t="s">
        <v>113</v>
      </c>
      <c r="B52" s="2" t="s">
        <v>114</v>
      </c>
      <c r="C52" s="178" t="s">
        <v>9</v>
      </c>
      <c r="D52" s="179" t="s">
        <v>548</v>
      </c>
      <c r="E52" s="8">
        <v>3430039.5004911413</v>
      </c>
      <c r="F52" s="10">
        <v>1142.1412008391269</v>
      </c>
      <c r="G52" s="191" t="s">
        <v>569</v>
      </c>
      <c r="I52" s="175"/>
    </row>
    <row r="53" spans="1:9" ht="14.25" customHeight="1">
      <c r="A53" s="2" t="s">
        <v>115</v>
      </c>
      <c r="B53" s="2" t="s">
        <v>116</v>
      </c>
      <c r="C53" s="178" t="s">
        <v>9</v>
      </c>
      <c r="D53" s="179" t="s">
        <v>549</v>
      </c>
      <c r="E53" s="8">
        <v>1077308.4816379722</v>
      </c>
      <c r="F53" s="10">
        <v>851.26323434647384</v>
      </c>
      <c r="G53" s="191" t="s">
        <v>570</v>
      </c>
      <c r="I53" s="175"/>
    </row>
    <row r="54" spans="1:9" ht="15" customHeight="1">
      <c r="A54" s="2" t="s">
        <v>117</v>
      </c>
      <c r="B54" s="2" t="s">
        <v>118</v>
      </c>
      <c r="C54" s="178" t="s">
        <v>9</v>
      </c>
      <c r="D54" s="179" t="s">
        <v>549</v>
      </c>
      <c r="E54" s="8">
        <v>1004447.976170619</v>
      </c>
      <c r="F54" s="10">
        <v>1006.6182038223735</v>
      </c>
      <c r="G54" s="191" t="s">
        <v>571</v>
      </c>
      <c r="I54" s="175"/>
    </row>
    <row r="55" spans="1:9" ht="16.5" customHeight="1">
      <c r="A55" s="2" t="s">
        <v>119</v>
      </c>
      <c r="B55" s="2" t="s">
        <v>120</v>
      </c>
      <c r="C55" s="178" t="s">
        <v>9</v>
      </c>
      <c r="D55" s="179" t="s">
        <v>548</v>
      </c>
      <c r="E55" s="8">
        <v>7290787.4932336463</v>
      </c>
      <c r="F55" s="10">
        <v>1183.7842942574755</v>
      </c>
      <c r="G55" s="191" t="s">
        <v>572</v>
      </c>
      <c r="I55" s="175"/>
    </row>
    <row r="56" spans="1:9" ht="15.75" customHeight="1">
      <c r="A56" s="2" t="s">
        <v>121</v>
      </c>
      <c r="B56" s="2" t="s">
        <v>122</v>
      </c>
      <c r="C56" s="178" t="s">
        <v>9</v>
      </c>
      <c r="D56" s="179" t="s">
        <v>8</v>
      </c>
      <c r="E56" s="8">
        <v>256921.29727131166</v>
      </c>
      <c r="F56" s="10">
        <v>804.43911440271779</v>
      </c>
      <c r="G56" s="191" t="s">
        <v>573</v>
      </c>
      <c r="I56" s="175"/>
    </row>
    <row r="57" spans="1:9" ht="15.75" customHeight="1">
      <c r="A57" s="2" t="s">
        <v>123</v>
      </c>
      <c r="B57" s="2" t="s">
        <v>124</v>
      </c>
      <c r="C57" s="178" t="s">
        <v>10</v>
      </c>
      <c r="D57" s="179" t="s">
        <v>8</v>
      </c>
      <c r="E57" s="8">
        <v>151596.8372036092</v>
      </c>
      <c r="F57" s="10">
        <v>867.95087086285844</v>
      </c>
      <c r="G57" s="191" t="s">
        <v>574</v>
      </c>
      <c r="I57" s="175"/>
    </row>
    <row r="58" spans="1:9" ht="14.25" customHeight="1">
      <c r="A58" s="2" t="s">
        <v>125</v>
      </c>
      <c r="B58" s="2" t="s">
        <v>126</v>
      </c>
      <c r="C58" s="178" t="s">
        <v>10</v>
      </c>
      <c r="D58" s="179" t="s">
        <v>549</v>
      </c>
      <c r="E58" s="8">
        <v>513086.59422504529</v>
      </c>
      <c r="F58" s="10">
        <v>550.07970549029619</v>
      </c>
      <c r="G58" s="191" t="s">
        <v>575</v>
      </c>
      <c r="I58" s="175"/>
    </row>
    <row r="59" spans="1:9">
      <c r="A59" s="2" t="s">
        <v>127</v>
      </c>
      <c r="B59" s="2" t="s">
        <v>128</v>
      </c>
      <c r="C59" s="178" t="s">
        <v>10</v>
      </c>
      <c r="D59" s="179" t="s">
        <v>549</v>
      </c>
      <c r="E59" s="8">
        <v>218808.91784484012</v>
      </c>
      <c r="F59" s="10">
        <v>1012.3509900431395</v>
      </c>
      <c r="G59" s="190" t="s">
        <v>610</v>
      </c>
      <c r="I59" s="175"/>
    </row>
    <row r="60" spans="1:9">
      <c r="A60" s="2" t="s">
        <v>129</v>
      </c>
      <c r="B60" s="2" t="s">
        <v>130</v>
      </c>
      <c r="C60" s="178" t="s">
        <v>8</v>
      </c>
      <c r="D60" s="179" t="s">
        <v>8</v>
      </c>
      <c r="E60" s="8">
        <v>87361.933131464219</v>
      </c>
      <c r="F60" s="10">
        <v>858.15377054533508</v>
      </c>
      <c r="G60" s="190" t="s">
        <v>611</v>
      </c>
      <c r="I60" s="175"/>
    </row>
    <row r="61" spans="1:9" ht="14.25" customHeight="1">
      <c r="A61" s="2" t="s">
        <v>131</v>
      </c>
      <c r="B61" s="2" t="s">
        <v>132</v>
      </c>
      <c r="C61" s="178" t="s">
        <v>8</v>
      </c>
      <c r="D61" s="179" t="s">
        <v>8</v>
      </c>
      <c r="E61" s="8">
        <v>41463.105070357829</v>
      </c>
      <c r="F61" s="10">
        <v>989.1350312869655</v>
      </c>
      <c r="G61" s="191" t="s">
        <v>576</v>
      </c>
      <c r="I61" s="175"/>
    </row>
    <row r="62" spans="1:9" ht="15" customHeight="1">
      <c r="A62" s="2" t="s">
        <v>133</v>
      </c>
      <c r="B62" s="2" t="s">
        <v>134</v>
      </c>
      <c r="C62" s="178" t="s">
        <v>9</v>
      </c>
      <c r="D62" s="179" t="s">
        <v>549</v>
      </c>
      <c r="E62" s="8">
        <v>134085.18473849515</v>
      </c>
      <c r="F62" s="10">
        <v>562.11599726477243</v>
      </c>
      <c r="G62" s="190" t="s">
        <v>612</v>
      </c>
      <c r="I62" s="175"/>
    </row>
    <row r="63" spans="1:9" ht="14.25" customHeight="1">
      <c r="A63" s="2" t="s">
        <v>135</v>
      </c>
      <c r="B63" s="2" t="s">
        <v>136</v>
      </c>
      <c r="C63" s="178" t="s">
        <v>9</v>
      </c>
      <c r="D63" s="179" t="s">
        <v>548</v>
      </c>
      <c r="E63" s="8">
        <v>454216.64634944004</v>
      </c>
      <c r="F63" s="10">
        <v>884.65837975077875</v>
      </c>
      <c r="G63" s="190" t="s">
        <v>613</v>
      </c>
      <c r="I63" s="175"/>
    </row>
    <row r="64" spans="1:9">
      <c r="A64" s="2" t="s">
        <v>137</v>
      </c>
      <c r="B64" s="2" t="s">
        <v>138</v>
      </c>
      <c r="C64" s="178" t="s">
        <v>8</v>
      </c>
      <c r="D64" s="179" t="s">
        <v>8</v>
      </c>
      <c r="E64" s="8">
        <v>26029.378136108287</v>
      </c>
      <c r="F64" s="10">
        <v>1448.8864095236522</v>
      </c>
      <c r="G64" s="190" t="s">
        <v>614</v>
      </c>
      <c r="I64" s="175"/>
    </row>
    <row r="65" spans="1:9">
      <c r="A65" s="2" t="s">
        <v>139</v>
      </c>
      <c r="B65" s="2" t="s">
        <v>140</v>
      </c>
      <c r="C65" s="178" t="s">
        <v>8</v>
      </c>
      <c r="D65" s="179" t="s">
        <v>8</v>
      </c>
      <c r="E65" s="8">
        <v>124426.57617070936</v>
      </c>
      <c r="F65" s="10">
        <v>1056.5114178213641</v>
      </c>
      <c r="G65" s="190" t="s">
        <v>430</v>
      </c>
      <c r="I65" s="175"/>
    </row>
    <row r="66" spans="1:9" ht="26.25" customHeight="1">
      <c r="A66" s="2" t="s">
        <v>141</v>
      </c>
      <c r="B66" s="2" t="s">
        <v>142</v>
      </c>
      <c r="C66" s="178" t="s">
        <v>9</v>
      </c>
      <c r="D66" s="179" t="s">
        <v>548</v>
      </c>
      <c r="E66" s="8">
        <v>746256.7023557931</v>
      </c>
      <c r="F66" s="10">
        <v>896.5308643545477</v>
      </c>
      <c r="G66" s="190" t="s">
        <v>431</v>
      </c>
      <c r="I66" s="175"/>
    </row>
    <row r="67" spans="1:9">
      <c r="A67" s="2" t="s">
        <v>143</v>
      </c>
      <c r="B67" s="2" t="s">
        <v>144</v>
      </c>
      <c r="C67" s="178" t="s">
        <v>9</v>
      </c>
      <c r="D67" s="179" t="s">
        <v>548</v>
      </c>
      <c r="E67" s="8">
        <v>464877.19328503433</v>
      </c>
      <c r="F67" s="10">
        <v>1053.8020093534947</v>
      </c>
      <c r="G67" s="190" t="s">
        <v>615</v>
      </c>
      <c r="I67" s="175"/>
    </row>
    <row r="68" spans="1:9" ht="26.25" customHeight="1">
      <c r="A68" s="2" t="s">
        <v>145</v>
      </c>
      <c r="B68" s="2" t="s">
        <v>146</v>
      </c>
      <c r="C68" s="178" t="s">
        <v>8</v>
      </c>
      <c r="D68" s="179" t="s">
        <v>8</v>
      </c>
      <c r="E68" s="8">
        <v>78568.751177232189</v>
      </c>
      <c r="F68" s="10">
        <v>1049.6188901510857</v>
      </c>
      <c r="G68" s="190" t="s">
        <v>616</v>
      </c>
      <c r="I68" s="175"/>
    </row>
    <row r="69" spans="1:9" ht="16.5" customHeight="1">
      <c r="A69" s="2" t="s">
        <v>147</v>
      </c>
      <c r="B69" s="2" t="s">
        <v>148</v>
      </c>
      <c r="C69" s="178" t="s">
        <v>9</v>
      </c>
      <c r="D69" s="179" t="s">
        <v>548</v>
      </c>
      <c r="E69" s="8">
        <v>585167.80141172407</v>
      </c>
      <c r="F69" s="10">
        <v>742.91232165567453</v>
      </c>
      <c r="G69" s="191" t="s">
        <v>617</v>
      </c>
      <c r="I69" s="175"/>
    </row>
    <row r="70" spans="1:9">
      <c r="A70" s="2" t="s">
        <v>149</v>
      </c>
      <c r="B70" s="2" t="s">
        <v>150</v>
      </c>
      <c r="C70" s="178" t="s">
        <v>9</v>
      </c>
      <c r="D70" s="179" t="s">
        <v>548</v>
      </c>
      <c r="E70" s="8">
        <v>327549.35144218238</v>
      </c>
      <c r="F70" s="10">
        <v>725.17694055074844</v>
      </c>
      <c r="G70" s="190" t="s">
        <v>618</v>
      </c>
      <c r="I70" s="175"/>
    </row>
    <row r="71" spans="1:9" ht="17.25" customHeight="1">
      <c r="A71" s="2" t="s">
        <v>151</v>
      </c>
      <c r="B71" s="2" t="s">
        <v>152</v>
      </c>
      <c r="C71" s="178" t="s">
        <v>9</v>
      </c>
      <c r="D71" s="179" t="s">
        <v>11</v>
      </c>
      <c r="E71" s="8">
        <v>105670.50678284375</v>
      </c>
      <c r="F71" s="10">
        <v>725.17694055074821</v>
      </c>
      <c r="G71" s="191" t="s">
        <v>619</v>
      </c>
      <c r="I71" s="175"/>
    </row>
    <row r="72" spans="1:9">
      <c r="A72" s="2" t="s">
        <v>153</v>
      </c>
      <c r="B72" s="2" t="s">
        <v>154</v>
      </c>
      <c r="C72" s="178" t="s">
        <v>8</v>
      </c>
      <c r="D72" s="179" t="s">
        <v>8</v>
      </c>
      <c r="E72" s="8">
        <v>28950.823776121582</v>
      </c>
      <c r="F72" s="10">
        <v>725.17694055074844</v>
      </c>
      <c r="G72" s="190" t="s">
        <v>620</v>
      </c>
      <c r="I72" s="175"/>
    </row>
    <row r="73" spans="1:9" ht="15" customHeight="1">
      <c r="A73" s="2" t="s">
        <v>155</v>
      </c>
      <c r="B73" s="2" t="s">
        <v>156</v>
      </c>
      <c r="C73" s="178" t="s">
        <v>8</v>
      </c>
      <c r="D73" s="179" t="s">
        <v>8</v>
      </c>
      <c r="E73" s="8">
        <v>60796.72992985529</v>
      </c>
      <c r="F73" s="10">
        <v>725.1769405507481</v>
      </c>
      <c r="G73" s="190" t="s">
        <v>432</v>
      </c>
      <c r="I73" s="175"/>
    </row>
    <row r="74" spans="1:9">
      <c r="A74" s="2" t="s">
        <v>157</v>
      </c>
      <c r="B74" s="2" t="s">
        <v>158</v>
      </c>
      <c r="C74" s="178" t="s">
        <v>10</v>
      </c>
      <c r="D74" s="179" t="s">
        <v>8</v>
      </c>
      <c r="E74" s="8">
        <v>104398.05529673284</v>
      </c>
      <c r="F74" s="10">
        <v>741.85042096299082</v>
      </c>
      <c r="G74" s="190" t="s">
        <v>621</v>
      </c>
      <c r="I74" s="175"/>
    </row>
    <row r="75" spans="1:9">
      <c r="A75" s="2" t="s">
        <v>159</v>
      </c>
      <c r="B75" s="2" t="s">
        <v>160</v>
      </c>
      <c r="C75" s="178" t="s">
        <v>10</v>
      </c>
      <c r="D75" s="179" t="s">
        <v>549</v>
      </c>
      <c r="E75" s="8">
        <v>186375.17665941722</v>
      </c>
      <c r="F75" s="10">
        <v>729.44265253060473</v>
      </c>
      <c r="G75" s="190" t="s">
        <v>622</v>
      </c>
      <c r="I75" s="175"/>
    </row>
    <row r="76" spans="1:9" ht="25.5" customHeight="1">
      <c r="A76" s="2" t="s">
        <v>161</v>
      </c>
      <c r="B76" s="2" t="s">
        <v>162</v>
      </c>
      <c r="C76" s="178" t="s">
        <v>8</v>
      </c>
      <c r="D76" s="179" t="s">
        <v>8</v>
      </c>
      <c r="E76" s="8">
        <v>21507.725318868735</v>
      </c>
      <c r="F76" s="10">
        <v>897.89652536054996</v>
      </c>
      <c r="G76" s="191" t="s">
        <v>577</v>
      </c>
      <c r="I76" s="175"/>
    </row>
    <row r="77" spans="1:9" ht="25.5" customHeight="1">
      <c r="A77" s="2" t="s">
        <v>163</v>
      </c>
      <c r="B77" s="2" t="s">
        <v>164</v>
      </c>
      <c r="C77" s="178" t="s">
        <v>9</v>
      </c>
      <c r="D77" s="179" t="s">
        <v>8</v>
      </c>
      <c r="E77" s="8">
        <v>324802.79527939419</v>
      </c>
      <c r="F77" s="10">
        <v>1214.3056491936941</v>
      </c>
      <c r="G77" s="191" t="s">
        <v>578</v>
      </c>
      <c r="I77" s="175"/>
    </row>
    <row r="78" spans="1:9" ht="20.25" customHeight="1">
      <c r="A78" s="2" t="s">
        <v>165</v>
      </c>
      <c r="B78" s="2" t="s">
        <v>166</v>
      </c>
      <c r="C78" s="178" t="s">
        <v>8</v>
      </c>
      <c r="D78" s="179" t="s">
        <v>8</v>
      </c>
      <c r="E78" s="8">
        <v>40879.975476467451</v>
      </c>
      <c r="F78" s="10">
        <v>999.00996710035872</v>
      </c>
      <c r="G78" s="191" t="s">
        <v>579</v>
      </c>
      <c r="I78" s="175"/>
    </row>
    <row r="79" spans="1:9">
      <c r="A79" s="2" t="s">
        <v>167</v>
      </c>
      <c r="B79" s="2" t="s">
        <v>168</v>
      </c>
      <c r="C79" s="178" t="s">
        <v>8</v>
      </c>
      <c r="D79" s="179" t="s">
        <v>8</v>
      </c>
      <c r="E79" s="8">
        <v>51358.482078499874</v>
      </c>
      <c r="F79" s="10">
        <v>1072.0474137174506</v>
      </c>
      <c r="G79" s="193" t="s">
        <v>623</v>
      </c>
      <c r="I79" s="175"/>
    </row>
    <row r="80" spans="1:9">
      <c r="A80" s="2" t="s">
        <v>169</v>
      </c>
      <c r="B80" s="2" t="s">
        <v>170</v>
      </c>
      <c r="C80" s="178" t="s">
        <v>9</v>
      </c>
      <c r="D80" s="179" t="s">
        <v>11</v>
      </c>
      <c r="E80" s="8">
        <v>10382989.540396066</v>
      </c>
      <c r="F80" s="10">
        <v>1253.8465165882833</v>
      </c>
      <c r="G80" s="4"/>
      <c r="I80" s="175"/>
    </row>
    <row r="81" spans="1:9">
      <c r="A81" s="2" t="s">
        <v>171</v>
      </c>
      <c r="B81" s="2" t="s">
        <v>172</v>
      </c>
      <c r="C81" s="178" t="s">
        <v>8</v>
      </c>
      <c r="D81" s="179" t="s">
        <v>8</v>
      </c>
      <c r="E81" s="8">
        <v>23673.169261316831</v>
      </c>
      <c r="F81" s="10">
        <v>878.48771066090126</v>
      </c>
      <c r="G81" s="4"/>
      <c r="I81" s="175"/>
    </row>
    <row r="82" spans="1:9">
      <c r="A82" s="2" t="s">
        <v>173</v>
      </c>
      <c r="B82" s="2" t="s">
        <v>174</v>
      </c>
      <c r="C82" s="178" t="s">
        <v>8</v>
      </c>
      <c r="D82" s="179" t="s">
        <v>8</v>
      </c>
      <c r="E82" s="8">
        <v>14216.080932836217</v>
      </c>
      <c r="F82" s="10">
        <v>1017.4074253062904</v>
      </c>
      <c r="G82" s="4"/>
      <c r="I82" s="175"/>
    </row>
    <row r="83" spans="1:9">
      <c r="A83" s="2" t="s">
        <v>175</v>
      </c>
      <c r="B83" s="2" t="s">
        <v>176</v>
      </c>
      <c r="C83" s="178" t="s">
        <v>8</v>
      </c>
      <c r="D83" s="179" t="s">
        <v>8</v>
      </c>
      <c r="E83" s="8">
        <v>28112.0462586633</v>
      </c>
      <c r="F83" s="10">
        <v>1083.3334727098884</v>
      </c>
      <c r="G83" s="4"/>
      <c r="I83" s="175"/>
    </row>
    <row r="84" spans="1:9">
      <c r="A84" s="2" t="s">
        <v>177</v>
      </c>
      <c r="B84" s="2" t="s">
        <v>178</v>
      </c>
      <c r="C84" s="178" t="s">
        <v>8</v>
      </c>
      <c r="D84" s="179" t="s">
        <v>8</v>
      </c>
      <c r="E84" s="8">
        <v>30387.805339596613</v>
      </c>
      <c r="F84" s="10">
        <v>1127.6611614657295</v>
      </c>
      <c r="G84" s="4"/>
      <c r="I84" s="175"/>
    </row>
    <row r="85" spans="1:9">
      <c r="A85" s="2" t="s">
        <v>179</v>
      </c>
      <c r="B85" s="2" t="s">
        <v>180</v>
      </c>
      <c r="C85" s="178" t="s">
        <v>8</v>
      </c>
      <c r="D85" s="179" t="s">
        <v>8</v>
      </c>
      <c r="E85" s="8">
        <v>23241.120057469787</v>
      </c>
      <c r="F85" s="10">
        <v>862.4547954313947</v>
      </c>
      <c r="G85" s="4"/>
      <c r="I85" s="175"/>
    </row>
    <row r="86" spans="1:9">
      <c r="A86" s="2" t="s">
        <v>181</v>
      </c>
      <c r="B86" s="2" t="s">
        <v>182</v>
      </c>
      <c r="C86" s="178" t="s">
        <v>8</v>
      </c>
      <c r="D86" s="179" t="s">
        <v>8</v>
      </c>
      <c r="E86" s="8">
        <v>43621.15835731176</v>
      </c>
      <c r="F86" s="10">
        <v>1409.8683186159487</v>
      </c>
      <c r="G86" s="4"/>
      <c r="I86" s="175"/>
    </row>
    <row r="87" spans="1:9">
      <c r="A87" s="2" t="s">
        <v>183</v>
      </c>
      <c r="B87" s="2" t="s">
        <v>184</v>
      </c>
      <c r="C87" s="178" t="s">
        <v>10</v>
      </c>
      <c r="D87" s="179" t="s">
        <v>549</v>
      </c>
      <c r="E87" s="8">
        <v>124051.08932385777</v>
      </c>
      <c r="F87" s="10">
        <v>1044.471687849237</v>
      </c>
      <c r="G87" s="4"/>
      <c r="I87" s="175"/>
    </row>
    <row r="88" spans="1:9">
      <c r="A88" s="2" t="s">
        <v>185</v>
      </c>
      <c r="B88" s="2" t="s">
        <v>186</v>
      </c>
      <c r="C88" s="178" t="s">
        <v>9</v>
      </c>
      <c r="D88" s="179" t="s">
        <v>8</v>
      </c>
      <c r="E88" s="8">
        <v>267214.46679215017</v>
      </c>
      <c r="F88" s="10">
        <v>886.53538612488637</v>
      </c>
      <c r="G88" s="4"/>
      <c r="I88" s="175"/>
    </row>
    <row r="89" spans="1:9">
      <c r="A89" s="2" t="s">
        <v>187</v>
      </c>
      <c r="B89" s="2" t="s">
        <v>188</v>
      </c>
      <c r="C89" s="178" t="s">
        <v>9</v>
      </c>
      <c r="D89" s="179" t="s">
        <v>549</v>
      </c>
      <c r="E89" s="8">
        <v>426650.02284761326</v>
      </c>
      <c r="F89" s="10">
        <v>725.17694055074799</v>
      </c>
      <c r="G89" s="4"/>
      <c r="I89" s="175"/>
    </row>
    <row r="90" spans="1:9">
      <c r="A90" s="2" t="s">
        <v>189</v>
      </c>
      <c r="B90" s="2" t="s">
        <v>190</v>
      </c>
      <c r="C90" s="178" t="s">
        <v>8</v>
      </c>
      <c r="D90" s="179" t="s">
        <v>8</v>
      </c>
      <c r="E90" s="8">
        <v>97873.17684068704</v>
      </c>
      <c r="F90" s="10">
        <v>766.1199415706667</v>
      </c>
      <c r="G90" s="4"/>
      <c r="I90" s="175"/>
    </row>
    <row r="91" spans="1:9">
      <c r="A91" s="2" t="s">
        <v>191</v>
      </c>
      <c r="B91" s="2" t="s">
        <v>192</v>
      </c>
      <c r="C91" s="178" t="s">
        <v>9</v>
      </c>
      <c r="D91" s="179" t="s">
        <v>548</v>
      </c>
      <c r="E91" s="8">
        <v>209256.43539093062</v>
      </c>
      <c r="F91" s="10">
        <v>911.5784259051992</v>
      </c>
      <c r="G91" s="4"/>
      <c r="I91" s="175"/>
    </row>
    <row r="92" spans="1:9">
      <c r="A92" s="2" t="s">
        <v>193</v>
      </c>
      <c r="B92" s="2" t="s">
        <v>194</v>
      </c>
      <c r="C92" s="178" t="s">
        <v>9</v>
      </c>
      <c r="D92" s="179" t="s">
        <v>548</v>
      </c>
      <c r="E92" s="8">
        <v>2863777.7805387285</v>
      </c>
      <c r="F92" s="10">
        <v>870.35825299656767</v>
      </c>
      <c r="G92" s="4"/>
      <c r="I92" s="175"/>
    </row>
    <row r="93" spans="1:9">
      <c r="A93" s="2" t="s">
        <v>195</v>
      </c>
      <c r="B93" s="2" t="s">
        <v>196</v>
      </c>
      <c r="C93" s="178" t="s">
        <v>9</v>
      </c>
      <c r="D93" s="179" t="s">
        <v>11</v>
      </c>
      <c r="E93" s="8">
        <v>1578331.0156311463</v>
      </c>
      <c r="F93" s="10">
        <v>809.31312353187047</v>
      </c>
      <c r="G93" s="4"/>
      <c r="I93" s="175"/>
    </row>
    <row r="94" spans="1:9">
      <c r="A94" s="2" t="s">
        <v>197</v>
      </c>
      <c r="B94" s="2" t="s">
        <v>198</v>
      </c>
      <c r="C94" s="178" t="s">
        <v>10</v>
      </c>
      <c r="D94" s="179" t="s">
        <v>8</v>
      </c>
      <c r="E94" s="8">
        <v>87576.241922767775</v>
      </c>
      <c r="F94" s="10">
        <v>725.17694055074844</v>
      </c>
      <c r="G94" s="4"/>
      <c r="I94" s="175"/>
    </row>
    <row r="95" spans="1:9">
      <c r="A95" s="2" t="s">
        <v>199</v>
      </c>
      <c r="B95" s="2" t="s">
        <v>200</v>
      </c>
      <c r="C95" s="178" t="s">
        <v>10</v>
      </c>
      <c r="D95" s="179" t="s">
        <v>548</v>
      </c>
      <c r="E95" s="8">
        <v>371850.24079359946</v>
      </c>
      <c r="F95" s="10">
        <v>955.31481173673149</v>
      </c>
      <c r="G95" s="4"/>
      <c r="I95" s="175"/>
    </row>
    <row r="96" spans="1:9">
      <c r="A96" s="2" t="s">
        <v>201</v>
      </c>
      <c r="B96" s="2" t="s">
        <v>202</v>
      </c>
      <c r="C96" s="178" t="s">
        <v>8</v>
      </c>
      <c r="D96" s="179" t="s">
        <v>8</v>
      </c>
      <c r="E96" s="8">
        <v>48825.79761062585</v>
      </c>
      <c r="F96" s="10">
        <v>1019.1806286478165</v>
      </c>
      <c r="G96" s="4"/>
      <c r="I96" s="175"/>
    </row>
    <row r="97" spans="1:9">
      <c r="A97" s="2" t="s">
        <v>203</v>
      </c>
      <c r="B97" s="2" t="s">
        <v>204</v>
      </c>
      <c r="C97" s="178" t="s">
        <v>8</v>
      </c>
      <c r="D97" s="179" t="s">
        <v>8</v>
      </c>
      <c r="E97" s="8">
        <v>24841.935511564581</v>
      </c>
      <c r="F97" s="10">
        <v>858.28294646954532</v>
      </c>
      <c r="G97" s="4"/>
      <c r="I97" s="175"/>
    </row>
    <row r="98" spans="1:9">
      <c r="A98" s="2" t="s">
        <v>205</v>
      </c>
      <c r="B98" s="2" t="s">
        <v>206</v>
      </c>
      <c r="C98" s="178" t="s">
        <v>10</v>
      </c>
      <c r="D98" s="179" t="s">
        <v>549</v>
      </c>
      <c r="E98" s="8">
        <v>108044.85373798426</v>
      </c>
      <c r="F98" s="10">
        <v>1336.4789361497594</v>
      </c>
      <c r="G98" s="4"/>
      <c r="I98" s="175"/>
    </row>
    <row r="99" spans="1:9">
      <c r="A99" s="2" t="s">
        <v>207</v>
      </c>
      <c r="B99" s="2" t="s">
        <v>208</v>
      </c>
      <c r="C99" s="178" t="s">
        <v>8</v>
      </c>
      <c r="D99" s="179" t="s">
        <v>8</v>
      </c>
      <c r="E99" s="8">
        <v>0</v>
      </c>
      <c r="F99" s="10">
        <v>1221.1141452293034</v>
      </c>
      <c r="G99" s="4"/>
      <c r="I99" s="175"/>
    </row>
    <row r="100" spans="1:9">
      <c r="A100" s="2" t="s">
        <v>209</v>
      </c>
      <c r="B100" s="2" t="s">
        <v>210</v>
      </c>
      <c r="C100" s="178" t="s">
        <v>8</v>
      </c>
      <c r="D100" s="179" t="s">
        <v>8</v>
      </c>
      <c r="E100" s="8">
        <v>8799.9048576180758</v>
      </c>
      <c r="F100" s="10">
        <v>881.70038008362963</v>
      </c>
      <c r="G100" s="4"/>
      <c r="I100" s="175"/>
    </row>
    <row r="101" spans="1:9">
      <c r="A101" s="2" t="s">
        <v>211</v>
      </c>
      <c r="B101" s="2" t="s">
        <v>212</v>
      </c>
      <c r="C101" s="178" t="s">
        <v>8</v>
      </c>
      <c r="D101" s="179" t="s">
        <v>8</v>
      </c>
      <c r="E101" s="8">
        <v>61399.563598361834</v>
      </c>
      <c r="F101" s="10">
        <v>1098.5512148297157</v>
      </c>
      <c r="G101" s="4"/>
      <c r="I101" s="175"/>
    </row>
    <row r="102" spans="1:9">
      <c r="A102" s="2" t="s">
        <v>213</v>
      </c>
      <c r="B102" s="2" t="s">
        <v>214</v>
      </c>
      <c r="C102" s="178" t="s">
        <v>8</v>
      </c>
      <c r="D102" s="179" t="s">
        <v>8</v>
      </c>
      <c r="E102" s="8">
        <v>76592.675857481023</v>
      </c>
      <c r="F102" s="10">
        <v>1023.2200235165195</v>
      </c>
      <c r="G102" s="4"/>
      <c r="I102" s="175"/>
    </row>
    <row r="103" spans="1:9">
      <c r="A103" s="2" t="s">
        <v>215</v>
      </c>
      <c r="B103" s="2" t="s">
        <v>216</v>
      </c>
      <c r="C103" s="178" t="s">
        <v>10</v>
      </c>
      <c r="D103" s="179" t="s">
        <v>8</v>
      </c>
      <c r="E103" s="8">
        <v>20688.446844696966</v>
      </c>
      <c r="F103" s="10">
        <v>1151.5914560345152</v>
      </c>
      <c r="G103" s="4"/>
      <c r="I103" s="175"/>
    </row>
    <row r="104" spans="1:9">
      <c r="A104" s="2" t="s">
        <v>217</v>
      </c>
      <c r="B104" s="2" t="s">
        <v>218</v>
      </c>
      <c r="C104" s="178" t="s">
        <v>9</v>
      </c>
      <c r="D104" s="179" t="s">
        <v>548</v>
      </c>
      <c r="E104" s="8">
        <v>437045.97002007684</v>
      </c>
      <c r="F104" s="10">
        <v>901.01890226297246</v>
      </c>
      <c r="G104" s="4"/>
      <c r="I104" s="175"/>
    </row>
    <row r="105" spans="1:9">
      <c r="A105" s="2" t="s">
        <v>219</v>
      </c>
      <c r="B105" s="2" t="s">
        <v>220</v>
      </c>
      <c r="C105" s="178" t="s">
        <v>8</v>
      </c>
      <c r="D105" s="179" t="s">
        <v>8</v>
      </c>
      <c r="E105" s="8">
        <v>52158.042108591333</v>
      </c>
      <c r="F105" s="10">
        <v>986.02621697775373</v>
      </c>
      <c r="G105" s="4"/>
      <c r="I105" s="175"/>
    </row>
    <row r="106" spans="1:9">
      <c r="A106" s="2" t="s">
        <v>221</v>
      </c>
      <c r="B106" s="2" t="s">
        <v>222</v>
      </c>
      <c r="C106" s="178" t="s">
        <v>10</v>
      </c>
      <c r="D106" s="179" t="s">
        <v>8</v>
      </c>
      <c r="E106" s="8">
        <v>25944.628441843717</v>
      </c>
      <c r="F106" s="10">
        <v>838.54970972558897</v>
      </c>
      <c r="G106" s="4"/>
      <c r="I106" s="175"/>
    </row>
    <row r="107" spans="1:9">
      <c r="A107" s="2" t="s">
        <v>223</v>
      </c>
      <c r="B107" s="2" t="s">
        <v>224</v>
      </c>
      <c r="C107" s="178" t="s">
        <v>8</v>
      </c>
      <c r="D107" s="179" t="s">
        <v>8</v>
      </c>
      <c r="E107" s="8">
        <v>28060.660597494563</v>
      </c>
      <c r="F107" s="10">
        <v>937.17282608990672</v>
      </c>
      <c r="G107" s="4"/>
      <c r="I107" s="175"/>
    </row>
    <row r="108" spans="1:9">
      <c r="A108" s="2" t="s">
        <v>225</v>
      </c>
      <c r="B108" s="2" t="s">
        <v>226</v>
      </c>
      <c r="C108" s="178" t="s">
        <v>8</v>
      </c>
      <c r="D108" s="179" t="s">
        <v>8</v>
      </c>
      <c r="E108" s="8">
        <v>28916.556073157015</v>
      </c>
      <c r="F108" s="10">
        <v>852.1395098259793</v>
      </c>
      <c r="G108" s="4"/>
      <c r="I108" s="175"/>
    </row>
    <row r="109" spans="1:9">
      <c r="A109" s="2" t="s">
        <v>227</v>
      </c>
      <c r="B109" s="2" t="s">
        <v>228</v>
      </c>
      <c r="C109" s="178" t="s">
        <v>10</v>
      </c>
      <c r="D109" s="179" t="s">
        <v>8</v>
      </c>
      <c r="E109" s="8">
        <v>88599.167130969305</v>
      </c>
      <c r="F109" s="10">
        <v>896.68002669854161</v>
      </c>
      <c r="G109" s="4"/>
      <c r="I109" s="175"/>
    </row>
    <row r="110" spans="1:9">
      <c r="A110" s="2" t="s">
        <v>229</v>
      </c>
      <c r="B110" s="2" t="s">
        <v>230</v>
      </c>
      <c r="C110" s="178" t="s">
        <v>9</v>
      </c>
      <c r="D110" s="179" t="s">
        <v>9</v>
      </c>
      <c r="E110" s="8">
        <v>3452348.762658251</v>
      </c>
      <c r="F110" s="10">
        <v>1004.7834734819239</v>
      </c>
      <c r="G110" s="4"/>
      <c r="I110" s="175"/>
    </row>
    <row r="111" spans="1:9">
      <c r="A111" s="2" t="s">
        <v>231</v>
      </c>
      <c r="B111" s="2" t="s">
        <v>232</v>
      </c>
      <c r="C111" s="178" t="s">
        <v>8</v>
      </c>
      <c r="D111" s="179" t="s">
        <v>8</v>
      </c>
      <c r="E111" s="8">
        <v>17341.967876138311</v>
      </c>
      <c r="F111" s="10">
        <v>965.31470858601472</v>
      </c>
      <c r="G111" s="4"/>
      <c r="I111" s="175"/>
    </row>
    <row r="112" spans="1:9">
      <c r="A112" s="2" t="s">
        <v>233</v>
      </c>
      <c r="B112" s="2" t="s">
        <v>234</v>
      </c>
      <c r="C112" s="178" t="s">
        <v>9</v>
      </c>
      <c r="D112" s="179" t="s">
        <v>549</v>
      </c>
      <c r="E112" s="8">
        <v>241739.37853061507</v>
      </c>
      <c r="F112" s="10">
        <v>725.1769405507481</v>
      </c>
      <c r="G112" s="4"/>
      <c r="I112" s="175"/>
    </row>
    <row r="113" spans="1:9">
      <c r="A113" s="2" t="s">
        <v>235</v>
      </c>
      <c r="B113" s="2" t="s">
        <v>236</v>
      </c>
      <c r="C113" s="178" t="s">
        <v>9</v>
      </c>
      <c r="D113" s="179" t="s">
        <v>11</v>
      </c>
      <c r="E113" s="8">
        <v>863199.17625304253</v>
      </c>
      <c r="F113" s="10">
        <v>1021.105600556343</v>
      </c>
      <c r="G113" s="4"/>
      <c r="I113" s="175"/>
    </row>
    <row r="114" spans="1:9">
      <c r="A114" s="2" t="s">
        <v>237</v>
      </c>
      <c r="B114" s="2" t="s">
        <v>238</v>
      </c>
      <c r="C114" s="178" t="s">
        <v>8</v>
      </c>
      <c r="D114" s="179" t="s">
        <v>8</v>
      </c>
      <c r="E114" s="8">
        <v>117387.77922096038</v>
      </c>
      <c r="F114" s="10">
        <v>988.36868393552913</v>
      </c>
      <c r="G114" s="4"/>
      <c r="I114" s="175"/>
    </row>
    <row r="115" spans="1:9">
      <c r="A115" s="2" t="s">
        <v>239</v>
      </c>
      <c r="B115" s="2" t="s">
        <v>240</v>
      </c>
      <c r="C115" s="178" t="s">
        <v>8</v>
      </c>
      <c r="D115" s="179" t="s">
        <v>8</v>
      </c>
      <c r="E115" s="8">
        <v>75599.759366154249</v>
      </c>
      <c r="F115" s="10">
        <v>971.11097376305599</v>
      </c>
      <c r="G115" s="4"/>
      <c r="I115" s="175"/>
    </row>
    <row r="116" spans="1:9">
      <c r="A116" s="2" t="s">
        <v>241</v>
      </c>
      <c r="B116" s="2" t="s">
        <v>242</v>
      </c>
      <c r="C116" s="178" t="s">
        <v>9</v>
      </c>
      <c r="D116" s="179" t="s">
        <v>9</v>
      </c>
      <c r="E116" s="8">
        <v>1281217.1490599343</v>
      </c>
      <c r="F116" s="10">
        <v>973.98077388841637</v>
      </c>
      <c r="G116" s="4"/>
      <c r="I116" s="175"/>
    </row>
    <row r="117" spans="1:9">
      <c r="A117" s="2" t="s">
        <v>243</v>
      </c>
      <c r="B117" s="2" t="s">
        <v>244</v>
      </c>
      <c r="C117" s="178" t="s">
        <v>10</v>
      </c>
      <c r="D117" s="179" t="s">
        <v>8</v>
      </c>
      <c r="E117" s="8">
        <v>92269.880462714602</v>
      </c>
      <c r="F117" s="10">
        <v>953.08421107844538</v>
      </c>
      <c r="G117" s="4"/>
      <c r="I117" s="175"/>
    </row>
    <row r="118" spans="1:9">
      <c r="A118" s="2" t="s">
        <v>245</v>
      </c>
      <c r="B118" s="2" t="s">
        <v>246</v>
      </c>
      <c r="C118" s="178" t="s">
        <v>9</v>
      </c>
      <c r="D118" s="179" t="s">
        <v>8</v>
      </c>
      <c r="E118" s="8">
        <v>204209.33354225379</v>
      </c>
      <c r="F118" s="10">
        <v>838.54970972558897</v>
      </c>
      <c r="G118" s="4"/>
      <c r="I118" s="175"/>
    </row>
    <row r="119" spans="1:9">
      <c r="A119" s="2" t="s">
        <v>247</v>
      </c>
      <c r="B119" s="2" t="s">
        <v>248</v>
      </c>
      <c r="C119" s="178" t="s">
        <v>9</v>
      </c>
      <c r="D119" s="179" t="s">
        <v>548</v>
      </c>
      <c r="E119" s="8">
        <v>619248.08243146818</v>
      </c>
      <c r="F119" s="10">
        <v>916.47168787372505</v>
      </c>
      <c r="G119" s="4"/>
      <c r="I119" s="175"/>
    </row>
    <row r="120" spans="1:9">
      <c r="A120" s="2" t="s">
        <v>249</v>
      </c>
      <c r="B120" s="2" t="s">
        <v>250</v>
      </c>
      <c r="C120" s="178" t="s">
        <v>8</v>
      </c>
      <c r="D120" s="179" t="s">
        <v>8</v>
      </c>
      <c r="E120" s="8">
        <v>14325.856032449448</v>
      </c>
      <c r="F120" s="10">
        <v>1025.2637397144524</v>
      </c>
      <c r="G120" s="4"/>
      <c r="I120" s="175"/>
    </row>
    <row r="121" spans="1:9">
      <c r="A121" s="2" t="s">
        <v>251</v>
      </c>
      <c r="B121" s="2" t="s">
        <v>252</v>
      </c>
      <c r="C121" s="178" t="s">
        <v>8</v>
      </c>
      <c r="D121" s="179" t="s">
        <v>8</v>
      </c>
      <c r="E121" s="8">
        <v>124596.03239268027</v>
      </c>
      <c r="F121" s="10">
        <v>931.62785665933961</v>
      </c>
      <c r="G121" s="4"/>
      <c r="I121" s="175"/>
    </row>
    <row r="122" spans="1:9">
      <c r="A122" s="2" t="s">
        <v>253</v>
      </c>
      <c r="B122" s="2" t="s">
        <v>254</v>
      </c>
      <c r="C122" s="178" t="s">
        <v>9</v>
      </c>
      <c r="D122" s="179" t="s">
        <v>8</v>
      </c>
      <c r="E122" s="8">
        <v>943603.98291222344</v>
      </c>
      <c r="F122" s="10">
        <v>1770.4821788805509</v>
      </c>
      <c r="G122" s="4"/>
      <c r="I122" s="175"/>
    </row>
    <row r="123" spans="1:9">
      <c r="A123" s="2" t="s">
        <v>255</v>
      </c>
      <c r="B123" s="2" t="s">
        <v>256</v>
      </c>
      <c r="C123" s="178" t="s">
        <v>9</v>
      </c>
      <c r="D123" s="179" t="s">
        <v>8</v>
      </c>
      <c r="E123" s="8">
        <v>625127.89704308903</v>
      </c>
      <c r="F123" s="10">
        <v>1784.4517728444521</v>
      </c>
      <c r="G123" s="4"/>
      <c r="I123" s="175"/>
    </row>
    <row r="124" spans="1:9">
      <c r="A124" s="2" t="s">
        <v>257</v>
      </c>
      <c r="B124" s="2" t="s">
        <v>258</v>
      </c>
      <c r="C124" s="178" t="s">
        <v>8</v>
      </c>
      <c r="D124" s="179" t="s">
        <v>8</v>
      </c>
      <c r="E124" s="8">
        <v>137196.75834077483</v>
      </c>
      <c r="F124" s="10">
        <v>1857.6127431555749</v>
      </c>
      <c r="G124" s="4"/>
      <c r="I124" s="175"/>
    </row>
    <row r="125" spans="1:9">
      <c r="A125" s="2" t="s">
        <v>259</v>
      </c>
      <c r="B125" s="2" t="s">
        <v>260</v>
      </c>
      <c r="C125" s="178" t="s">
        <v>8</v>
      </c>
      <c r="D125" s="179" t="s">
        <v>8</v>
      </c>
      <c r="E125" s="8">
        <v>117659.18507149143</v>
      </c>
      <c r="F125" s="10">
        <v>1324.5820966615952</v>
      </c>
      <c r="G125" s="4"/>
      <c r="I125" s="175"/>
    </row>
    <row r="126" spans="1:9">
      <c r="A126" s="2" t="s">
        <v>261</v>
      </c>
      <c r="B126" s="2" t="s">
        <v>262</v>
      </c>
      <c r="C126" s="178" t="s">
        <v>8</v>
      </c>
      <c r="D126" s="179" t="s">
        <v>8</v>
      </c>
      <c r="E126" s="8">
        <v>43099.077739385779</v>
      </c>
      <c r="F126" s="10">
        <v>1392.9942843010415</v>
      </c>
      <c r="G126" s="4"/>
      <c r="I126" s="175"/>
    </row>
    <row r="127" spans="1:9">
      <c r="A127" s="2" t="s">
        <v>263</v>
      </c>
      <c r="B127" s="2" t="s">
        <v>264</v>
      </c>
      <c r="C127" s="178" t="s">
        <v>8</v>
      </c>
      <c r="D127" s="179" t="s">
        <v>8</v>
      </c>
      <c r="E127" s="8">
        <v>22855.719566994961</v>
      </c>
      <c r="F127" s="10">
        <v>880.77423542818713</v>
      </c>
      <c r="G127" s="4"/>
      <c r="I127" s="175"/>
    </row>
    <row r="128" spans="1:9">
      <c r="A128" s="2" t="s">
        <v>265</v>
      </c>
      <c r="B128" s="2" t="s">
        <v>266</v>
      </c>
      <c r="C128" s="178" t="s">
        <v>8</v>
      </c>
      <c r="D128" s="179" t="s">
        <v>8</v>
      </c>
      <c r="E128" s="8">
        <v>20989.347237688147</v>
      </c>
      <c r="F128" s="10">
        <v>725.17694055074844</v>
      </c>
      <c r="G128" s="4"/>
      <c r="I128" s="175"/>
    </row>
    <row r="129" spans="1:9">
      <c r="A129" s="2" t="s">
        <v>267</v>
      </c>
      <c r="B129" s="2" t="s">
        <v>268</v>
      </c>
      <c r="C129" s="178" t="s">
        <v>8</v>
      </c>
      <c r="D129" s="179" t="s">
        <v>8</v>
      </c>
      <c r="E129" s="8">
        <v>32002.758592300408</v>
      </c>
      <c r="F129" s="10">
        <v>943.08654706074333</v>
      </c>
      <c r="G129" s="4"/>
      <c r="I129" s="175"/>
    </row>
    <row r="130" spans="1:9">
      <c r="A130" s="2" t="s">
        <v>269</v>
      </c>
      <c r="B130" s="2" t="s">
        <v>270</v>
      </c>
      <c r="C130" s="178" t="s">
        <v>8</v>
      </c>
      <c r="D130" s="179" t="s">
        <v>8</v>
      </c>
      <c r="E130" s="8">
        <v>103499.19499963464</v>
      </c>
      <c r="F130" s="10">
        <v>725.17694055074833</v>
      </c>
      <c r="G130" s="4"/>
      <c r="I130" s="175"/>
    </row>
    <row r="131" spans="1:9">
      <c r="A131" s="2" t="s">
        <v>271</v>
      </c>
      <c r="B131" s="2" t="s">
        <v>272</v>
      </c>
      <c r="C131" s="178" t="s">
        <v>8</v>
      </c>
      <c r="D131" s="179" t="s">
        <v>549</v>
      </c>
      <c r="E131" s="8">
        <v>156139.37782558039</v>
      </c>
      <c r="F131" s="10">
        <v>936.78305122896529</v>
      </c>
      <c r="G131" s="4"/>
      <c r="I131" s="175"/>
    </row>
    <row r="132" spans="1:9">
      <c r="A132" s="2" t="s">
        <v>273</v>
      </c>
      <c r="B132" s="2" t="s">
        <v>274</v>
      </c>
      <c r="C132" s="178" t="s">
        <v>10</v>
      </c>
      <c r="D132" s="179" t="s">
        <v>549</v>
      </c>
      <c r="E132" s="8">
        <v>94499.699207692829</v>
      </c>
      <c r="F132" s="10">
        <v>956.39717113028257</v>
      </c>
      <c r="G132" s="4"/>
      <c r="I132" s="175"/>
    </row>
    <row r="133" spans="1:9">
      <c r="A133" s="2" t="s">
        <v>275</v>
      </c>
      <c r="B133" s="2" t="s">
        <v>276</v>
      </c>
      <c r="C133" s="178" t="s">
        <v>8</v>
      </c>
      <c r="D133" s="179" t="s">
        <v>8</v>
      </c>
      <c r="E133" s="8">
        <v>42906.519219027097</v>
      </c>
      <c r="F133" s="10">
        <v>859.79780271673587</v>
      </c>
      <c r="G133" s="4"/>
      <c r="I133" s="175"/>
    </row>
    <row r="134" spans="1:9">
      <c r="A134" s="2" t="s">
        <v>277</v>
      </c>
      <c r="B134" s="2" t="s">
        <v>278</v>
      </c>
      <c r="C134" s="178" t="s">
        <v>8</v>
      </c>
      <c r="D134" s="179" t="s">
        <v>8</v>
      </c>
      <c r="E134" s="8">
        <v>0</v>
      </c>
      <c r="F134" s="10">
        <v>464.84107112064021</v>
      </c>
      <c r="G134" s="4"/>
      <c r="I134" s="175"/>
    </row>
    <row r="135" spans="1:9">
      <c r="A135" s="2" t="s">
        <v>279</v>
      </c>
      <c r="B135" s="2" t="s">
        <v>280</v>
      </c>
      <c r="C135" s="178" t="s">
        <v>8</v>
      </c>
      <c r="D135" s="179" t="s">
        <v>8</v>
      </c>
      <c r="E135" s="8">
        <v>90303.555234407191</v>
      </c>
      <c r="F135" s="10">
        <v>1292.5574644813553</v>
      </c>
      <c r="G135" s="4"/>
      <c r="I135" s="175"/>
    </row>
    <row r="136" spans="1:9">
      <c r="A136" s="2" t="s">
        <v>281</v>
      </c>
      <c r="B136" s="2" t="s">
        <v>282</v>
      </c>
      <c r="C136" s="178" t="s">
        <v>9</v>
      </c>
      <c r="D136" s="179" t="s">
        <v>549</v>
      </c>
      <c r="E136" s="8">
        <v>581662.1521871764</v>
      </c>
      <c r="F136" s="10">
        <v>1120.7545574499984</v>
      </c>
      <c r="G136" s="4"/>
      <c r="I136" s="175"/>
    </row>
    <row r="137" spans="1:9">
      <c r="A137" s="2" t="s">
        <v>283</v>
      </c>
      <c r="B137" s="2" t="s">
        <v>284</v>
      </c>
      <c r="C137" s="178" t="s">
        <v>8</v>
      </c>
      <c r="D137" s="179" t="s">
        <v>8</v>
      </c>
      <c r="E137" s="8">
        <v>109225.31994935274</v>
      </c>
      <c r="F137" s="10">
        <v>1184.9187167875239</v>
      </c>
      <c r="G137" s="4"/>
      <c r="I137" s="175"/>
    </row>
    <row r="138" spans="1:9">
      <c r="A138" s="2" t="s">
        <v>285</v>
      </c>
      <c r="B138" s="2" t="s">
        <v>286</v>
      </c>
      <c r="C138" s="178" t="s">
        <v>8</v>
      </c>
      <c r="D138" s="179" t="s">
        <v>8</v>
      </c>
      <c r="E138" s="8">
        <v>50103.264457754296</v>
      </c>
      <c r="F138" s="10">
        <v>1091.317809695689</v>
      </c>
      <c r="G138" s="4"/>
      <c r="I138" s="175"/>
    </row>
    <row r="139" spans="1:9">
      <c r="A139" s="2" t="s">
        <v>287</v>
      </c>
      <c r="B139" s="2" t="s">
        <v>288</v>
      </c>
      <c r="C139" s="178" t="s">
        <v>9</v>
      </c>
      <c r="D139" s="179" t="s">
        <v>548</v>
      </c>
      <c r="E139" s="8">
        <v>6470600.6978187347</v>
      </c>
      <c r="F139" s="10">
        <v>1216.0920674445856</v>
      </c>
      <c r="G139" s="4"/>
      <c r="I139" s="175"/>
    </row>
    <row r="140" spans="1:9">
      <c r="A140" s="2" t="s">
        <v>289</v>
      </c>
      <c r="B140" s="2" t="s">
        <v>290</v>
      </c>
      <c r="C140" s="178" t="s">
        <v>9</v>
      </c>
      <c r="D140" s="179" t="s">
        <v>8</v>
      </c>
      <c r="E140" s="8">
        <v>1013308.8206803111</v>
      </c>
      <c r="F140" s="10">
        <v>916.21281436544609</v>
      </c>
      <c r="G140" s="4"/>
      <c r="I140" s="175"/>
    </row>
    <row r="141" spans="1:9">
      <c r="A141" s="2" t="s">
        <v>291</v>
      </c>
      <c r="B141" s="2" t="s">
        <v>292</v>
      </c>
      <c r="C141" s="178" t="s">
        <v>8</v>
      </c>
      <c r="D141" s="179" t="s">
        <v>8</v>
      </c>
      <c r="E141" s="8">
        <v>55570.726715807708</v>
      </c>
      <c r="F141" s="10">
        <v>747.80968414666211</v>
      </c>
      <c r="G141" s="4"/>
      <c r="I141" s="175"/>
    </row>
    <row r="142" spans="1:9">
      <c r="A142" s="2" t="s">
        <v>293</v>
      </c>
      <c r="B142" s="2" t="s">
        <v>294</v>
      </c>
      <c r="C142" s="178" t="s">
        <v>10</v>
      </c>
      <c r="D142" s="179" t="s">
        <v>8</v>
      </c>
      <c r="E142" s="8">
        <v>33316.558305065322</v>
      </c>
      <c r="F142" s="10">
        <v>758.6657985084604</v>
      </c>
      <c r="G142" s="4"/>
      <c r="I142" s="175"/>
    </row>
    <row r="143" spans="1:9">
      <c r="A143" s="2" t="s">
        <v>295</v>
      </c>
      <c r="B143" s="2" t="s">
        <v>296</v>
      </c>
      <c r="C143" s="178" t="s">
        <v>10</v>
      </c>
      <c r="D143" s="179" t="s">
        <v>548</v>
      </c>
      <c r="E143" s="8">
        <v>263965.80613068881</v>
      </c>
      <c r="F143" s="10">
        <v>1230.1335513107158</v>
      </c>
      <c r="G143" s="4"/>
      <c r="I143" s="175"/>
    </row>
    <row r="144" spans="1:9">
      <c r="A144" s="2" t="s">
        <v>297</v>
      </c>
      <c r="B144" s="2" t="s">
        <v>298</v>
      </c>
      <c r="C144" s="178" t="s">
        <v>9</v>
      </c>
      <c r="D144" s="179" t="s">
        <v>8</v>
      </c>
      <c r="E144" s="8">
        <v>301031.57998512732</v>
      </c>
      <c r="F144" s="10">
        <v>1108.8842251895644</v>
      </c>
      <c r="G144" s="4"/>
      <c r="I144" s="175"/>
    </row>
    <row r="145" spans="1:9">
      <c r="A145" s="2" t="s">
        <v>299</v>
      </c>
      <c r="B145" s="2" t="s">
        <v>300</v>
      </c>
      <c r="C145" s="178" t="s">
        <v>8</v>
      </c>
      <c r="D145" s="179" t="s">
        <v>8</v>
      </c>
      <c r="E145" s="8">
        <v>78671.570942279766</v>
      </c>
      <c r="F145" s="10">
        <v>1251.1815287887227</v>
      </c>
      <c r="G145" s="4"/>
      <c r="I145" s="175"/>
    </row>
    <row r="146" spans="1:9">
      <c r="A146" s="2" t="s">
        <v>301</v>
      </c>
      <c r="B146" s="2" t="s">
        <v>302</v>
      </c>
      <c r="C146" s="178" t="s">
        <v>8</v>
      </c>
      <c r="D146" s="179" t="s">
        <v>8</v>
      </c>
      <c r="E146" s="8">
        <v>36912.300314554988</v>
      </c>
      <c r="F146" s="10">
        <v>725.17694055074787</v>
      </c>
      <c r="G146" s="4"/>
      <c r="I146" s="175"/>
    </row>
    <row r="147" spans="1:9">
      <c r="A147" s="2" t="s">
        <v>303</v>
      </c>
      <c r="B147" s="2" t="s">
        <v>304</v>
      </c>
      <c r="C147" s="178" t="s">
        <v>10</v>
      </c>
      <c r="D147" s="179" t="s">
        <v>8</v>
      </c>
      <c r="E147" s="8">
        <v>102775.42440523155</v>
      </c>
      <c r="F147" s="10">
        <v>725.17694055074799</v>
      </c>
      <c r="G147" s="4"/>
      <c r="I147" s="175"/>
    </row>
    <row r="148" spans="1:9">
      <c r="A148" s="2" t="s">
        <v>305</v>
      </c>
      <c r="B148" s="2" t="s">
        <v>306</v>
      </c>
      <c r="C148" s="178" t="s">
        <v>10</v>
      </c>
      <c r="D148" s="179" t="s">
        <v>548</v>
      </c>
      <c r="E148" s="8">
        <v>36188.529720151972</v>
      </c>
      <c r="F148" s="10">
        <v>725.17694055074833</v>
      </c>
      <c r="G148" s="4"/>
      <c r="I148" s="175"/>
    </row>
    <row r="149" spans="1:9">
      <c r="A149" s="2" t="s">
        <v>307</v>
      </c>
      <c r="B149" s="2" t="s">
        <v>308</v>
      </c>
      <c r="C149" s="178" t="s">
        <v>10</v>
      </c>
      <c r="D149" s="179" t="s">
        <v>8</v>
      </c>
      <c r="E149" s="8">
        <v>110599.45837648853</v>
      </c>
      <c r="F149" s="10">
        <v>1439.1475620104979</v>
      </c>
      <c r="G149" s="4"/>
      <c r="I149" s="175"/>
    </row>
    <row r="150" spans="1:9">
      <c r="A150" s="2" t="s">
        <v>309</v>
      </c>
      <c r="B150" s="2" t="s">
        <v>310</v>
      </c>
      <c r="C150" s="178" t="s">
        <v>8</v>
      </c>
      <c r="D150" s="179" t="s">
        <v>549</v>
      </c>
      <c r="E150" s="8">
        <v>137328.20144331979</v>
      </c>
      <c r="F150" s="10">
        <v>1741.7093860871009</v>
      </c>
      <c r="G150" s="4"/>
      <c r="I150" s="175"/>
    </row>
    <row r="151" spans="1:9">
      <c r="A151" s="2" t="s">
        <v>311</v>
      </c>
      <c r="B151" s="2" t="s">
        <v>312</v>
      </c>
      <c r="C151" s="178" t="s">
        <v>9</v>
      </c>
      <c r="D151" s="179" t="s">
        <v>9</v>
      </c>
      <c r="E151" s="8">
        <v>559419.98087164504</v>
      </c>
      <c r="F151" s="10">
        <v>1615.2938910067598</v>
      </c>
      <c r="G151" s="4"/>
      <c r="I151" s="175"/>
    </row>
    <row r="152" spans="1:9">
      <c r="A152" s="2" t="s">
        <v>313</v>
      </c>
      <c r="B152" s="2" t="s">
        <v>314</v>
      </c>
      <c r="C152" s="178" t="s">
        <v>8</v>
      </c>
      <c r="D152" s="179" t="s">
        <v>8</v>
      </c>
      <c r="E152" s="8">
        <v>16779.015333701129</v>
      </c>
      <c r="F152" s="10">
        <v>1400.9681957286653</v>
      </c>
      <c r="G152" s="4"/>
      <c r="I152" s="175"/>
    </row>
    <row r="153" spans="1:9">
      <c r="A153" s="2" t="s">
        <v>315</v>
      </c>
      <c r="B153" s="2" t="s">
        <v>316</v>
      </c>
      <c r="C153" s="178" t="s">
        <v>8</v>
      </c>
      <c r="D153" s="179" t="s">
        <v>8</v>
      </c>
      <c r="E153" s="8">
        <v>51387.712202615774</v>
      </c>
      <c r="F153" s="10">
        <v>725.17694055074799</v>
      </c>
      <c r="G153" s="4"/>
      <c r="I153" s="175"/>
    </row>
    <row r="154" spans="1:9">
      <c r="A154" s="2" t="s">
        <v>317</v>
      </c>
      <c r="B154" s="2" t="s">
        <v>318</v>
      </c>
      <c r="C154" s="178" t="s">
        <v>8</v>
      </c>
      <c r="D154" s="179" t="s">
        <v>8</v>
      </c>
      <c r="E154" s="8">
        <v>50037.041041004319</v>
      </c>
      <c r="F154" s="10">
        <v>849.73334155379382</v>
      </c>
      <c r="G154" s="4"/>
      <c r="I154" s="175"/>
    </row>
    <row r="155" spans="1:9">
      <c r="A155" s="2" t="s">
        <v>319</v>
      </c>
      <c r="B155" s="2" t="s">
        <v>320</v>
      </c>
      <c r="C155" s="178" t="s">
        <v>10</v>
      </c>
      <c r="D155" s="179" t="s">
        <v>8</v>
      </c>
      <c r="E155" s="8">
        <v>40175.949825858894</v>
      </c>
      <c r="F155" s="10">
        <v>875.0872830525625</v>
      </c>
      <c r="G155" s="4"/>
      <c r="I155" s="175"/>
    </row>
    <row r="156" spans="1:9">
      <c r="A156" s="2" t="s">
        <v>321</v>
      </c>
      <c r="B156" s="2" t="s">
        <v>322</v>
      </c>
      <c r="C156" s="178" t="s">
        <v>8</v>
      </c>
      <c r="D156" s="179" t="s">
        <v>8</v>
      </c>
      <c r="E156" s="8">
        <v>27598.818673009002</v>
      </c>
      <c r="F156" s="10">
        <v>953.53260210830456</v>
      </c>
      <c r="G156" s="4"/>
      <c r="I156" s="175"/>
    </row>
    <row r="157" spans="1:9">
      <c r="A157" s="2" t="s">
        <v>323</v>
      </c>
      <c r="B157" s="2" t="s">
        <v>324</v>
      </c>
      <c r="C157" s="178" t="s">
        <v>9</v>
      </c>
      <c r="D157" s="179" t="s">
        <v>548</v>
      </c>
      <c r="E157" s="8">
        <v>246805.77269143634</v>
      </c>
      <c r="F157" s="10">
        <v>725.17694055074799</v>
      </c>
      <c r="G157" s="4"/>
      <c r="I157" s="175"/>
    </row>
    <row r="158" spans="1:9">
      <c r="A158" s="2" t="s">
        <v>325</v>
      </c>
      <c r="B158" s="2" t="s">
        <v>326</v>
      </c>
      <c r="C158" s="178" t="s">
        <v>10</v>
      </c>
      <c r="D158" s="179" t="s">
        <v>8</v>
      </c>
      <c r="E158" s="8">
        <v>52221.063991527524</v>
      </c>
      <c r="F158" s="10">
        <v>780.93334088790959</v>
      </c>
      <c r="G158" s="4"/>
      <c r="I158" s="175"/>
    </row>
    <row r="159" spans="1:9">
      <c r="A159" s="2" t="s">
        <v>327</v>
      </c>
      <c r="B159" s="2" t="s">
        <v>328</v>
      </c>
      <c r="C159" s="178" t="s">
        <v>10</v>
      </c>
      <c r="D159" s="179" t="s">
        <v>8</v>
      </c>
      <c r="E159" s="8">
        <v>281646.06818906963</v>
      </c>
      <c r="F159" s="10">
        <v>792.67789270275364</v>
      </c>
      <c r="G159" s="4"/>
      <c r="I159" s="175"/>
    </row>
    <row r="160" spans="1:9">
      <c r="A160" s="2" t="s">
        <v>329</v>
      </c>
      <c r="B160" s="2" t="s">
        <v>330</v>
      </c>
      <c r="C160" s="178" t="s">
        <v>8</v>
      </c>
      <c r="D160" s="179" t="s">
        <v>8</v>
      </c>
      <c r="E160" s="8">
        <v>62970.840046926525</v>
      </c>
      <c r="F160" s="10">
        <v>1287.6162775341106</v>
      </c>
      <c r="G160" s="4"/>
      <c r="I160" s="175"/>
    </row>
    <row r="161" spans="1:9">
      <c r="A161" s="2" t="s">
        <v>331</v>
      </c>
      <c r="B161" s="2" t="s">
        <v>332</v>
      </c>
      <c r="C161" s="178" t="s">
        <v>8</v>
      </c>
      <c r="D161" s="179" t="s">
        <v>8</v>
      </c>
      <c r="E161" s="8">
        <v>25121.579214891415</v>
      </c>
      <c r="F161" s="10">
        <v>1258.5196260898081</v>
      </c>
      <c r="G161" s="4"/>
      <c r="I161" s="175"/>
    </row>
    <row r="162" spans="1:9">
      <c r="A162" s="2" t="s">
        <v>333</v>
      </c>
      <c r="B162" s="2" t="s">
        <v>334</v>
      </c>
      <c r="C162" s="178" t="s">
        <v>8</v>
      </c>
      <c r="D162" s="179" t="s">
        <v>8</v>
      </c>
      <c r="E162" s="8">
        <v>15306.173928551174</v>
      </c>
      <c r="F162" s="10">
        <v>730.28167099452321</v>
      </c>
      <c r="G162" s="4"/>
      <c r="I162" s="175"/>
    </row>
    <row r="163" spans="1:9">
      <c r="A163" s="2" t="s">
        <v>335</v>
      </c>
      <c r="B163" s="2" t="s">
        <v>336</v>
      </c>
      <c r="C163" s="178" t="s">
        <v>8</v>
      </c>
      <c r="D163" s="179" t="s">
        <v>8</v>
      </c>
      <c r="E163" s="8">
        <v>0.28264159374275466</v>
      </c>
      <c r="F163" s="10">
        <v>4.045582710634045E-2</v>
      </c>
      <c r="G163" s="4"/>
      <c r="I163" s="175"/>
    </row>
    <row r="164" spans="1:9">
      <c r="A164" s="2" t="s">
        <v>337</v>
      </c>
      <c r="B164" s="2" t="s">
        <v>338</v>
      </c>
      <c r="C164" s="178" t="s">
        <v>10</v>
      </c>
      <c r="D164" s="179" t="s">
        <v>549</v>
      </c>
      <c r="E164" s="8">
        <v>14589.731646684833</v>
      </c>
      <c r="F164" s="10">
        <v>1218.1733918657098</v>
      </c>
      <c r="G164" s="4"/>
      <c r="I164" s="175"/>
    </row>
    <row r="165" spans="1:9">
      <c r="A165" s="2" t="s">
        <v>339</v>
      </c>
      <c r="B165" s="2" t="s">
        <v>340</v>
      </c>
      <c r="C165" s="178" t="s">
        <v>9</v>
      </c>
      <c r="D165" s="179" t="s">
        <v>8</v>
      </c>
      <c r="E165" s="8">
        <v>429734.11137222114</v>
      </c>
      <c r="F165" s="10">
        <v>864.59662711974522</v>
      </c>
      <c r="G165" s="4"/>
      <c r="I165" s="175"/>
    </row>
    <row r="166" spans="1:9">
      <c r="A166" s="2" t="s">
        <v>341</v>
      </c>
      <c r="B166" s="2" t="s">
        <v>342</v>
      </c>
      <c r="C166" s="178" t="s">
        <v>10</v>
      </c>
      <c r="D166" s="179" t="s">
        <v>8</v>
      </c>
      <c r="E166" s="8">
        <v>149460.28659644083</v>
      </c>
      <c r="F166" s="10">
        <v>767.95230922681947</v>
      </c>
      <c r="G166" s="4"/>
      <c r="I166" s="175"/>
    </row>
    <row r="167" spans="1:9">
      <c r="A167" s="2" t="s">
        <v>343</v>
      </c>
      <c r="B167" s="2" t="s">
        <v>344</v>
      </c>
      <c r="C167" s="178" t="s">
        <v>10</v>
      </c>
      <c r="D167" s="179" t="s">
        <v>9</v>
      </c>
      <c r="E167" s="8">
        <v>235225.44318098779</v>
      </c>
      <c r="F167" s="10">
        <v>725.17694055074821</v>
      </c>
      <c r="G167" s="4"/>
      <c r="I167" s="175"/>
    </row>
    <row r="168" spans="1:9">
      <c r="A168" s="2" t="s">
        <v>345</v>
      </c>
      <c r="B168" s="2" t="s">
        <v>346</v>
      </c>
      <c r="C168" s="178" t="s">
        <v>9</v>
      </c>
      <c r="D168" s="179" t="s">
        <v>548</v>
      </c>
      <c r="E168" s="8">
        <v>225816.42545374823</v>
      </c>
      <c r="F168" s="10">
        <v>725.1769405507481</v>
      </c>
      <c r="G168" s="4"/>
      <c r="I168" s="175"/>
    </row>
    <row r="169" spans="1:9">
      <c r="A169" s="2" t="s">
        <v>347</v>
      </c>
      <c r="B169" s="2" t="s">
        <v>348</v>
      </c>
      <c r="C169" s="178" t="s">
        <v>9</v>
      </c>
      <c r="D169" s="179" t="s">
        <v>549</v>
      </c>
      <c r="E169" s="8">
        <v>177103.84380695748</v>
      </c>
      <c r="F169" s="10">
        <v>736.29863580314611</v>
      </c>
      <c r="G169" s="4"/>
      <c r="I169" s="175"/>
    </row>
    <row r="170" spans="1:9">
      <c r="A170" s="2" t="s">
        <v>349</v>
      </c>
      <c r="B170" s="2" t="s">
        <v>350</v>
      </c>
      <c r="C170" s="178" t="s">
        <v>9</v>
      </c>
      <c r="D170" s="179" t="s">
        <v>11</v>
      </c>
      <c r="E170" s="8">
        <v>5037756.8726899223</v>
      </c>
      <c r="F170" s="10">
        <v>1021.1376197678426</v>
      </c>
      <c r="G170" s="4"/>
      <c r="I170" s="175"/>
    </row>
    <row r="171" spans="1:9">
      <c r="A171" s="2" t="s">
        <v>351</v>
      </c>
      <c r="B171" s="2" t="s">
        <v>352</v>
      </c>
      <c r="C171" s="178" t="s">
        <v>10</v>
      </c>
      <c r="D171" s="179" t="s">
        <v>548</v>
      </c>
      <c r="E171" s="8">
        <v>145477.88947501083</v>
      </c>
      <c r="F171" s="10">
        <v>725.17694055074787</v>
      </c>
      <c r="G171" s="4"/>
      <c r="I171" s="175"/>
    </row>
    <row r="172" spans="1:9">
      <c r="A172" s="2" t="s">
        <v>353</v>
      </c>
      <c r="B172" s="2" t="s">
        <v>354</v>
      </c>
      <c r="C172" s="178" t="s">
        <v>9</v>
      </c>
      <c r="D172" s="179" t="s">
        <v>11</v>
      </c>
      <c r="E172" s="8">
        <v>506378.53755078366</v>
      </c>
      <c r="F172" s="10">
        <v>849.8533885186082</v>
      </c>
      <c r="G172" s="4"/>
      <c r="I172" s="175"/>
    </row>
    <row r="173" spans="1:9">
      <c r="A173" s="2" t="s">
        <v>355</v>
      </c>
      <c r="B173" s="2" t="s">
        <v>356</v>
      </c>
      <c r="C173" s="178" t="s">
        <v>10</v>
      </c>
      <c r="D173" s="179" t="s">
        <v>9</v>
      </c>
      <c r="E173" s="8">
        <v>91918.865489186006</v>
      </c>
      <c r="F173" s="10">
        <v>725.17694055074833</v>
      </c>
      <c r="G173" s="4"/>
      <c r="I173" s="175"/>
    </row>
    <row r="174" spans="1:9">
      <c r="A174" s="2" t="s">
        <v>357</v>
      </c>
      <c r="B174" s="2" t="s">
        <v>358</v>
      </c>
      <c r="C174" s="178" t="s">
        <v>8</v>
      </c>
      <c r="D174" s="179" t="s">
        <v>8</v>
      </c>
      <c r="E174" s="8">
        <v>15306.173928551174</v>
      </c>
      <c r="F174" s="10">
        <v>730.28167099452321</v>
      </c>
      <c r="G174" s="4"/>
      <c r="I174" s="175"/>
    </row>
    <row r="175" spans="1:9">
      <c r="A175" s="2" t="s">
        <v>359</v>
      </c>
      <c r="B175" s="2" t="s">
        <v>360</v>
      </c>
      <c r="C175" s="178" t="s">
        <v>8</v>
      </c>
      <c r="D175" s="179" t="s">
        <v>8</v>
      </c>
      <c r="E175" s="8">
        <v>9409.0177272395085</v>
      </c>
      <c r="F175" s="10">
        <v>725.1769405507481</v>
      </c>
      <c r="G175" s="4"/>
      <c r="I175" s="175"/>
    </row>
    <row r="176" spans="1:9">
      <c r="A176" s="2" t="s">
        <v>361</v>
      </c>
      <c r="B176" s="2" t="s">
        <v>362</v>
      </c>
      <c r="C176" s="178" t="s">
        <v>8</v>
      </c>
      <c r="D176" s="179" t="s">
        <v>8</v>
      </c>
      <c r="E176" s="8">
        <v>94994.308317783405</v>
      </c>
      <c r="F176" s="10">
        <v>1189.7361264801507</v>
      </c>
      <c r="G176" s="4"/>
      <c r="I176" s="175"/>
    </row>
    <row r="177" spans="1:9">
      <c r="A177" s="2" t="s">
        <v>363</v>
      </c>
      <c r="B177" s="2" t="s">
        <v>364</v>
      </c>
      <c r="C177" s="178" t="s">
        <v>10</v>
      </c>
      <c r="D177" s="179" t="s">
        <v>549</v>
      </c>
      <c r="E177" s="8">
        <v>185172.13505348869</v>
      </c>
      <c r="F177" s="10">
        <v>1019.4062628160967</v>
      </c>
      <c r="G177" s="4"/>
      <c r="I177" s="177"/>
    </row>
    <row r="178" spans="1:9">
      <c r="A178" s="2" t="s">
        <v>365</v>
      </c>
      <c r="B178" s="2" t="s">
        <v>366</v>
      </c>
      <c r="C178" s="178" t="s">
        <v>8</v>
      </c>
      <c r="D178" s="179" t="s">
        <v>8</v>
      </c>
      <c r="E178" s="8">
        <v>78375.370893748972</v>
      </c>
      <c r="F178" s="10">
        <v>809.56351261812017</v>
      </c>
      <c r="G178" s="4"/>
      <c r="I178" s="177"/>
    </row>
    <row r="179" spans="1:9">
      <c r="A179" s="2" t="s">
        <v>367</v>
      </c>
      <c r="B179" s="2" t="s">
        <v>368</v>
      </c>
      <c r="C179" s="178" t="s">
        <v>10</v>
      </c>
      <c r="D179" s="179" t="s">
        <v>8</v>
      </c>
      <c r="E179" s="8">
        <v>13772.515589611727</v>
      </c>
      <c r="F179" s="10">
        <v>862.4547954313947</v>
      </c>
      <c r="G179" s="4"/>
      <c r="I179" s="177"/>
    </row>
    <row r="180" spans="1:9">
      <c r="A180" s="2" t="s">
        <v>369</v>
      </c>
      <c r="B180" s="2" t="s">
        <v>370</v>
      </c>
      <c r="C180" s="178" t="s">
        <v>8</v>
      </c>
      <c r="D180" s="179" t="s">
        <v>8</v>
      </c>
      <c r="E180" s="8">
        <v>20097.497907933226</v>
      </c>
      <c r="F180" s="10">
        <v>1006.8274504589957</v>
      </c>
      <c r="G180" s="4"/>
      <c r="I180" s="177"/>
    </row>
    <row r="181" spans="1:9">
      <c r="A181" s="2" t="s">
        <v>371</v>
      </c>
      <c r="B181" s="2" t="s">
        <v>372</v>
      </c>
      <c r="C181" s="178" t="s">
        <v>10</v>
      </c>
      <c r="D181" s="179" t="s">
        <v>549</v>
      </c>
      <c r="E181" s="7">
        <v>1018000.3519111071</v>
      </c>
      <c r="F181" s="10">
        <v>895.43927116771704</v>
      </c>
      <c r="G181" s="4"/>
      <c r="I181" s="175"/>
    </row>
    <row r="182" spans="1:9">
      <c r="A182" s="2" t="s">
        <v>373</v>
      </c>
      <c r="B182" s="2" t="s">
        <v>374</v>
      </c>
      <c r="C182" s="178" t="s">
        <v>9</v>
      </c>
      <c r="D182" s="179" t="s">
        <v>549</v>
      </c>
      <c r="E182" s="7">
        <v>138972.73050000001</v>
      </c>
      <c r="F182" s="10">
        <v>5407.4592260542422</v>
      </c>
      <c r="G182" s="4"/>
    </row>
    <row r="183" spans="1:9">
      <c r="A183" s="2"/>
      <c r="B183" s="2"/>
      <c r="C183" s="2"/>
      <c r="D183" s="2"/>
      <c r="E183" s="8"/>
    </row>
    <row r="184" spans="1:9">
      <c r="A184" s="2"/>
      <c r="B184" s="2"/>
      <c r="C184" s="2"/>
      <c r="D184" s="2"/>
      <c r="E184" s="8"/>
    </row>
    <row r="185" spans="1:9">
      <c r="A185" s="2"/>
      <c r="B185" s="2"/>
      <c r="C185" s="2"/>
      <c r="D185" s="2"/>
      <c r="E185" s="8"/>
    </row>
    <row r="188" spans="1:9">
      <c r="A188" s="2" t="s">
        <v>418</v>
      </c>
      <c r="B188" s="2" t="s">
        <v>419</v>
      </c>
      <c r="C188" s="2"/>
      <c r="D188" s="2"/>
    </row>
    <row r="189" spans="1:9">
      <c r="A189" s="11"/>
      <c r="B189" s="12" t="s">
        <v>520</v>
      </c>
      <c r="C189" s="11"/>
      <c r="D189" s="12"/>
    </row>
    <row r="190" spans="1:9">
      <c r="A190" s="11" t="s">
        <v>381</v>
      </c>
      <c r="B190" s="12" t="s">
        <v>521</v>
      </c>
      <c r="C190" s="11"/>
      <c r="D190" s="12"/>
    </row>
    <row r="191" spans="1:9">
      <c r="A191" s="11" t="s">
        <v>526</v>
      </c>
      <c r="B191" s="12" t="s">
        <v>522</v>
      </c>
      <c r="C191" s="11"/>
      <c r="D191" s="12"/>
    </row>
    <row r="192" spans="1:9">
      <c r="A192" s="11">
        <v>2299</v>
      </c>
      <c r="B192" s="12" t="s">
        <v>420</v>
      </c>
      <c r="C192" s="11"/>
      <c r="D192" s="12"/>
    </row>
    <row r="193" spans="1:4">
      <c r="A193" s="11">
        <v>2499</v>
      </c>
      <c r="B193" s="12" t="s">
        <v>69</v>
      </c>
      <c r="C193" s="11"/>
      <c r="D193" s="12"/>
    </row>
    <row r="194" spans="1:4">
      <c r="A194" s="11">
        <v>2799</v>
      </c>
      <c r="B194" s="12" t="s">
        <v>81</v>
      </c>
      <c r="C194" s="11"/>
      <c r="D194" s="12"/>
    </row>
    <row r="195" spans="1:4">
      <c r="A195" s="11">
        <v>2899</v>
      </c>
      <c r="B195" s="12" t="s">
        <v>421</v>
      </c>
      <c r="C195" s="11"/>
      <c r="D195" s="12"/>
    </row>
    <row r="196" spans="1:4">
      <c r="A196" s="11">
        <v>3099</v>
      </c>
      <c r="B196" s="12" t="s">
        <v>83</v>
      </c>
      <c r="D196" s="12"/>
    </row>
    <row r="197" spans="1:4">
      <c r="B197" s="12" t="s">
        <v>423</v>
      </c>
      <c r="D197" s="12"/>
    </row>
    <row r="198" spans="1:4">
      <c r="B198" s="12" t="s">
        <v>424</v>
      </c>
      <c r="D198" s="12"/>
    </row>
    <row r="199" spans="1:4">
      <c r="B199" s="12" t="s">
        <v>422</v>
      </c>
      <c r="D199" s="12"/>
    </row>
    <row r="200" spans="1:4">
      <c r="B200" s="12" t="s">
        <v>523</v>
      </c>
      <c r="D200"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 Set Aside Activity Worksheet</vt:lpstr>
      <vt:lpstr>Comments to CDE </vt:lpstr>
      <vt:lpstr>Tables</vt:lpstr>
      <vt:lpstr>ADE</vt:lpstr>
      <vt:lpstr>District_Table</vt:lpstr>
      <vt:lpstr>Object_Code</vt:lpstr>
      <vt:lpstr>SES_Providers</vt:lpstr>
    </vt:vector>
  </TitlesOfParts>
  <Company>CDE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mohajeri-nelson_n</dc:creator>
  <cp:lastModifiedBy>petrov_m</cp:lastModifiedBy>
  <cp:lastPrinted>2011-08-26T15:01:34Z</cp:lastPrinted>
  <dcterms:created xsi:type="dcterms:W3CDTF">2011-04-28T22:49:20Z</dcterms:created>
  <dcterms:modified xsi:type="dcterms:W3CDTF">2012-09-11T20:19:05Z</dcterms:modified>
</cp:coreProperties>
</file>