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605" yWindow="315" windowWidth="18135" windowHeight="12945"/>
  </bookViews>
  <sheets>
    <sheet name="Instructions" sheetId="4" r:id="rId1"/>
    <sheet name=" Set Aside Activity Worksheet" sheetId="2" r:id="rId2"/>
    <sheet name="Comments to CDE " sheetId="5" r:id="rId3"/>
    <sheet name="Tables" sheetId="3" state="hidden" r:id="rId4"/>
  </sheets>
  <externalReferences>
    <externalReference r:id="rId5"/>
    <externalReference r:id="rId6"/>
    <externalReference r:id="rId7"/>
  </externalReferences>
  <definedNames>
    <definedName name="ADE" localSheetId="2">[1]Tables!$A$189:$A$196</definedName>
    <definedName name="ADE">Tables!$A$189:$A$196</definedName>
    <definedName name="District_Number">[2]Tables!$A$2:$A$193</definedName>
    <definedName name="District_Table" localSheetId="2">[1]Tables!$A$2:$A$185</definedName>
    <definedName name="District_Table">Tables!$A$2:$A$185</definedName>
    <definedName name="DistrictCodeAndNames">'[3]11-District Table'!$A$5:$C$205</definedName>
    <definedName name="DistrictCodeLookup">'[3]11-District Table'!$A$5:$A$205</definedName>
    <definedName name="FlexCatDD">[3]Other!$C$172:$C$173</definedName>
    <definedName name="FlexCategory">'[2]Cover Sheet'!#REF!</definedName>
    <definedName name="IA_Allocation">[2]Tables!#REF!</definedName>
    <definedName name="IIA_Allocation">[2]Tables!#REF!</definedName>
    <definedName name="IID_Allocation">[2]Tables!#REF!</definedName>
    <definedName name="IIIA_Allocation">[2]Tables!#REF!</definedName>
    <definedName name="IIISAI_Allocation">[2]Tables!#REF!</definedName>
    <definedName name="look1">'[3]11-District Table'!$A$5:$N$205</definedName>
    <definedName name="Object_Code" localSheetId="2">[1]Tables!$B$189:$B$200</definedName>
    <definedName name="Object_Code">Tables!$B$189:$B$200</definedName>
    <definedName name="ReapParticipation">'[2]Cover Sheet'!#REF!</definedName>
    <definedName name="report">[3]Other!$C$71:$C$73</definedName>
    <definedName name="SES_Providers" localSheetId="2">[1]Tables!$G$3:$G$79</definedName>
    <definedName name="SES_Providers">Tables!$G$3:$G$79</definedName>
    <definedName name="tablematrix1">'[2]Cover Sheet'!#REF!</definedName>
    <definedName name="VIB_Allocation">[2]Tables!#REF!</definedName>
  </definedNames>
  <calcPr calcId="125725"/>
</workbook>
</file>

<file path=xl/calcChain.xml><?xml version="1.0" encoding="utf-8"?>
<calcChain xmlns="http://schemas.openxmlformats.org/spreadsheetml/2006/main">
  <c r="F145" i="2"/>
  <c r="F169"/>
  <c r="F121"/>
  <c r="D7"/>
  <c r="F183"/>
  <c r="F176"/>
  <c r="F152"/>
  <c r="F128"/>
  <c r="G58"/>
  <c r="I93"/>
  <c r="H52"/>
  <c r="E52"/>
  <c r="I72"/>
  <c r="E72"/>
  <c r="E93"/>
  <c r="I18"/>
  <c r="B68"/>
  <c r="G7"/>
  <c r="B82" s="1"/>
  <c r="F7"/>
  <c r="E7"/>
  <c r="B66" l="1"/>
  <c r="J93"/>
  <c r="B67"/>
  <c r="H7"/>
  <c r="H56" s="1"/>
</calcChain>
</file>

<file path=xl/sharedStrings.xml><?xml version="1.0" encoding="utf-8"?>
<sst xmlns="http://schemas.openxmlformats.org/spreadsheetml/2006/main" count="1185" uniqueCount="634">
  <si>
    <t>District Name</t>
  </si>
  <si>
    <t>Number of Eligible Students</t>
  </si>
  <si>
    <t>Number Served</t>
  </si>
  <si>
    <t>Number Applied to Receive Services</t>
  </si>
  <si>
    <t>20% Obligation</t>
  </si>
  <si>
    <t>SES Per Pupil Expenditure</t>
  </si>
  <si>
    <t>Number of Schools</t>
  </si>
  <si>
    <t>District Number</t>
  </si>
  <si>
    <t>Non-Improvement</t>
  </si>
  <si>
    <t>Corrective Action</t>
  </si>
  <si>
    <t>Program Improvement</t>
  </si>
  <si>
    <t>Restructuring</t>
  </si>
  <si>
    <t>Transportation/Choice Set Aside</t>
  </si>
  <si>
    <t>Total Expenditure Title I-A</t>
  </si>
  <si>
    <t>Total Expenditure State and Local</t>
  </si>
  <si>
    <t>0010</t>
  </si>
  <si>
    <t>Mapleton 1</t>
  </si>
  <si>
    <t>0020</t>
  </si>
  <si>
    <t>Adams 12 Five Star Schools</t>
  </si>
  <si>
    <t>0030</t>
  </si>
  <si>
    <t>Adams County 14</t>
  </si>
  <si>
    <t>0040</t>
  </si>
  <si>
    <t>Brighton 27J</t>
  </si>
  <si>
    <t>0050</t>
  </si>
  <si>
    <t>Bennett 29J</t>
  </si>
  <si>
    <t>0060</t>
  </si>
  <si>
    <t>Strasburg 31J</t>
  </si>
  <si>
    <t>0070</t>
  </si>
  <si>
    <t>Westminster 50</t>
  </si>
  <si>
    <t>0100</t>
  </si>
  <si>
    <t>Alamosa RE-11J</t>
  </si>
  <si>
    <t>0110</t>
  </si>
  <si>
    <t>Sangre De Cristo RE-22J</t>
  </si>
  <si>
    <t>0120</t>
  </si>
  <si>
    <t>Englewood 1</t>
  </si>
  <si>
    <t>0123</t>
  </si>
  <si>
    <t>Sheridan 2</t>
  </si>
  <si>
    <t>0130</t>
  </si>
  <si>
    <t>Cherry Creek 5</t>
  </si>
  <si>
    <t>0140</t>
  </si>
  <si>
    <t>Littleton 6</t>
  </si>
  <si>
    <t>0170</t>
  </si>
  <si>
    <t>Deer Trail 26J</t>
  </si>
  <si>
    <t>0180</t>
  </si>
  <si>
    <t>Adams-Arapahoe 28J</t>
  </si>
  <si>
    <t>0190</t>
  </si>
  <si>
    <t>Byers 32J</t>
  </si>
  <si>
    <t>0220</t>
  </si>
  <si>
    <t>Archuleta County 50 JT</t>
  </si>
  <si>
    <t>0230</t>
  </si>
  <si>
    <t>Walsh RE-1</t>
  </si>
  <si>
    <t>0240</t>
  </si>
  <si>
    <t>Pritchett RE-3</t>
  </si>
  <si>
    <t>0250</t>
  </si>
  <si>
    <t>Springfield RE-4</t>
  </si>
  <si>
    <t>0260</t>
  </si>
  <si>
    <t>Vilas RE-5</t>
  </si>
  <si>
    <t>0270</t>
  </si>
  <si>
    <t>Campo RE-6</t>
  </si>
  <si>
    <t>0290</t>
  </si>
  <si>
    <t>Las Animas RE-1</t>
  </si>
  <si>
    <t>0310</t>
  </si>
  <si>
    <t>Mc Clave RE-2</t>
  </si>
  <si>
    <t>0470</t>
  </si>
  <si>
    <t>St Vrain Valley RE 1J</t>
  </si>
  <si>
    <t>0480</t>
  </si>
  <si>
    <t>Boulder Valley RE 2</t>
  </si>
  <si>
    <t>0490</t>
  </si>
  <si>
    <t>Buena Vista R-31</t>
  </si>
  <si>
    <t>0500</t>
  </si>
  <si>
    <t>Salida R-32</t>
  </si>
  <si>
    <t>0510</t>
  </si>
  <si>
    <t>Kit Carson R-1</t>
  </si>
  <si>
    <t>0520</t>
  </si>
  <si>
    <t>Cheyenne County RE-5</t>
  </si>
  <si>
    <t>0540</t>
  </si>
  <si>
    <t>Clear Creek RE-1</t>
  </si>
  <si>
    <t>0550</t>
  </si>
  <si>
    <t>North Conejos RE-1J</t>
  </si>
  <si>
    <t>0560</t>
  </si>
  <si>
    <t>Sanford 6J</t>
  </si>
  <si>
    <t>0580</t>
  </si>
  <si>
    <t>South Conejos RE-10</t>
  </si>
  <si>
    <t>0640</t>
  </si>
  <si>
    <t>Centennial R-1</t>
  </si>
  <si>
    <t>0740</t>
  </si>
  <si>
    <t>Sierra Grande R-30</t>
  </si>
  <si>
    <t>0770</t>
  </si>
  <si>
    <t>Crowley County RE-1-J</t>
  </si>
  <si>
    <t>0860</t>
  </si>
  <si>
    <t>Custer County School District C-1</t>
  </si>
  <si>
    <t>0870</t>
  </si>
  <si>
    <t>Delta County 50(J)</t>
  </si>
  <si>
    <t>0880</t>
  </si>
  <si>
    <t>Denver County 1</t>
  </si>
  <si>
    <t>0890</t>
  </si>
  <si>
    <t>Dolores County RE No.2</t>
  </si>
  <si>
    <t>0900</t>
  </si>
  <si>
    <t>Douglas County RE 1</t>
  </si>
  <si>
    <t>0910</t>
  </si>
  <si>
    <t>Eagle County RE 50</t>
  </si>
  <si>
    <t>0920</t>
  </si>
  <si>
    <t>Elizabeth C-1</t>
  </si>
  <si>
    <t>0930</t>
  </si>
  <si>
    <t>Kiowa C-2</t>
  </si>
  <si>
    <t>0940</t>
  </si>
  <si>
    <t>Big Sandy 100J</t>
  </si>
  <si>
    <t>0950</t>
  </si>
  <si>
    <t>Elbert 200</t>
  </si>
  <si>
    <t>0960</t>
  </si>
  <si>
    <t>Agate 300</t>
  </si>
  <si>
    <t>0970</t>
  </si>
  <si>
    <t>Calhan RJ-1</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</si>
  <si>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</si>
  <si>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</si>
  <si>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</si>
  <si>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</si>
  <si>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</si>
  <si>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</si>
  <si>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</si>
  <si>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</si>
  <si>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</si>
  <si>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</si>
  <si>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</si>
  <si>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</si>
  <si>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</si>
  <si>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</si>
  <si>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</si>
  <si>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</si>
  <si>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</si>
  <si>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Peyton 23 JT</t>
  </si>
  <si>
    <t>1070</t>
  </si>
  <si>
    <t>Hanover 28</t>
  </si>
  <si>
    <t>1080</t>
  </si>
  <si>
    <t>Lewis-Palmer 38</t>
  </si>
  <si>
    <t>1110</t>
  </si>
  <si>
    <t>Falcon 49</t>
  </si>
  <si>
    <t>1120</t>
  </si>
  <si>
    <t>Edison 54 JT</t>
  </si>
  <si>
    <t>1130</t>
  </si>
  <si>
    <t>Miami/Yoder 60 JT</t>
  </si>
  <si>
    <t>1140</t>
  </si>
  <si>
    <t>Canon City RE-1</t>
  </si>
  <si>
    <t>1150</t>
  </si>
  <si>
    <t>Fremont RE-2</t>
  </si>
  <si>
    <t>1160</t>
  </si>
  <si>
    <t>Cotopaxi RE-3</t>
  </si>
  <si>
    <t>1180</t>
  </si>
  <si>
    <t>Roaring Fork RE-1</t>
  </si>
  <si>
    <t>1195</t>
  </si>
  <si>
    <t>Garfield RE-2</t>
  </si>
  <si>
    <t>1220</t>
  </si>
  <si>
    <t>Garfield 16</t>
  </si>
  <si>
    <t>1330</t>
  </si>
  <si>
    <t>Gilpin County RE-1</t>
  </si>
  <si>
    <t>1340</t>
  </si>
  <si>
    <t>West Grand 1-JT.</t>
  </si>
  <si>
    <t>1350</t>
  </si>
  <si>
    <t>East Grand 2</t>
  </si>
  <si>
    <t>1360</t>
  </si>
  <si>
    <t>Gunnison Watershed RE1J</t>
  </si>
  <si>
    <t>1380</t>
  </si>
  <si>
    <t>Hinsdale County RE 1</t>
  </si>
  <si>
    <t>1390</t>
  </si>
  <si>
    <t>Huerfano RE-1</t>
  </si>
  <si>
    <t>1400</t>
  </si>
  <si>
    <t>La Veta RE-2</t>
  </si>
  <si>
    <t>1410</t>
  </si>
  <si>
    <t>North Park R-1</t>
  </si>
  <si>
    <t>1420</t>
  </si>
  <si>
    <t>Jefferson County R-1</t>
  </si>
  <si>
    <t>1430</t>
  </si>
  <si>
    <t>Eads RE-1</t>
  </si>
  <si>
    <t>1440</t>
  </si>
  <si>
    <t>Plainview RE-2</t>
  </si>
  <si>
    <t>1450</t>
  </si>
  <si>
    <t>Arriba-Flagler C-20</t>
  </si>
  <si>
    <t>1460</t>
  </si>
  <si>
    <t>Hi-Plains R-23</t>
  </si>
  <si>
    <t>1480</t>
  </si>
  <si>
    <t>Stratton R-4</t>
  </si>
  <si>
    <t>1490</t>
  </si>
  <si>
    <t>Bethune R-5</t>
  </si>
  <si>
    <t>1500</t>
  </si>
  <si>
    <t>Burlington RE-6J</t>
  </si>
  <si>
    <t>1510</t>
  </si>
  <si>
    <t>Lake County R-1</t>
  </si>
  <si>
    <t>1520</t>
  </si>
  <si>
    <t>Durango 9-R</t>
  </si>
  <si>
    <t>1530</t>
  </si>
  <si>
    <t>Bayfield 10 JT-R</t>
  </si>
  <si>
    <t>1540</t>
  </si>
  <si>
    <t>Ignacio 11 JT</t>
  </si>
  <si>
    <t>1550</t>
  </si>
  <si>
    <t>Poudre R-1</t>
  </si>
  <si>
    <t>1560</t>
  </si>
  <si>
    <t>Thompson R-2J</t>
  </si>
  <si>
    <t>1570</t>
  </si>
  <si>
    <t>Park (Estes Park) R-3</t>
  </si>
  <si>
    <t>1580</t>
  </si>
  <si>
    <t>Trinidad 1</t>
  </si>
  <si>
    <t>1590</t>
  </si>
  <si>
    <t>Primero Reorganized 2</t>
  </si>
  <si>
    <t>1600</t>
  </si>
  <si>
    <t>Hoehne Reorganized 3</t>
  </si>
  <si>
    <t>1620</t>
  </si>
  <si>
    <t>Aguilar Reorganized 6</t>
  </si>
  <si>
    <t>1750</t>
  </si>
  <si>
    <t>Branson Reorganized</t>
  </si>
  <si>
    <t>1760</t>
  </si>
  <si>
    <t>Kim Reorganized 88</t>
  </si>
  <si>
    <t>1780</t>
  </si>
  <si>
    <t>Genoa-Hugo C113</t>
  </si>
  <si>
    <t>1790</t>
  </si>
  <si>
    <t>Limon RE-4J</t>
  </si>
  <si>
    <t>1810</t>
  </si>
  <si>
    <t>Karval RE-23</t>
  </si>
  <si>
    <t>1828</t>
  </si>
  <si>
    <t>Valley RE-1</t>
  </si>
  <si>
    <t>1850</t>
  </si>
  <si>
    <t>Frenchman RE-3</t>
  </si>
  <si>
    <t>1860</t>
  </si>
  <si>
    <t>Buffalo RE-4J</t>
  </si>
  <si>
    <t>1870</t>
  </si>
  <si>
    <t>Plateau RE-5</t>
  </si>
  <si>
    <t>1980</t>
  </si>
  <si>
    <t>De Beque 49JT</t>
  </si>
  <si>
    <t>1990</t>
  </si>
  <si>
    <t>Plateau Valley 50</t>
  </si>
  <si>
    <t>2000</t>
  </si>
  <si>
    <t>Mesa County Valley 51</t>
  </si>
  <si>
    <t>2010</t>
  </si>
  <si>
    <t>Creede School District</t>
  </si>
  <si>
    <t>2020</t>
  </si>
  <si>
    <t>Moffat County RE:No 1</t>
  </si>
  <si>
    <t>2035</t>
  </si>
  <si>
    <t>Montezuma-Cortez RE-1</t>
  </si>
  <si>
    <t>2055</t>
  </si>
  <si>
    <t>Dolores RE-4A</t>
  </si>
  <si>
    <t>2070</t>
  </si>
  <si>
    <t>Mancos RE-6</t>
  </si>
  <si>
    <t>2180</t>
  </si>
  <si>
    <t>Montrose County RE-1J</t>
  </si>
  <si>
    <t>2190</t>
  </si>
  <si>
    <t>West End RE-2</t>
  </si>
  <si>
    <t>2395</t>
  </si>
  <si>
    <t>Brush RE-2(J)</t>
  </si>
  <si>
    <t>2405</t>
  </si>
  <si>
    <t>Fort Morgan RE-3</t>
  </si>
  <si>
    <t>2505</t>
  </si>
  <si>
    <t>Weldon Valley RE-20(J)</t>
  </si>
  <si>
    <t>2515</t>
  </si>
  <si>
    <t>Wiggins RE-50(J)</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</si>
  <si>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</si>
  <si>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</si>
  <si>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</si>
  <si>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</si>
  <si>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</si>
  <si>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</si>
  <si>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</si>
  <si>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</si>
  <si>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</si>
  <si>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</si>
  <si>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</si>
  <si>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</si>
  <si>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</si>
  <si>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</si>
  <si>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</si>
  <si>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</si>
  <si>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</si>
  <si>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1</t>
  </si>
  <si>
    <t>2610</t>
  </si>
  <si>
    <t>Park County RE-2</t>
  </si>
  <si>
    <t>2620</t>
  </si>
  <si>
    <t>Holyoke RE-1J</t>
  </si>
  <si>
    <t>2630</t>
  </si>
  <si>
    <t>Haxtun RE-2J</t>
  </si>
  <si>
    <t>2640</t>
  </si>
  <si>
    <t>Aspen 1</t>
  </si>
  <si>
    <t>2650</t>
  </si>
  <si>
    <t>Granada RE-1</t>
  </si>
  <si>
    <t>2660</t>
  </si>
  <si>
    <t>Lamar RE-2</t>
  </si>
  <si>
    <t>2670</t>
  </si>
  <si>
    <t>Holly RE-3</t>
  </si>
  <si>
    <t>2680</t>
  </si>
  <si>
    <t>Wiley RE-13 JT</t>
  </si>
  <si>
    <t>2690</t>
  </si>
  <si>
    <t>Pueblo City 60</t>
  </si>
  <si>
    <t>2700</t>
  </si>
  <si>
    <t>Pueblo County 70</t>
  </si>
  <si>
    <t>2710</t>
  </si>
  <si>
    <t>Meeker RE1</t>
  </si>
  <si>
    <t>2720</t>
  </si>
  <si>
    <t>Rangely RE-4</t>
  </si>
  <si>
    <t>2730</t>
  </si>
  <si>
    <t>Del Norte C-7</t>
  </si>
  <si>
    <t>2740</t>
  </si>
  <si>
    <t>Monte Vista C-8</t>
  </si>
  <si>
    <t>2750</t>
  </si>
  <si>
    <t>Sargent RE-33J</t>
  </si>
  <si>
    <t>2760</t>
  </si>
  <si>
    <t>Hayden RE-1</t>
  </si>
  <si>
    <t>2770</t>
  </si>
  <si>
    <t>Steamboat Springs RE-2</t>
  </si>
  <si>
    <t>2780</t>
  </si>
  <si>
    <t>South Routt RE 3</t>
  </si>
  <si>
    <t>2790</t>
  </si>
  <si>
    <t>Mountain Valley RE 1</t>
  </si>
  <si>
    <t>2800</t>
  </si>
  <si>
    <t>Moffat 2</t>
  </si>
  <si>
    <t>2810</t>
  </si>
  <si>
    <t>Center 26 JT</t>
  </si>
  <si>
    <t>2820</t>
  </si>
  <si>
    <t>Silverton 1</t>
  </si>
  <si>
    <t>2830</t>
  </si>
  <si>
    <t>Telluride R-1</t>
  </si>
  <si>
    <t>2840</t>
  </si>
  <si>
    <t>Norwood R-2J</t>
  </si>
  <si>
    <t>2862</t>
  </si>
  <si>
    <t>Julesburg RE-1</t>
  </si>
  <si>
    <t>2865</t>
  </si>
  <si>
    <t>Platte Valley RE-3</t>
  </si>
  <si>
    <t>3000</t>
  </si>
  <si>
    <t>Summit RE-1</t>
  </si>
  <si>
    <t>3010</t>
  </si>
  <si>
    <t>Cripple Creek-Victor RE-1</t>
  </si>
  <si>
    <t>3020</t>
  </si>
  <si>
    <t>Woodland Park RE-2</t>
  </si>
  <si>
    <t>3030</t>
  </si>
  <si>
    <t>Akron R-1</t>
  </si>
  <si>
    <t>3040</t>
  </si>
  <si>
    <t>Arickaree R-2</t>
  </si>
  <si>
    <t>3050</t>
  </si>
  <si>
    <t>Otis R-3</t>
  </si>
  <si>
    <t>3060</t>
  </si>
  <si>
    <t>Lone Star 101</t>
  </si>
  <si>
    <t>3070</t>
  </si>
  <si>
    <t>Woodlin R-104</t>
  </si>
  <si>
    <t>3080</t>
  </si>
  <si>
    <t>Weld County RE-1</t>
  </si>
  <si>
    <t>3085</t>
  </si>
  <si>
    <t>Eaton RE-2</t>
  </si>
  <si>
    <t>3090</t>
  </si>
  <si>
    <t>Keenesburg RE-3(J)</t>
  </si>
  <si>
    <t>3100</t>
  </si>
  <si>
    <t>Windsor RE-4</t>
  </si>
  <si>
    <t>3110</t>
  </si>
  <si>
    <t>Johnstown-Milliken RE-5J</t>
  </si>
  <si>
    <t>3120</t>
  </si>
  <si>
    <t>Greeley 6</t>
  </si>
  <si>
    <t>3130</t>
  </si>
  <si>
    <t>Platte Valley RE-7</t>
  </si>
  <si>
    <t>3140</t>
  </si>
  <si>
    <t>Weld County S/D RE-8</t>
  </si>
  <si>
    <t>3145</t>
  </si>
  <si>
    <t>Ault-Highland RE-9</t>
  </si>
  <si>
    <t>3146</t>
  </si>
  <si>
    <t>Briggsdale RE-10</t>
  </si>
  <si>
    <t>3147</t>
  </si>
  <si>
    <t>Prairie RE-11</t>
  </si>
  <si>
    <t>3148</t>
  </si>
  <si>
    <t>Pawnee RE-12</t>
  </si>
  <si>
    <t>3200</t>
  </si>
  <si>
    <t>Yuma 1</t>
  </si>
  <si>
    <t>3210</t>
  </si>
  <si>
    <t>Wray RD-2</t>
  </si>
  <si>
    <t>3220</t>
  </si>
  <si>
    <t>Idalia RJ-3</t>
  </si>
  <si>
    <t>3230</t>
  </si>
  <si>
    <t>Liberty J-4</t>
  </si>
  <si>
    <t>8001</t>
  </si>
  <si>
    <t>Charter School Institute</t>
  </si>
  <si>
    <t>9000</t>
  </si>
  <si>
    <t>Colorado School For The Deaf and Blind</t>
  </si>
  <si>
    <t>Supplemental Services Set Aside</t>
  </si>
  <si>
    <t>SES Per Pupil</t>
  </si>
  <si>
    <t>Parental Activities</t>
  </si>
  <si>
    <t>&gt;$500,000 Allocation</t>
  </si>
  <si>
    <t>District Level PA (5% of 1%)</t>
  </si>
  <si>
    <t>School Level PA (Minimum: 95% of 1%)</t>
  </si>
  <si>
    <t>0099</t>
  </si>
  <si>
    <t>Brief description</t>
  </si>
  <si>
    <t>Amount Expended</t>
  </si>
  <si>
    <t>ADE Coding</t>
  </si>
  <si>
    <t>School Level PD (Minimum: 10% of Schools on Improvement Allocation)</t>
  </si>
  <si>
    <t>District Level PD (10% of Allocation)</t>
  </si>
  <si>
    <t>10% of Allocation</t>
  </si>
  <si>
    <t>Select District</t>
  </si>
  <si>
    <t>ADE Coding for TR</t>
  </si>
  <si>
    <t>10% Sum of Schools</t>
  </si>
  <si>
    <t>on Improvement</t>
  </si>
  <si>
    <t>Total I-A</t>
  </si>
  <si>
    <t>Total State and Local</t>
  </si>
  <si>
    <t>Total School</t>
  </si>
  <si>
    <t>Total District</t>
  </si>
  <si>
    <t>School/Program Improvement Activities</t>
  </si>
  <si>
    <t>Total Preschool</t>
  </si>
  <si>
    <t>Total Family Literacy</t>
  </si>
  <si>
    <t xml:space="preserve">Homeless </t>
  </si>
  <si>
    <t>Neglected</t>
  </si>
  <si>
    <t>Total Homeless</t>
  </si>
  <si>
    <t>Total Neglected</t>
  </si>
  <si>
    <t>Private Schools</t>
  </si>
  <si>
    <t>Total Private Schools</t>
  </si>
  <si>
    <t>Highly Qualified</t>
  </si>
  <si>
    <t>Total Highly Qualified</t>
  </si>
  <si>
    <t>District Managed</t>
  </si>
  <si>
    <t>Total District Managed Activities</t>
  </si>
  <si>
    <t>Preschool</t>
  </si>
  <si>
    <t>Family Literacy</t>
  </si>
  <si>
    <t>Title I-A Other Set Asides (HM, NG, PT, HQ, DMA, PS, FL)</t>
  </si>
  <si>
    <t>Improvement Status: School</t>
  </si>
  <si>
    <t>Parent Outreach</t>
  </si>
  <si>
    <t>1% of 20%</t>
  </si>
  <si>
    <t>Total Parent Outreach</t>
  </si>
  <si>
    <t>Approved SES Providers</t>
  </si>
  <si>
    <t>Approved SES Provider</t>
  </si>
  <si>
    <t>Program Code</t>
  </si>
  <si>
    <t>Object Code</t>
  </si>
  <si>
    <t>0400</t>
  </si>
  <si>
    <t>0600</t>
  </si>
  <si>
    <t>0800</t>
  </si>
  <si>
    <t>0730</t>
  </si>
  <si>
    <t>0735</t>
  </si>
  <si>
    <t>Applied Scholastic International</t>
  </si>
  <si>
    <t>Chancellor Supplemental Educational Services, LLC</t>
  </si>
  <si>
    <t>Club Z! In-Home Tutoring</t>
  </si>
  <si>
    <t>Dreamcatcher Direct Instruction Centers</t>
  </si>
  <si>
    <t>Inspired Solutions, LLC</t>
  </si>
  <si>
    <t>SmartKids Academy, LLC</t>
  </si>
  <si>
    <t>Step to Success Community Learning Center, Inc.</t>
  </si>
  <si>
    <t>The Youth Foundation Power Hours</t>
  </si>
  <si>
    <t>White cells require District input</t>
  </si>
  <si>
    <t>District Information</t>
  </si>
  <si>
    <t>1.</t>
  </si>
  <si>
    <t>Transportation/Choice</t>
  </si>
  <si>
    <t>2.</t>
  </si>
  <si>
    <t>Enter the information requested for Choice/TR students and the amounts expended from Title IA AND State and Local funds in columns C through I.</t>
  </si>
  <si>
    <t>Supplemental Education Services</t>
  </si>
  <si>
    <t>3.</t>
  </si>
  <si>
    <t>Input number of Schools on School Improvement Year 2 in column C.</t>
  </si>
  <si>
    <t>4.</t>
  </si>
  <si>
    <t>Enter the amount expended for each SES provider, selected from the dropdown list (rows 4 through 14). Include both Title IA (columns E and F) and State and Local (columns H and I) sources (if applicable).</t>
  </si>
  <si>
    <t>5.</t>
  </si>
  <si>
    <t>6.</t>
  </si>
  <si>
    <t>7.</t>
  </si>
  <si>
    <t xml:space="preserve">8. </t>
  </si>
  <si>
    <t xml:space="preserve">9. </t>
  </si>
  <si>
    <t>Amount available for Parent Outreach pre-populated in column H.</t>
  </si>
  <si>
    <t>Input the amount of Parent outreach expended from Title IA (column E) and/or State and Local sources (column F) if applicable.</t>
  </si>
  <si>
    <t>Message in column B indicates whether the 1% set aside for Parental Activites is required.</t>
  </si>
  <si>
    <t>Totals shown for Parental Activites funded from Title IA (column E) and State and Local (column I) sources.</t>
  </si>
  <si>
    <t>School/Program Improvement</t>
  </si>
  <si>
    <t>Amount required for PD-D (10% of allocation) if the District is on Program Improvement.</t>
  </si>
  <si>
    <t>35.</t>
  </si>
  <si>
    <t>Totals shown for Improvement Activites funded at the School Level (PD-S) and District Level (PD-D).</t>
  </si>
  <si>
    <t>Homeless</t>
  </si>
  <si>
    <t>Total shown for Homeless activites funded from Title IA (column F).</t>
  </si>
  <si>
    <t>Neglected Institution</t>
  </si>
  <si>
    <t>47.</t>
  </si>
  <si>
    <t>Total shown for Neglected Institution activities funded from Title IA (column F).</t>
  </si>
  <si>
    <t>Total shown for Private School activities funded from Title IA (column F).</t>
  </si>
  <si>
    <t>Total shown for activities funded to meet Highly Qualified requirement from Title IA (column F).</t>
  </si>
  <si>
    <t>Total shown for District Managed Activities funded from Title IA (column F).</t>
  </si>
  <si>
    <t>Total shown for Preschool activity funded from Title IA (column F).</t>
  </si>
  <si>
    <t>77.</t>
  </si>
  <si>
    <t>Total shown for Family Literacy activities funded from Title IA (column F).</t>
  </si>
  <si>
    <t>In General: Grey cells are pre-populated or contain summary formulas</t>
  </si>
  <si>
    <t>Login to:  https://tracker.cde.state.co.us</t>
  </si>
  <si>
    <t xml:space="preserve">  Select the statewide entity LEA / BOCES - 0000 from the LEA List</t>
  </si>
  <si>
    <t>Click on the button with the paper clip</t>
  </si>
  <si>
    <t>(The 'Attach a Document' screen will appear.)</t>
  </si>
  <si>
    <t>Allow the default (radio button) to 'New File'</t>
  </si>
  <si>
    <t>Select the 'Browse' button to find and select the document on your computer.</t>
  </si>
  <si>
    <t>After you upload documents, those counts will be reflected in the LEA Evidence list in the button with the paper clip. Please note that ALL districts and BOCES will be utilizing the same statewide entity, so multiple files will be visible.</t>
  </si>
  <si>
    <t>UPLOADING THE SET ASIDE ACTIVITY REPORT VIA COLORADO TRACKER</t>
  </si>
  <si>
    <t>Click 'Attach'  to upload the file. (You may need to scroll down to view the button.)</t>
  </si>
  <si>
    <t>Input the number of eligible students for Supplemental Education Services in column C. Input SES provider information in columns E and F and/or H and I (if applicable).</t>
  </si>
  <si>
    <t>Input SES provider information in columns E and F and/or H and I (if applicable).</t>
  </si>
  <si>
    <t>Amount required for Parental Activities shown in column B. Select Program Code (column C) and Object code (column D) from dropdown lists, input amounts expended and brief description for each Parental Activity funded at the School Level. Select Program Code (column G) and Object Code (Column H) from dropdown lists, input amounts expended and brief description for each Parental Activity funded at the District Level.</t>
  </si>
  <si>
    <t>Select Program Code (column C) and Object code (column D) from dropdown lists, input amounts expended and brief description for each Parental Activity funded at the School Level. Select Program Code (column G) and Object Code (Column H) from dropdown lists, input amounts expended and brief description for each Parental Activity funded at the District Level.</t>
  </si>
  <si>
    <t>Input the number of eligible students that received Supplemental Education Services in column C. Input SES provider information in columns E and F and/or H and I (if applicable).</t>
  </si>
  <si>
    <t>Input the number of eligible students that applied to receive Supplemental Education Services in column C. Input SES provider information in columns E and F and/or H and I (if applicable).</t>
  </si>
  <si>
    <t>Select Program Code (column C) and Object code (column D) from dropdown lists, input amounts expended and brief description for each School Improvement activity (PD-S) funded. Select Program Code (column G) and Object code (column H) from dropdown lists, input amounts expended and brief description for each School Improvement activity (PD-D) funded.</t>
  </si>
  <si>
    <t>Input 10% of the Sum of Schools on Improvement (required for PD-S) in column B. Select Program Code (column C) and Object code (column D) from dropdown lists, input amounts expended and brief description for each School Improvement activity (PD-S) funded. Select Program Code (column G) and Object code (column H) from dropdown lists, input amounts expended and brief description for each School Improvement activity (PD-D) funded.</t>
  </si>
  <si>
    <t>Select Program Code (column D) and Object code (column E) from dropdown lists, input amounts expended and brief description for each Homeless activity (HM) funded.</t>
  </si>
  <si>
    <t>Select Program Code (column D) and Object code (column E) from dropdown lists, input amounts expended and brief description for each Neglected Institution activity (NG) funded.</t>
  </si>
  <si>
    <t>Select Program Code (column D) and Object code (column E) from dropdown lists, input amounts expended and brief description for each Private School activity (PT) funded.</t>
  </si>
  <si>
    <t>Select Program Code (column D) and Object code (column E) from dropdown lists, input amounts expended and brief description for each activity funded to meet the Highly Qualified (HQ) requirement.</t>
  </si>
  <si>
    <t>Select Program Code (column D) and Object code (column E) from dropdown lists, input amounts expended and brief description for each District Managed Activity (DMA) funded.</t>
  </si>
  <si>
    <t>Select Program Code (column D) and Object code (column E) from dropdown lists, input amounts expended and brief description for each Preschool activity (PS) funded.</t>
  </si>
  <si>
    <t>Select Program Code (column D) and Object code (column E) from dropdown lists, input amounts expended and brief description for each Family Literacy activity (FL) funded.</t>
  </si>
  <si>
    <t>Improvement Status: Program/District</t>
  </si>
  <si>
    <t>Unable to Implement Choice (Indicate Yes or No in the box below)</t>
  </si>
  <si>
    <t>District Managed Activities</t>
  </si>
  <si>
    <t>Select District Code from Dropdown--the rest of the information will pre-populate. Other fields that depend on the allocation amount will also pre-populate at this time. Please note: these percentages will populate regardless of your improvement status and demonstrate the amounts to be reserved had the set asides been required..</t>
  </si>
  <si>
    <t xml:space="preserve">0100 </t>
  </si>
  <si>
    <t xml:space="preserve">0200 </t>
  </si>
  <si>
    <t xml:space="preserve">0300 </t>
  </si>
  <si>
    <t>0850</t>
  </si>
  <si>
    <t>0099-General Education</t>
  </si>
  <si>
    <t xml:space="preserve">0100-Salaries </t>
  </si>
  <si>
    <t>2199</t>
  </si>
  <si>
    <t>2199-Student Suport Services</t>
  </si>
  <si>
    <t>0200-Benefits</t>
  </si>
  <si>
    <t>0300-Purchased Professional and Technical Services</t>
  </si>
  <si>
    <t>2299-Instructional Staff Support Services</t>
  </si>
  <si>
    <t>0400-Purchased Property Services</t>
  </si>
  <si>
    <t>2499-School Administration Support Services</t>
  </si>
  <si>
    <t>2799-Student Transportation Services</t>
  </si>
  <si>
    <t>2899-Central Support Services</t>
  </si>
  <si>
    <t>3099-Non-Instructional Services</t>
  </si>
  <si>
    <t>0500-Other Purchased Services</t>
  </si>
  <si>
    <t>0580-Travel, Registration, and Entrance</t>
  </si>
  <si>
    <t>0600-Supplies</t>
  </si>
  <si>
    <t>0640-Books and Periodicals</t>
  </si>
  <si>
    <t>0730-Equipment (Capitalized)</t>
  </si>
  <si>
    <t>0735-Equipment (Non-Capitalized)</t>
  </si>
  <si>
    <t>0800-Other Purchased Services</t>
  </si>
  <si>
    <t>0850-Internal Charge (Transportation/Printing)</t>
  </si>
  <si>
    <t>Key:</t>
  </si>
  <si>
    <t>Yellow cells require district selection from in-cell dropdown list. (Refer to Key at the bottom of page.)</t>
  </si>
  <si>
    <t>Bolded Object Code</t>
  </si>
  <si>
    <t>Bolded Grant Set Aside Program Code</t>
  </si>
  <si>
    <t>School Improvement-Year 2</t>
  </si>
  <si>
    <t>School Improvement-Year 1</t>
  </si>
  <si>
    <t>Potential Status 11-12</t>
  </si>
  <si>
    <t>11-12 POTENTIAL School Improvement</t>
  </si>
  <si>
    <t>Title I-A FY11-12 Allocation</t>
  </si>
  <si>
    <t xml:space="preserve">A+ In Home Tutoring, Inc.
</t>
  </si>
  <si>
    <t xml:space="preserve">Abacus In-Home Tutoring, Inc.
</t>
  </si>
  <si>
    <t xml:space="preserve">ALA CARTE LEARNING ASSOCIATES
</t>
  </si>
  <si>
    <t xml:space="preserve">Aurora Public Schools - Reading and Math Success (RaMS) Program
</t>
  </si>
  <si>
    <t xml:space="preserve">Bennie E. Goodwin After School Academic Program
</t>
  </si>
  <si>
    <t xml:space="preserve">BOSSreaders
</t>
  </si>
  <si>
    <t xml:space="preserve">Bridge Project
</t>
  </si>
  <si>
    <t xml:space="preserve">Byrnes ELC, LLC
</t>
  </si>
  <si>
    <r>
      <t xml:space="preserve">Colorado School for the Deaf and the Blind
</t>
    </r>
    <r>
      <rPr>
        <i/>
        <sz val="10"/>
        <color indexed="8"/>
        <rFont val="Arial"/>
        <family val="2"/>
      </rPr>
      <t xml:space="preserve">
</t>
    </r>
  </si>
  <si>
    <t xml:space="preserve">Education Advantage!, LLC
</t>
  </si>
  <si>
    <t xml:space="preserve">Eduwizards, Inc.
</t>
  </si>
  <si>
    <t xml:space="preserve">eXL Learning, LLC
</t>
  </si>
  <si>
    <t xml:space="preserve">Huntington Learning Centers, Inc.
</t>
  </si>
  <si>
    <t xml:space="preserve">Keep Hope Alive Projects
</t>
  </si>
  <si>
    <t xml:space="preserve">KIDQUEST/Englewood Schools
</t>
  </si>
  <si>
    <t xml:space="preserve">Learn It Online, LLC
</t>
  </si>
  <si>
    <t xml:space="preserve">Mathnasium Aurora
</t>
  </si>
  <si>
    <t xml:space="preserve">Mathnasium of Westminster
</t>
  </si>
  <si>
    <t xml:space="preserve">Mesa School District 51
</t>
  </si>
  <si>
    <t xml:space="preserve">Mobile Minds, Inc.
</t>
  </si>
  <si>
    <t xml:space="preserve">Montrose County RE-1J
</t>
  </si>
  <si>
    <t xml:space="preserve">My Success! Tutoring
</t>
  </si>
  <si>
    <t xml:space="preserve">Orion's Mind, LLC
</t>
  </si>
  <si>
    <t xml:space="preserve">Right On Learning
</t>
  </si>
  <si>
    <t xml:space="preserve">Tutoring Club of Westminster, The
</t>
  </si>
  <si>
    <t xml:space="preserve">Tutors and Virtual Campus, The
</t>
  </si>
  <si>
    <t xml:space="preserve">Way Out Tutoring, The
</t>
  </si>
  <si>
    <t>Verified FY10-11 Data for use in FY11-12</t>
  </si>
  <si>
    <t>2011-2012 Set Aside Activity Report Title I-A</t>
  </si>
  <si>
    <t xml:space="preserve">1st Advantage Tutoring Services </t>
  </si>
  <si>
    <t xml:space="preserve">A to Z In-Home Tutoring </t>
  </si>
  <si>
    <t>A Tree of Knowledge</t>
  </si>
  <si>
    <t>A+ Learning Solutions</t>
  </si>
  <si>
    <t>ABC Phonetic Reading School</t>
  </si>
  <si>
    <t xml:space="preserve">Academic Coaching </t>
  </si>
  <si>
    <t xml:space="preserve">Achieve HighPoints
</t>
  </si>
  <si>
    <t xml:space="preserve">Advanced Brain Gym Plus </t>
  </si>
  <si>
    <t xml:space="preserve">Adventures in Learning K-12 </t>
  </si>
  <si>
    <t xml:space="preserve">ATS Project Success </t>
  </si>
  <si>
    <t xml:space="preserve">Boulder Valley School District </t>
  </si>
  <si>
    <t xml:space="preserve">Brainfuse One-to-One Instruction </t>
  </si>
  <si>
    <t xml:space="preserve">Bridges of Silence </t>
  </si>
  <si>
    <t>Catapult Learning</t>
  </si>
  <si>
    <t xml:space="preserve">Center for Hearing, Speech, &amp; Lang. </t>
  </si>
  <si>
    <t>Dept. of Extended Learning</t>
  </si>
  <si>
    <t xml:space="preserve">Educate Online/Catapult Online </t>
  </si>
  <si>
    <t>EDUSS Learning</t>
  </si>
  <si>
    <t xml:space="preserve">GEO Foundation </t>
  </si>
  <si>
    <t>Global Partnership Schools, Inc</t>
  </si>
  <si>
    <t>HillSpring Learning Center</t>
  </si>
  <si>
    <t>Imagine Learning</t>
  </si>
  <si>
    <t xml:space="preserve">Innovadia </t>
  </si>
  <si>
    <t xml:space="preserve">John Corcoran Foundation </t>
  </si>
  <si>
    <t>L.I.F.E. Centered</t>
  </si>
  <si>
    <t xml:space="preserve">Learn It Systems </t>
  </si>
  <si>
    <t>Lutheran Family Services</t>
  </si>
  <si>
    <t xml:space="preserve">Mapleton Public Schools </t>
  </si>
  <si>
    <t xml:space="preserve">Read, Read, Read </t>
  </si>
  <si>
    <t>Results Learning</t>
  </si>
  <si>
    <t xml:space="preserve">Riverside Educational Center </t>
  </si>
  <si>
    <t>Santa Fe Trail BOCES</t>
  </si>
  <si>
    <t>Sheridan School District</t>
  </si>
  <si>
    <t>Summer Scholars</t>
  </si>
  <si>
    <t>Summit Learning Services, Inc</t>
  </si>
  <si>
    <t xml:space="preserve">Sylvan in School
</t>
  </si>
  <si>
    <t>Sylvan Learning Center</t>
  </si>
  <si>
    <t xml:space="preserve">Sylvan Online
</t>
  </si>
  <si>
    <t xml:space="preserve">TCY Learning Solutions </t>
  </si>
  <si>
    <t xml:space="preserve">Tu Tambien Puedes </t>
  </si>
  <si>
    <t xml:space="preserve">Tutorial Services </t>
  </si>
  <si>
    <t>Weld RE-8 School District</t>
  </si>
  <si>
    <t xml:space="preserve">Program Code </t>
  </si>
  <si>
    <t>Please print this page and refer to the numbers in Column B of the Set Aside Activity Worksheet</t>
  </si>
  <si>
    <t xml:space="preserve">  Select '2011-2012 End of Year Reporting' from  Instruments</t>
  </si>
  <si>
    <t>Click on ' Expand Outline' under CDE Review</t>
  </si>
  <si>
    <t xml:space="preserve">  Click on '2: 2011-2012 Set Aside Activity Report'</t>
  </si>
  <si>
    <t>On the right side of the screen is the 'LEA Evidence' list containing 2011-2012 Set Aside Activity Report</t>
  </si>
  <si>
    <r>
      <t xml:space="preserve">Note that the title of the document is the same as the Set Aside Activity Report description. Please go to the beginning of the 'Title' and </t>
    </r>
    <r>
      <rPr>
        <b/>
        <sz val="12"/>
        <rFont val="Arial"/>
        <family val="2"/>
      </rPr>
      <t>add</t>
    </r>
    <r>
      <rPr>
        <sz val="12"/>
        <rFont val="Arial"/>
        <family val="2"/>
      </rPr>
      <t xml:space="preserve"> your 4 digit district code. (For example: '2011-2012 Set Aside Activity Report' becomes '0010 2011-2012 Set Aside Activity Report'.) Alternately, you may check 'Use Filename' to retain the original naming convention of the file.</t>
    </r>
  </si>
  <si>
    <t>If you have any questions, please call Martin Petrov at (303) 866-6389, Robert Hawkins at (303) 866-6775, or Debbie Wolfe at (303) 866-6724.</t>
  </si>
  <si>
    <t>10. - 34.</t>
  </si>
  <si>
    <t>36.</t>
  </si>
  <si>
    <t>37.</t>
  </si>
  <si>
    <t>38.</t>
  </si>
  <si>
    <t>39.-42.</t>
  </si>
  <si>
    <t>43</t>
  </si>
  <si>
    <t>44.</t>
  </si>
  <si>
    <t>45.-46.</t>
  </si>
  <si>
    <t>48.-54.</t>
  </si>
  <si>
    <t>55</t>
  </si>
  <si>
    <t>56.-70.</t>
  </si>
  <si>
    <t>71</t>
  </si>
  <si>
    <t>72.-76.</t>
  </si>
  <si>
    <t>78.-92.</t>
  </si>
  <si>
    <t>93.</t>
  </si>
  <si>
    <t>94.-98.</t>
  </si>
  <si>
    <t>99.</t>
  </si>
  <si>
    <t>100.-114.</t>
  </si>
  <si>
    <t>115.</t>
  </si>
  <si>
    <t>116.-120.</t>
  </si>
  <si>
    <t>121</t>
  </si>
  <si>
    <t>122. - 126.</t>
  </si>
  <si>
    <t>127</t>
  </si>
  <si>
    <t xml:space="preserve"> LEA Work Notes &amp; CDE Comments</t>
  </si>
  <si>
    <t>Set Aside Activity Expenditure Report FY 2011-2012</t>
  </si>
</sst>
</file>

<file path=xl/styles.xml><?xml version="1.0" encoding="utf-8"?>
<styleSheet xmlns="http://schemas.openxmlformats.org/spreadsheetml/2006/main">
  <numFmts count="5">
    <numFmt numFmtId="43" formatCode="_(* #,##0.00_);_(* \(#,##0.00\);_(* &quot;-&quot;??_);_(@_)"/>
    <numFmt numFmtId="164" formatCode="&quot;$&quot;#,##0.00"/>
    <numFmt numFmtId="165" formatCode="&quot;$&quot;#,##0"/>
    <numFmt numFmtId="166" formatCode="0.0000"/>
    <numFmt numFmtId="167" formatCode="0000"/>
  </numFmts>
  <fonts count="26">
    <font>
      <sz val="12"/>
      <color theme="1"/>
      <name val="Times New Roman"/>
      <family val="2"/>
    </font>
    <font>
      <sz val="11"/>
      <color theme="1"/>
      <name val="Calibri"/>
      <family val="2"/>
      <scheme val="minor"/>
    </font>
    <font>
      <sz val="11"/>
      <color theme="1"/>
      <name val="Calibri"/>
      <family val="2"/>
      <scheme val="minor"/>
    </font>
    <font>
      <b/>
      <sz val="10"/>
      <name val="Arial"/>
      <family val="2"/>
    </font>
    <font>
      <sz val="12"/>
      <name val="Arial"/>
      <family val="2"/>
    </font>
    <font>
      <sz val="10"/>
      <name val="Arial"/>
      <family val="2"/>
    </font>
    <font>
      <b/>
      <sz val="13"/>
      <name val="Arial"/>
      <family val="2"/>
    </font>
    <font>
      <b/>
      <sz val="12"/>
      <name val="Arial"/>
      <family val="2"/>
    </font>
    <font>
      <sz val="10"/>
      <color indexed="8"/>
      <name val="Arial"/>
      <family val="2"/>
    </font>
    <font>
      <sz val="10"/>
      <name val="Geneva"/>
    </font>
    <font>
      <i/>
      <sz val="10"/>
      <color indexed="8"/>
      <name val="Arial"/>
      <family val="2"/>
    </font>
    <font>
      <sz val="10"/>
      <color theme="1"/>
      <name val="Arial Rounded MT Bold"/>
      <family val="2"/>
    </font>
    <font>
      <sz val="14"/>
      <color theme="1"/>
      <name val="Times New Roman"/>
      <family val="2"/>
    </font>
    <font>
      <sz val="14"/>
      <color theme="5"/>
      <name val="Arial Rounded MT Bold"/>
      <family val="2"/>
    </font>
    <font>
      <sz val="12"/>
      <color rgb="FFC00000"/>
      <name val="Arial"/>
      <family val="2"/>
    </font>
    <font>
      <sz val="12"/>
      <color theme="1"/>
      <name val="Arial"/>
      <family val="2"/>
    </font>
    <font>
      <b/>
      <sz val="12"/>
      <color theme="1"/>
      <name val="Arial"/>
      <family val="2"/>
    </font>
    <font>
      <sz val="11"/>
      <color theme="5"/>
      <name val="Arial Rounded MT Bold"/>
      <family val="2"/>
    </font>
    <font>
      <sz val="12"/>
      <color theme="1"/>
      <name val="Arial Rounded MT Bold"/>
      <family val="2"/>
    </font>
    <font>
      <sz val="14"/>
      <color theme="1"/>
      <name val="Arial Rounded MT Bold"/>
      <family val="2"/>
    </font>
    <font>
      <b/>
      <sz val="10"/>
      <color theme="1"/>
      <name val="Arial Rounded MT Bold"/>
      <family val="2"/>
    </font>
    <font>
      <sz val="12"/>
      <color theme="1"/>
      <name val="Calibri"/>
      <family val="2"/>
      <scheme val="minor"/>
    </font>
    <font>
      <b/>
      <sz val="12"/>
      <color theme="1"/>
      <name val="Calibri"/>
      <family val="2"/>
      <scheme val="minor"/>
    </font>
    <font>
      <b/>
      <sz val="12"/>
      <color theme="1"/>
      <name val="Arial Rounded MT Bold"/>
      <family val="2"/>
    </font>
    <font>
      <sz val="10"/>
      <color theme="1"/>
      <name val="Arial"/>
      <family val="2"/>
    </font>
    <font>
      <sz val="11"/>
      <color indexed="8"/>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s>
  <cellStyleXfs count="199">
    <xf numFmtId="0" fontId="0" fillId="0" borderId="0"/>
    <xf numFmtId="0" fontId="5" fillId="0" borderId="0"/>
    <xf numFmtId="0" fontId="5" fillId="0" borderId="0"/>
    <xf numFmtId="0" fontId="9"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266">
    <xf numFmtId="0" fontId="0" fillId="0" borderId="0" xfId="0"/>
    <xf numFmtId="0" fontId="0" fillId="0" borderId="0" xfId="0" applyAlignment="1">
      <alignment wrapText="1"/>
    </xf>
    <xf numFmtId="0" fontId="11" fillId="0" borderId="0" xfId="0" applyFont="1"/>
    <xf numFmtId="0" fontId="11" fillId="0" borderId="0" xfId="0" applyFont="1" applyAlignment="1">
      <alignment wrapText="1"/>
    </xf>
    <xf numFmtId="0" fontId="11" fillId="0" borderId="0" xfId="0" applyFont="1" applyFill="1"/>
    <xf numFmtId="0" fontId="12" fillId="0" borderId="0" xfId="0" applyFont="1"/>
    <xf numFmtId="165" fontId="0" fillId="0" borderId="0" xfId="0" applyNumberFormat="1"/>
    <xf numFmtId="165" fontId="11" fillId="0" borderId="0" xfId="0" applyNumberFormat="1" applyFont="1" applyFill="1"/>
    <xf numFmtId="165" fontId="3" fillId="0" borderId="0" xfId="0" applyNumberFormat="1" applyFont="1" applyAlignment="1"/>
    <xf numFmtId="165" fontId="11" fillId="0" borderId="0" xfId="0" applyNumberFormat="1" applyFont="1" applyFill="1" applyAlignment="1">
      <alignment wrapText="1"/>
    </xf>
    <xf numFmtId="164" fontId="11" fillId="0" borderId="0" xfId="0" applyNumberFormat="1" applyFont="1" applyFill="1"/>
    <xf numFmtId="49" fontId="0" fillId="0" borderId="0" xfId="0" applyNumberFormat="1" applyAlignment="1">
      <alignment horizontal="center"/>
    </xf>
    <xf numFmtId="0" fontId="0" fillId="0" borderId="0" xfId="0" quotePrefix="1"/>
    <xf numFmtId="0" fontId="13" fillId="0" borderId="0" xfId="0" applyFont="1" applyAlignment="1">
      <alignment vertical="center"/>
    </xf>
    <xf numFmtId="0" fontId="13" fillId="0" borderId="0" xfId="0" applyFont="1"/>
    <xf numFmtId="0" fontId="14" fillId="0" borderId="0" xfId="0" applyFont="1"/>
    <xf numFmtId="0" fontId="15" fillId="0" borderId="0" xfId="0" applyFont="1" applyAlignment="1">
      <alignment vertical="center"/>
    </xf>
    <xf numFmtId="49" fontId="15" fillId="0" borderId="0" xfId="0" applyNumberFormat="1" applyFont="1" applyAlignment="1">
      <alignment horizontal="center" vertical="center" wrapText="1"/>
    </xf>
    <xf numFmtId="0" fontId="15" fillId="0" borderId="0" xfId="0" applyFont="1" applyAlignment="1">
      <alignment wrapText="1"/>
    </xf>
    <xf numFmtId="49" fontId="14" fillId="0" borderId="0" xfId="0" applyNumberFormat="1" applyFont="1" applyAlignment="1">
      <alignment horizontal="center" vertical="center"/>
    </xf>
    <xf numFmtId="0" fontId="15" fillId="0" borderId="0" xfId="0" applyFont="1"/>
    <xf numFmtId="0" fontId="4" fillId="0" borderId="0" xfId="0" applyFont="1" applyAlignment="1">
      <alignment wrapText="1"/>
    </xf>
    <xf numFmtId="0" fontId="4" fillId="0" borderId="0" xfId="0" applyFont="1"/>
    <xf numFmtId="49" fontId="15" fillId="0" borderId="0" xfId="0" applyNumberFormat="1"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2" applyFont="1" applyBorder="1" applyAlignment="1">
      <alignment horizontal="center" wrapText="1"/>
    </xf>
    <xf numFmtId="0" fontId="15" fillId="0" borderId="0" xfId="0" quotePrefix="1" applyFont="1"/>
    <xf numFmtId="0" fontId="16" fillId="0" borderId="0" xfId="0" applyFont="1"/>
    <xf numFmtId="0" fontId="17" fillId="0" borderId="0" xfId="0" applyFont="1" applyAlignment="1" applyProtection="1">
      <alignment horizontal="center"/>
    </xf>
    <xf numFmtId="0" fontId="18" fillId="0" borderId="0" xfId="0" applyFont="1" applyProtection="1"/>
    <xf numFmtId="0" fontId="18" fillId="0" borderId="0" xfId="0" applyFont="1" applyBorder="1" applyProtection="1"/>
    <xf numFmtId="0" fontId="19" fillId="0" borderId="0" xfId="0" applyFont="1" applyAlignment="1" applyProtection="1">
      <alignment horizontal="center"/>
    </xf>
    <xf numFmtId="0" fontId="18" fillId="0" borderId="1" xfId="0" applyFont="1" applyBorder="1" applyProtection="1"/>
    <xf numFmtId="0" fontId="19" fillId="0" borderId="2" xfId="0" applyFont="1" applyBorder="1" applyAlignment="1" applyProtection="1">
      <alignment horizontal="center"/>
    </xf>
    <xf numFmtId="0" fontId="19" fillId="0" borderId="3" xfId="0" applyFont="1" applyBorder="1" applyAlignment="1" applyProtection="1">
      <alignment horizontal="center"/>
    </xf>
    <xf numFmtId="0" fontId="18" fillId="0" borderId="4" xfId="0" applyFont="1" applyBorder="1" applyProtection="1"/>
    <xf numFmtId="0" fontId="18" fillId="0" borderId="5" xfId="0" applyFont="1" applyBorder="1" applyProtection="1"/>
    <xf numFmtId="0" fontId="17" fillId="0" borderId="0" xfId="0" applyFont="1" applyAlignment="1" applyProtection="1">
      <alignment horizontal="center" wrapText="1"/>
    </xf>
    <xf numFmtId="0" fontId="18" fillId="0" borderId="4" xfId="0" applyFont="1" applyBorder="1" applyAlignment="1" applyProtection="1">
      <alignment wrapText="1"/>
    </xf>
    <xf numFmtId="0" fontId="18" fillId="2" borderId="6"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0" borderId="0" xfId="0" applyFont="1" applyBorder="1" applyAlignment="1" applyProtection="1">
      <alignment wrapText="1"/>
    </xf>
    <xf numFmtId="0" fontId="18" fillId="0" borderId="5" xfId="0" applyFont="1" applyBorder="1" applyAlignment="1" applyProtection="1">
      <alignment wrapText="1"/>
    </xf>
    <xf numFmtId="0" fontId="18" fillId="0" borderId="0" xfId="0" applyFont="1" applyAlignment="1" applyProtection="1">
      <alignment wrapText="1"/>
    </xf>
    <xf numFmtId="0" fontId="17" fillId="0" borderId="0" xfId="0" applyFont="1" applyAlignment="1" applyProtection="1">
      <alignment horizontal="center" vertical="center"/>
    </xf>
    <xf numFmtId="0" fontId="18" fillId="0" borderId="4" xfId="0" applyFont="1" applyBorder="1" applyAlignment="1" applyProtection="1">
      <alignment vertical="center"/>
    </xf>
    <xf numFmtId="0" fontId="11" fillId="2" borderId="10"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165" fontId="11" fillId="2" borderId="13" xfId="0" applyNumberFormat="1" applyFont="1" applyFill="1" applyBorder="1" applyAlignment="1" applyProtection="1">
      <alignment horizontal="center" vertical="center" wrapText="1"/>
    </xf>
    <xf numFmtId="165" fontId="11" fillId="2" borderId="12" xfId="0" applyNumberFormat="1" applyFont="1" applyFill="1" applyBorder="1" applyAlignment="1" applyProtection="1">
      <alignment horizontal="center" vertical="center" wrapText="1"/>
    </xf>
    <xf numFmtId="0" fontId="11" fillId="0" borderId="0" xfId="0" applyFont="1" applyBorder="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8" fillId="0" borderId="0" xfId="0" applyFont="1" applyAlignment="1" applyProtection="1">
      <alignment vertical="center"/>
    </xf>
    <xf numFmtId="0" fontId="11" fillId="0" borderId="0" xfId="0" applyFont="1" applyBorder="1" applyProtection="1"/>
    <xf numFmtId="0" fontId="11" fillId="0" borderId="5" xfId="0" applyFont="1" applyBorder="1" applyProtection="1"/>
    <xf numFmtId="0" fontId="11" fillId="0" borderId="0" xfId="0" applyFont="1" applyProtection="1"/>
    <xf numFmtId="164" fontId="11" fillId="2" borderId="14" xfId="0" applyNumberFormat="1" applyFont="1" applyFill="1" applyBorder="1" applyAlignment="1" applyProtection="1">
      <alignment horizontal="center" vertical="center" wrapText="1"/>
    </xf>
    <xf numFmtId="2" fontId="11" fillId="2" borderId="15" xfId="0" applyNumberFormat="1" applyFont="1" applyFill="1" applyBorder="1" applyAlignment="1" applyProtection="1">
      <alignment horizontal="center" vertical="center" wrapText="1"/>
    </xf>
    <xf numFmtId="164" fontId="11" fillId="2" borderId="15" xfId="0" applyNumberFormat="1" applyFont="1" applyFill="1" applyBorder="1" applyAlignment="1" applyProtection="1">
      <alignment horizontal="center" vertical="center" wrapText="1"/>
    </xf>
    <xf numFmtId="164" fontId="11" fillId="2" borderId="16" xfId="0" applyNumberFormat="1"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xf>
    <xf numFmtId="0" fontId="11" fillId="2" borderId="19" xfId="0" applyFont="1" applyFill="1" applyBorder="1" applyAlignment="1" applyProtection="1">
      <alignment horizontal="center"/>
    </xf>
    <xf numFmtId="0" fontId="11" fillId="2" borderId="20" xfId="0" applyFont="1" applyFill="1" applyBorder="1" applyAlignment="1" applyProtection="1">
      <alignment horizontal="center" vertical="center" wrapText="1"/>
    </xf>
    <xf numFmtId="164" fontId="11" fillId="2" borderId="21" xfId="0" applyNumberFormat="1" applyFont="1" applyFill="1" applyBorder="1" applyAlignment="1" applyProtection="1">
      <alignment horizontal="center"/>
    </xf>
    <xf numFmtId="164" fontId="11" fillId="2" borderId="22" xfId="0" applyNumberFormat="1" applyFont="1" applyFill="1" applyBorder="1" applyAlignment="1" applyProtection="1">
      <alignment horizontal="center" vertical="center" wrapText="1"/>
    </xf>
    <xf numFmtId="164" fontId="11" fillId="0" borderId="16" xfId="0" applyNumberFormat="1" applyFont="1" applyBorder="1" applyAlignment="1" applyProtection="1">
      <alignment vertical="center" wrapText="1"/>
    </xf>
    <xf numFmtId="0" fontId="11" fillId="0" borderId="0" xfId="0" applyFont="1" applyBorder="1" applyAlignment="1" applyProtection="1">
      <alignment wrapText="1"/>
    </xf>
    <xf numFmtId="0" fontId="11" fillId="0" borderId="0" xfId="0" applyFont="1" applyAlignment="1" applyProtection="1">
      <alignment wrapText="1"/>
    </xf>
    <xf numFmtId="0" fontId="11" fillId="2" borderId="23" xfId="0" applyFont="1" applyFill="1" applyBorder="1" applyAlignment="1" applyProtection="1">
      <alignment horizontal="center"/>
    </xf>
    <xf numFmtId="0" fontId="11" fillId="2" borderId="24"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25" xfId="0" applyFont="1" applyFill="1" applyBorder="1" applyAlignment="1" applyProtection="1">
      <alignment horizontal="center"/>
    </xf>
    <xf numFmtId="2" fontId="11" fillId="2" borderId="26" xfId="0" applyNumberFormat="1" applyFont="1" applyFill="1" applyBorder="1" applyAlignment="1" applyProtection="1">
      <alignment horizontal="center" vertical="center" wrapText="1"/>
    </xf>
    <xf numFmtId="49" fontId="11" fillId="2" borderId="20" xfId="0" applyNumberFormat="1" applyFont="1" applyFill="1" applyBorder="1" applyAlignment="1" applyProtection="1">
      <alignment horizontal="center"/>
    </xf>
    <xf numFmtId="49" fontId="11" fillId="2" borderId="27" xfId="0" applyNumberFormat="1" applyFont="1" applyFill="1" applyBorder="1" applyAlignment="1" applyProtection="1">
      <alignment horizontal="center"/>
    </xf>
    <xf numFmtId="2" fontId="11" fillId="0" borderId="0" xfId="0" applyNumberFormat="1" applyFont="1" applyBorder="1" applyAlignment="1" applyProtection="1">
      <alignment horizontal="center" vertical="center" wrapText="1"/>
    </xf>
    <xf numFmtId="49" fontId="11" fillId="2" borderId="28" xfId="0" applyNumberFormat="1" applyFont="1" applyFill="1" applyBorder="1" applyAlignment="1" applyProtection="1">
      <alignment horizontal="center"/>
    </xf>
    <xf numFmtId="0" fontId="20" fillId="2" borderId="29" xfId="0" applyFont="1" applyFill="1" applyBorder="1" applyAlignment="1" applyProtection="1">
      <alignment horizontal="center"/>
    </xf>
    <xf numFmtId="165" fontId="20" fillId="2" borderId="18" xfId="0" applyNumberFormat="1" applyFont="1" applyFill="1" applyBorder="1" applyAlignment="1" applyProtection="1">
      <alignment horizontal="center"/>
    </xf>
    <xf numFmtId="0" fontId="11" fillId="0" borderId="0" xfId="0" applyFont="1" applyBorder="1" applyAlignment="1" applyProtection="1">
      <alignment horizontal="center"/>
    </xf>
    <xf numFmtId="0" fontId="20" fillId="2" borderId="18" xfId="0" applyFont="1" applyFill="1" applyBorder="1" applyAlignment="1" applyProtection="1">
      <alignment horizontal="center"/>
    </xf>
    <xf numFmtId="165" fontId="20" fillId="2" borderId="30" xfId="0" applyNumberFormat="1" applyFont="1" applyFill="1" applyBorder="1" applyAlignment="1" applyProtection="1">
      <alignment horizontal="center"/>
    </xf>
    <xf numFmtId="164" fontId="11" fillId="0" borderId="0" xfId="0" applyNumberFormat="1" applyFont="1" applyFill="1" applyBorder="1" applyAlignment="1" applyProtection="1">
      <alignment horizontal="center"/>
    </xf>
    <xf numFmtId="164" fontId="11" fillId="0" borderId="5" xfId="0" applyNumberFormat="1" applyFont="1" applyFill="1" applyBorder="1" applyAlignment="1" applyProtection="1">
      <alignment horizontal="center"/>
    </xf>
    <xf numFmtId="0" fontId="11" fillId="2" borderId="20" xfId="0" applyFont="1" applyFill="1" applyBorder="1" applyAlignment="1" applyProtection="1">
      <alignment horizontal="center"/>
    </xf>
    <xf numFmtId="0" fontId="11" fillId="0" borderId="4" xfId="0" applyFont="1" applyFill="1" applyBorder="1" applyAlignment="1" applyProtection="1">
      <alignment horizontal="center"/>
    </xf>
    <xf numFmtId="164" fontId="11" fillId="2" borderId="28" xfId="0" applyNumberFormat="1" applyFont="1" applyFill="1" applyBorder="1" applyAlignment="1" applyProtection="1">
      <alignment horizontal="center"/>
    </xf>
    <xf numFmtId="164" fontId="11" fillId="0" borderId="4" xfId="0" applyNumberFormat="1" applyFont="1" applyFill="1" applyBorder="1" applyAlignment="1" applyProtection="1">
      <alignment horizontal="center"/>
    </xf>
    <xf numFmtId="0" fontId="20" fillId="2" borderId="6" xfId="0" applyFont="1" applyFill="1" applyBorder="1" applyAlignment="1" applyProtection="1">
      <alignment horizontal="center"/>
    </xf>
    <xf numFmtId="0" fontId="20" fillId="2" borderId="31" xfId="0" applyFont="1" applyFill="1" applyBorder="1" applyAlignment="1" applyProtection="1">
      <alignment horizontal="center"/>
    </xf>
    <xf numFmtId="0" fontId="20" fillId="2" borderId="8" xfId="0" applyFont="1" applyFill="1" applyBorder="1" applyAlignment="1" applyProtection="1">
      <alignment horizontal="center"/>
    </xf>
    <xf numFmtId="165" fontId="20" fillId="2" borderId="32" xfId="0" applyNumberFormat="1" applyFont="1" applyFill="1" applyBorder="1" applyAlignment="1" applyProtection="1">
      <alignment horizontal="center"/>
    </xf>
    <xf numFmtId="0" fontId="18" fillId="0" borderId="29" xfId="0" applyFont="1" applyBorder="1" applyProtection="1"/>
    <xf numFmtId="0" fontId="11" fillId="0" borderId="10" xfId="0" applyFont="1" applyBorder="1" applyProtection="1"/>
    <xf numFmtId="0" fontId="11" fillId="0" borderId="10" xfId="0" applyFont="1" applyBorder="1" applyAlignment="1" applyProtection="1">
      <alignment horizontal="center"/>
    </xf>
    <xf numFmtId="165" fontId="20" fillId="0" borderId="10" xfId="0" applyNumberFormat="1" applyFont="1" applyFill="1" applyBorder="1" applyAlignment="1" applyProtection="1">
      <alignment horizontal="center"/>
    </xf>
    <xf numFmtId="164" fontId="11" fillId="0" borderId="33" xfId="0" applyNumberFormat="1" applyFont="1" applyFill="1" applyBorder="1" applyAlignment="1" applyProtection="1">
      <alignment horizontal="center"/>
    </xf>
    <xf numFmtId="165" fontId="20" fillId="0" borderId="0" xfId="0" applyNumberFormat="1" applyFont="1" applyFill="1" applyBorder="1" applyAlignment="1" applyProtection="1">
      <alignment horizontal="center"/>
    </xf>
    <xf numFmtId="164" fontId="11" fillId="2" borderId="34" xfId="0" applyNumberFormat="1" applyFont="1" applyFill="1" applyBorder="1" applyAlignment="1" applyProtection="1">
      <alignment vertical="center" wrapText="1"/>
    </xf>
    <xf numFmtId="3" fontId="11" fillId="2" borderId="35" xfId="0" applyNumberFormat="1" applyFont="1" applyFill="1" applyBorder="1" applyAlignment="1" applyProtection="1">
      <alignment horizontal="center" vertical="center" wrapText="1"/>
    </xf>
    <xf numFmtId="0" fontId="11" fillId="2" borderId="36" xfId="0" applyFont="1" applyFill="1" applyBorder="1" applyAlignment="1" applyProtection="1">
      <alignment horizontal="center"/>
    </xf>
    <xf numFmtId="165" fontId="20" fillId="2" borderId="37" xfId="0" applyNumberFormat="1" applyFont="1" applyFill="1" applyBorder="1" applyAlignment="1" applyProtection="1">
      <alignment horizontal="center"/>
    </xf>
    <xf numFmtId="0" fontId="17" fillId="0" borderId="0" xfId="0" applyFont="1" applyFill="1" applyBorder="1" applyAlignment="1" applyProtection="1">
      <alignment horizontal="center"/>
    </xf>
    <xf numFmtId="165" fontId="20" fillId="2" borderId="12" xfId="0" applyNumberFormat="1" applyFont="1" applyFill="1" applyBorder="1" applyAlignment="1" applyProtection="1">
      <alignment horizontal="center"/>
    </xf>
    <xf numFmtId="165" fontId="20" fillId="2" borderId="38" xfId="0" applyNumberFormat="1" applyFont="1" applyFill="1" applyBorder="1" applyAlignment="1" applyProtection="1">
      <alignment horizontal="center"/>
    </xf>
    <xf numFmtId="0" fontId="11" fillId="0" borderId="0" xfId="0" applyFont="1" applyFill="1" applyBorder="1" applyProtection="1"/>
    <xf numFmtId="0" fontId="18" fillId="0" borderId="0" xfId="0" applyFont="1" applyFill="1" applyBorder="1" applyProtection="1"/>
    <xf numFmtId="3" fontId="11" fillId="2" borderId="39" xfId="0" applyNumberFormat="1" applyFont="1" applyFill="1" applyBorder="1" applyAlignment="1" applyProtection="1">
      <alignment horizontal="center" vertical="center" wrapText="1"/>
    </xf>
    <xf numFmtId="0" fontId="11" fillId="2" borderId="40" xfId="0" applyFont="1" applyFill="1" applyBorder="1" applyAlignment="1" applyProtection="1">
      <alignment horizontal="center"/>
    </xf>
    <xf numFmtId="0" fontId="11" fillId="2" borderId="1" xfId="0" applyFont="1" applyFill="1" applyBorder="1" applyAlignment="1" applyProtection="1">
      <alignment horizontal="center"/>
    </xf>
    <xf numFmtId="0" fontId="11" fillId="2" borderId="4" xfId="0" applyFont="1" applyFill="1" applyBorder="1" applyAlignment="1" applyProtection="1">
      <alignment horizontal="center"/>
    </xf>
    <xf numFmtId="165" fontId="20" fillId="2" borderId="10" xfId="0" applyNumberFormat="1" applyFont="1" applyFill="1" applyBorder="1" applyAlignment="1" applyProtection="1">
      <alignment horizontal="center"/>
    </xf>
    <xf numFmtId="165" fontId="20" fillId="2" borderId="38" xfId="0" applyNumberFormat="1" applyFont="1" applyFill="1" applyBorder="1" applyAlignment="1" applyProtection="1"/>
    <xf numFmtId="165" fontId="20" fillId="0" borderId="0" xfId="0" applyNumberFormat="1" applyFont="1" applyFill="1" applyBorder="1" applyAlignment="1" applyProtection="1"/>
    <xf numFmtId="2" fontId="11" fillId="2" borderId="0" xfId="0" applyNumberFormat="1" applyFont="1" applyFill="1" applyBorder="1" applyAlignment="1" applyProtection="1">
      <alignment horizontal="center" vertical="center" wrapText="1"/>
    </xf>
    <xf numFmtId="2" fontId="11" fillId="2" borderId="5" xfId="0" applyNumberFormat="1" applyFont="1" applyFill="1" applyBorder="1" applyAlignment="1" applyProtection="1">
      <alignment horizontal="center" vertical="center" wrapText="1"/>
    </xf>
    <xf numFmtId="0" fontId="11" fillId="2" borderId="41" xfId="0" applyFont="1" applyFill="1" applyBorder="1" applyAlignment="1" applyProtection="1">
      <alignment horizontal="center"/>
    </xf>
    <xf numFmtId="0" fontId="11" fillId="2" borderId="42" xfId="0" applyFont="1" applyFill="1" applyBorder="1" applyAlignment="1" applyProtection="1">
      <alignment horizontal="center"/>
    </xf>
    <xf numFmtId="165" fontId="20" fillId="2" borderId="5" xfId="0" applyNumberFormat="1" applyFont="1" applyFill="1" applyBorder="1" applyAlignment="1" applyProtection="1">
      <alignment horizontal="center"/>
    </xf>
    <xf numFmtId="165" fontId="20" fillId="2" borderId="3" xfId="0" applyNumberFormat="1" applyFont="1" applyFill="1" applyBorder="1" applyAlignment="1" applyProtection="1">
      <alignment horizontal="center"/>
    </xf>
    <xf numFmtId="0" fontId="20" fillId="2" borderId="6" xfId="0" applyFont="1" applyFill="1" applyBorder="1" applyAlignment="1" applyProtection="1">
      <alignment horizontal="center" wrapText="1"/>
    </xf>
    <xf numFmtId="165" fontId="20" fillId="2" borderId="33" xfId="0" applyNumberFormat="1" applyFont="1" applyFill="1" applyBorder="1" applyAlignment="1" applyProtection="1">
      <alignment horizontal="center"/>
    </xf>
    <xf numFmtId="0" fontId="20" fillId="0" borderId="0" xfId="0" applyFont="1" applyFill="1" applyBorder="1" applyAlignment="1" applyProtection="1">
      <alignment wrapText="1"/>
    </xf>
    <xf numFmtId="0" fontId="11" fillId="3" borderId="3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protection locked="0"/>
    </xf>
    <xf numFmtId="165" fontId="20" fillId="0" borderId="18" xfId="0" applyNumberFormat="1" applyFont="1" applyBorder="1" applyAlignment="1" applyProtection="1">
      <alignment horizontal="center"/>
      <protection locked="0"/>
    </xf>
    <xf numFmtId="165" fontId="20" fillId="0" borderId="1" xfId="0" applyNumberFormat="1"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43" xfId="0" applyFont="1" applyBorder="1" applyAlignment="1" applyProtection="1">
      <alignment horizontal="center"/>
      <protection locked="0"/>
    </xf>
    <xf numFmtId="1" fontId="11" fillId="0" borderId="29" xfId="0" applyNumberFormat="1" applyFont="1" applyBorder="1" applyAlignment="1" applyProtection="1">
      <alignment horizontal="center" vertical="center" wrapText="1"/>
      <protection locked="0"/>
    </xf>
    <xf numFmtId="165" fontId="11" fillId="0" borderId="44" xfId="0" applyNumberFormat="1" applyFont="1" applyFill="1" applyBorder="1" applyAlignment="1" applyProtection="1">
      <alignment horizontal="center"/>
      <protection locked="0"/>
    </xf>
    <xf numFmtId="165" fontId="11" fillId="0" borderId="46" xfId="0" applyNumberFormat="1" applyFont="1" applyFill="1" applyBorder="1" applyAlignment="1" applyProtection="1">
      <alignment horizontal="center"/>
      <protection locked="0"/>
    </xf>
    <xf numFmtId="165" fontId="11" fillId="0" borderId="23" xfId="0" applyNumberFormat="1" applyFont="1" applyFill="1" applyBorder="1" applyAlignment="1" applyProtection="1">
      <alignment horizontal="center"/>
      <protection locked="0"/>
    </xf>
    <xf numFmtId="165" fontId="11" fillId="0" borderId="31" xfId="0" applyNumberFormat="1" applyFont="1" applyFill="1" applyBorder="1" applyAlignment="1" applyProtection="1">
      <alignment horizontal="center"/>
      <protection locked="0"/>
    </xf>
    <xf numFmtId="165" fontId="11" fillId="0" borderId="24" xfId="0" applyNumberFormat="1" applyFont="1" applyFill="1" applyBorder="1" applyAlignment="1" applyProtection="1">
      <alignment horizontal="center"/>
      <protection locked="0"/>
    </xf>
    <xf numFmtId="165" fontId="11" fillId="0" borderId="25" xfId="0" applyNumberFormat="1" applyFont="1" applyFill="1" applyBorder="1" applyAlignment="1" applyProtection="1">
      <alignment horizontal="center"/>
      <protection locked="0"/>
    </xf>
    <xf numFmtId="165" fontId="11" fillId="0" borderId="18" xfId="0" applyNumberFormat="1" applyFont="1" applyFill="1" applyBorder="1" applyAlignment="1" applyProtection="1">
      <alignment horizontal="center"/>
      <protection locked="0"/>
    </xf>
    <xf numFmtId="165" fontId="11" fillId="0" borderId="32" xfId="0" applyNumberFormat="1" applyFont="1" applyFill="1" applyBorder="1" applyAlignment="1" applyProtection="1">
      <alignment horizontal="center"/>
      <protection locked="0"/>
    </xf>
    <xf numFmtId="165" fontId="11" fillId="3" borderId="31" xfId="0" applyNumberFormat="1" applyFont="1" applyFill="1" applyBorder="1" applyAlignment="1" applyProtection="1">
      <alignment horizontal="center"/>
      <protection locked="0"/>
    </xf>
    <xf numFmtId="0" fontId="11" fillId="0" borderId="8" xfId="0" applyFont="1" applyFill="1" applyBorder="1" applyAlignment="1" applyProtection="1">
      <alignment horizontal="center"/>
      <protection locked="0"/>
    </xf>
    <xf numFmtId="165" fontId="11" fillId="0" borderId="7" xfId="0" applyNumberFormat="1" applyFont="1" applyFill="1" applyBorder="1" applyAlignment="1" applyProtection="1">
      <alignment horizontal="center"/>
      <protection locked="0"/>
    </xf>
    <xf numFmtId="0" fontId="11" fillId="0" borderId="8" xfId="0" applyFont="1" applyBorder="1" applyAlignment="1" applyProtection="1">
      <alignment horizontal="center"/>
      <protection locked="0"/>
    </xf>
    <xf numFmtId="165" fontId="11" fillId="3" borderId="24" xfId="0" applyNumberFormat="1" applyFont="1" applyFill="1" applyBorder="1" applyAlignment="1" applyProtection="1">
      <alignment horizontal="center"/>
      <protection locked="0"/>
    </xf>
    <xf numFmtId="0" fontId="11" fillId="0" borderId="47" xfId="0" applyFont="1" applyFill="1" applyBorder="1" applyAlignment="1" applyProtection="1">
      <alignment horizontal="center"/>
      <protection locked="0"/>
    </xf>
    <xf numFmtId="165" fontId="11" fillId="0" borderId="48" xfId="0" applyNumberFormat="1" applyFont="1" applyFill="1" applyBorder="1" applyAlignment="1" applyProtection="1">
      <alignment horizontal="center"/>
      <protection locked="0"/>
    </xf>
    <xf numFmtId="0" fontId="11" fillId="0" borderId="47" xfId="0" applyFont="1" applyBorder="1" applyAlignment="1" applyProtection="1">
      <alignment horizontal="center"/>
      <protection locked="0"/>
    </xf>
    <xf numFmtId="165" fontId="11" fillId="3" borderId="49" xfId="0" applyNumberFormat="1" applyFont="1" applyFill="1" applyBorder="1" applyAlignment="1" applyProtection="1">
      <alignment horizontal="center"/>
      <protection locked="0"/>
    </xf>
    <xf numFmtId="165" fontId="11" fillId="0" borderId="50" xfId="0" applyNumberFormat="1" applyFont="1" applyFill="1" applyBorder="1" applyAlignment="1" applyProtection="1">
      <alignment horizontal="center"/>
      <protection locked="0"/>
    </xf>
    <xf numFmtId="0" fontId="11" fillId="0" borderId="51" xfId="0" applyFont="1" applyFill="1" applyBorder="1" applyAlignment="1" applyProtection="1">
      <alignment horizontal="center"/>
      <protection locked="0"/>
    </xf>
    <xf numFmtId="165" fontId="11" fillId="0" borderId="52" xfId="0" applyNumberFormat="1" applyFont="1" applyFill="1" applyBorder="1" applyAlignment="1" applyProtection="1">
      <alignment horizontal="center"/>
      <protection locked="0"/>
    </xf>
    <xf numFmtId="0" fontId="11" fillId="0" borderId="51" xfId="0" applyFont="1" applyBorder="1" applyAlignment="1" applyProtection="1">
      <alignment horizontal="center"/>
      <protection locked="0"/>
    </xf>
    <xf numFmtId="0" fontId="11" fillId="0" borderId="31" xfId="0" applyFont="1" applyFill="1" applyBorder="1" applyAlignment="1" applyProtection="1">
      <alignment horizontal="center"/>
      <protection locked="0"/>
    </xf>
    <xf numFmtId="0" fontId="11" fillId="0" borderId="24" xfId="0" applyFont="1" applyFill="1" applyBorder="1" applyAlignment="1" applyProtection="1">
      <alignment horizontal="center"/>
      <protection locked="0"/>
    </xf>
    <xf numFmtId="165" fontId="11" fillId="3" borderId="25" xfId="0" applyNumberFormat="1" applyFont="1" applyFill="1" applyBorder="1" applyAlignment="1" applyProtection="1">
      <alignment horizontal="center"/>
      <protection locked="0"/>
    </xf>
    <xf numFmtId="165" fontId="11" fillId="0" borderId="49" xfId="0" applyNumberFormat="1" applyFont="1" applyFill="1" applyBorder="1" applyAlignment="1" applyProtection="1">
      <alignment horizontal="center"/>
      <protection locked="0"/>
    </xf>
    <xf numFmtId="0" fontId="11" fillId="0" borderId="49" xfId="0" applyFont="1" applyFill="1" applyBorder="1" applyAlignment="1" applyProtection="1">
      <alignment horizontal="center"/>
      <protection locked="0"/>
    </xf>
    <xf numFmtId="0" fontId="11" fillId="0" borderId="37" xfId="0" applyFont="1" applyBorder="1" applyProtection="1">
      <protection locked="0"/>
    </xf>
    <xf numFmtId="165" fontId="11" fillId="0" borderId="53" xfId="0" applyNumberFormat="1" applyFont="1" applyFill="1" applyBorder="1" applyAlignment="1" applyProtection="1">
      <alignment horizontal="center"/>
      <protection locked="0"/>
    </xf>
    <xf numFmtId="165" fontId="11" fillId="0" borderId="54" xfId="0" applyNumberFormat="1" applyFont="1" applyFill="1" applyBorder="1" applyAlignment="1" applyProtection="1">
      <alignment horizontal="center"/>
      <protection locked="0"/>
    </xf>
    <xf numFmtId="165" fontId="11" fillId="0" borderId="55" xfId="0" applyNumberFormat="1" applyFont="1" applyFill="1" applyBorder="1" applyAlignment="1" applyProtection="1">
      <alignment horizontal="center"/>
      <protection locked="0"/>
    </xf>
    <xf numFmtId="0" fontId="5" fillId="0" borderId="0" xfId="3" applyFont="1" applyFill="1" applyBorder="1" applyAlignment="1" applyProtection="1">
      <alignment horizontal="center"/>
    </xf>
    <xf numFmtId="0" fontId="5" fillId="0" borderId="0" xfId="3" applyFont="1" applyFill="1" applyAlignment="1" applyProtection="1">
      <alignment horizontal="center"/>
    </xf>
    <xf numFmtId="0" fontId="5" fillId="0" borderId="0" xfId="3" quotePrefix="1" applyFont="1" applyFill="1" applyAlignment="1" applyProtection="1">
      <alignment horizontal="center"/>
    </xf>
    <xf numFmtId="49" fontId="5" fillId="0" borderId="0" xfId="3" applyNumberFormat="1" applyFont="1" applyFill="1" applyAlignment="1" applyProtection="1">
      <alignment horizontal="center"/>
    </xf>
    <xf numFmtId="166" fontId="5" fillId="0" borderId="0" xfId="1" applyNumberFormat="1" applyFill="1" applyAlignment="1" applyProtection="1">
      <alignment horizontal="left" wrapText="1"/>
    </xf>
    <xf numFmtId="166" fontId="5" fillId="0" borderId="0" xfId="1" quotePrefix="1" applyNumberFormat="1" applyFill="1" applyAlignment="1" applyProtection="1">
      <alignment horizontal="left" wrapText="1"/>
    </xf>
    <xf numFmtId="165" fontId="11" fillId="3" borderId="45" xfId="0" applyNumberFormat="1" applyFont="1" applyFill="1" applyBorder="1" applyAlignment="1" applyProtection="1">
      <alignment horizontal="center"/>
      <protection locked="0"/>
    </xf>
    <xf numFmtId="165" fontId="20" fillId="2" borderId="60" xfId="0" applyNumberFormat="1" applyFont="1" applyFill="1" applyBorder="1" applyAlignment="1" applyProtection="1">
      <alignment horizontal="center"/>
    </xf>
    <xf numFmtId="0" fontId="20" fillId="2" borderId="34" xfId="0" applyFont="1" applyFill="1" applyBorder="1" applyAlignment="1" applyProtection="1">
      <alignment horizontal="center"/>
    </xf>
    <xf numFmtId="2" fontId="11" fillId="2" borderId="18" xfId="0" applyNumberFormat="1" applyFont="1" applyFill="1" applyBorder="1" applyAlignment="1" applyProtection="1">
      <alignment horizontal="center" vertical="center" wrapText="1"/>
    </xf>
    <xf numFmtId="0" fontId="11" fillId="3" borderId="45" xfId="0" applyFont="1" applyFill="1" applyBorder="1" applyAlignment="1" applyProtection="1">
      <alignment horizontal="center" wrapText="1"/>
      <protection locked="0"/>
    </xf>
    <xf numFmtId="0" fontId="11" fillId="3" borderId="45"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3" fillId="0" borderId="0" xfId="0" applyFont="1" applyAlignment="1">
      <alignment horizontal="left" vertical="center"/>
    </xf>
    <xf numFmtId="0" fontId="24" fillId="0" borderId="25" xfId="0" applyFont="1" applyFill="1" applyBorder="1" applyAlignment="1">
      <alignment vertical="center" wrapText="1"/>
    </xf>
    <xf numFmtId="0" fontId="24" fillId="0" borderId="15" xfId="0" applyFont="1" applyFill="1" applyBorder="1" applyAlignment="1">
      <alignment vertical="center" wrapText="1"/>
    </xf>
    <xf numFmtId="0" fontId="8" fillId="0" borderId="1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24" fillId="0" borderId="45" xfId="0" applyFont="1" applyFill="1" applyBorder="1" applyAlignment="1">
      <alignment vertical="center" wrapText="1"/>
    </xf>
    <xf numFmtId="49" fontId="15" fillId="0" borderId="0" xfId="0" applyNumberFormat="1" applyFont="1" applyAlignment="1">
      <alignment horizontal="center" vertical="top" wrapText="1"/>
    </xf>
    <xf numFmtId="49" fontId="15" fillId="0" borderId="0" xfId="0" applyNumberFormat="1" applyFont="1" applyAlignment="1">
      <alignment horizontal="center" vertical="top"/>
    </xf>
    <xf numFmtId="0" fontId="15" fillId="0" borderId="0" xfId="0" applyFont="1" applyAlignment="1">
      <alignment vertical="top" wrapText="1"/>
    </xf>
    <xf numFmtId="0" fontId="15" fillId="0" borderId="0" xfId="0" applyNumberFormat="1" applyFont="1" applyAlignment="1">
      <alignment vertical="top" wrapText="1"/>
    </xf>
    <xf numFmtId="0" fontId="11" fillId="0" borderId="0" xfId="0" applyFont="1" applyBorder="1" applyAlignment="1" applyProtection="1">
      <alignment horizontal="center"/>
      <protection locked="0"/>
    </xf>
    <xf numFmtId="0" fontId="11" fillId="2" borderId="7" xfId="0" applyFont="1" applyFill="1" applyBorder="1" applyAlignment="1" applyProtection="1">
      <alignment horizontal="center"/>
    </xf>
    <xf numFmtId="167" fontId="11" fillId="3" borderId="31" xfId="0" applyNumberFormat="1" applyFont="1" applyFill="1" applyBorder="1" applyAlignment="1" applyProtection="1">
      <alignment horizontal="center"/>
      <protection locked="0"/>
    </xf>
    <xf numFmtId="167" fontId="11" fillId="3" borderId="24" xfId="0" applyNumberFormat="1" applyFont="1" applyFill="1" applyBorder="1" applyAlignment="1" applyProtection="1">
      <alignment horizontal="center"/>
      <protection locked="0"/>
    </xf>
    <xf numFmtId="167" fontId="11" fillId="3" borderId="25" xfId="0" applyNumberFormat="1" applyFont="1" applyFill="1" applyBorder="1" applyAlignment="1" applyProtection="1">
      <alignment horizontal="center"/>
      <protection locked="0"/>
    </xf>
    <xf numFmtId="167" fontId="11" fillId="3" borderId="49" xfId="0" applyNumberFormat="1" applyFont="1" applyFill="1" applyBorder="1" applyAlignment="1" applyProtection="1">
      <alignment horizontal="center"/>
      <protection locked="0"/>
    </xf>
    <xf numFmtId="167" fontId="11" fillId="3" borderId="34" xfId="0" applyNumberFormat="1" applyFont="1" applyFill="1" applyBorder="1" applyAlignment="1" applyProtection="1">
      <alignment horizontal="center"/>
      <protection locked="0"/>
    </xf>
    <xf numFmtId="167" fontId="11" fillId="3" borderId="41" xfId="0" applyNumberFormat="1" applyFont="1" applyFill="1" applyBorder="1" applyAlignment="1" applyProtection="1">
      <alignment horizontal="center"/>
      <protection locked="0"/>
    </xf>
    <xf numFmtId="167" fontId="11" fillId="3" borderId="42" xfId="0" applyNumberFormat="1" applyFont="1" applyFill="1" applyBorder="1" applyAlignment="1" applyProtection="1">
      <alignment horizontal="center"/>
      <protection locked="0"/>
    </xf>
    <xf numFmtId="0" fontId="3" fillId="0" borderId="0" xfId="4" applyFont="1" applyAlignment="1">
      <alignment horizontal="center"/>
    </xf>
    <xf numFmtId="0" fontId="2" fillId="0" borderId="0" xfId="4"/>
    <xf numFmtId="0" fontId="4" fillId="0" borderId="0" xfId="2" applyFont="1" applyBorder="1" applyAlignment="1">
      <alignment wrapText="1"/>
    </xf>
    <xf numFmtId="0" fontId="21" fillId="0" borderId="0" xfId="0" applyFont="1" applyBorder="1"/>
    <xf numFmtId="0" fontId="6" fillId="3" borderId="0" xfId="2" applyFont="1" applyFill="1" applyBorder="1" applyAlignment="1">
      <alignment horizontal="center" wrapText="1"/>
    </xf>
    <xf numFmtId="0" fontId="4" fillId="0" borderId="0" xfId="2" applyFont="1" applyBorder="1" applyAlignment="1"/>
    <xf numFmtId="0" fontId="21" fillId="0" borderId="0" xfId="0" applyFont="1" applyBorder="1" applyAlignment="1"/>
    <xf numFmtId="0" fontId="7" fillId="0" borderId="0" xfId="2" applyFont="1" applyBorder="1" applyAlignment="1">
      <alignment wrapText="1"/>
    </xf>
    <xf numFmtId="0" fontId="22" fillId="0" borderId="0" xfId="0" applyFont="1" applyBorder="1" applyAlignment="1">
      <alignment wrapText="1"/>
    </xf>
    <xf numFmtId="0" fontId="18" fillId="2" borderId="37" xfId="0" applyFont="1" applyFill="1" applyBorder="1" applyAlignment="1" applyProtection="1">
      <alignment horizontal="center"/>
    </xf>
    <xf numFmtId="0" fontId="18" fillId="2" borderId="30" xfId="0" applyFont="1" applyFill="1" applyBorder="1" applyAlignment="1" applyProtection="1">
      <alignment horizontal="center"/>
    </xf>
    <xf numFmtId="0" fontId="23" fillId="2" borderId="1"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23" fillId="2" borderId="29"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3" fillId="2" borderId="33" xfId="0" applyFont="1" applyFill="1" applyBorder="1" applyAlignment="1" applyProtection="1">
      <alignment horizontal="center" vertical="center"/>
    </xf>
    <xf numFmtId="0" fontId="23" fillId="2" borderId="4"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11" fillId="0" borderId="24" xfId="0" applyFont="1" applyFill="1" applyBorder="1" applyAlignment="1" applyProtection="1">
      <alignment horizontal="center"/>
      <protection locked="0"/>
    </xf>
    <xf numFmtId="0" fontId="11" fillId="0" borderId="47" xfId="0" applyFont="1" applyFill="1" applyBorder="1" applyAlignment="1" applyProtection="1">
      <alignment horizontal="center"/>
      <protection locked="0"/>
    </xf>
    <xf numFmtId="2" fontId="11" fillId="2" borderId="57" xfId="0" applyNumberFormat="1" applyFont="1" applyFill="1" applyBorder="1" applyAlignment="1" applyProtection="1">
      <alignment horizontal="center" vertical="center" wrapText="1"/>
    </xf>
    <xf numFmtId="2" fontId="11" fillId="2" borderId="0" xfId="0" applyNumberFormat="1" applyFont="1" applyFill="1" applyBorder="1" applyAlignment="1" applyProtection="1">
      <alignment horizontal="center" vertical="center" wrapText="1"/>
    </xf>
    <xf numFmtId="2" fontId="11" fillId="2" borderId="56" xfId="0" applyNumberFormat="1" applyFont="1" applyFill="1" applyBorder="1" applyAlignment="1" applyProtection="1">
      <alignment horizontal="center" vertical="center" wrapText="1"/>
    </xf>
    <xf numFmtId="2" fontId="11" fillId="2" borderId="44" xfId="0" applyNumberFormat="1" applyFont="1" applyFill="1" applyBorder="1" applyAlignment="1" applyProtection="1">
      <alignment horizontal="center" vertical="center" wrapText="1"/>
    </xf>
    <xf numFmtId="2" fontId="11" fillId="2" borderId="53" xfId="0" applyNumberFormat="1" applyFont="1" applyFill="1" applyBorder="1" applyAlignment="1" applyProtection="1">
      <alignment horizontal="center" vertical="center" wrapText="1"/>
    </xf>
    <xf numFmtId="0" fontId="0" fillId="2" borderId="56" xfId="0" applyFill="1" applyBorder="1" applyProtection="1"/>
    <xf numFmtId="0" fontId="0" fillId="2" borderId="44" xfId="0" applyFill="1" applyBorder="1" applyProtection="1"/>
    <xf numFmtId="0" fontId="20" fillId="2" borderId="29" xfId="0" applyFont="1" applyFill="1" applyBorder="1" applyAlignment="1" applyProtection="1">
      <alignment horizontal="center"/>
    </xf>
    <xf numFmtId="0" fontId="20" fillId="2" borderId="33" xfId="0" applyFont="1" applyFill="1" applyBorder="1" applyAlignment="1" applyProtection="1">
      <alignment horizontal="center"/>
    </xf>
    <xf numFmtId="2" fontId="11" fillId="2" borderId="59" xfId="0" applyNumberFormat="1" applyFont="1" applyFill="1" applyBorder="1" applyAlignment="1" applyProtection="1">
      <alignment horizontal="center" vertical="center" wrapText="1"/>
    </xf>
    <xf numFmtId="164" fontId="11" fillId="2" borderId="24" xfId="0" applyNumberFormat="1" applyFont="1" applyFill="1" applyBorder="1" applyAlignment="1" applyProtection="1">
      <alignment horizontal="center" vertical="center" wrapText="1"/>
    </xf>
    <xf numFmtId="0" fontId="23" fillId="2" borderId="5" xfId="0" applyFont="1" applyFill="1" applyBorder="1" applyAlignment="1" applyProtection="1">
      <alignment horizontal="center" vertical="center"/>
    </xf>
    <xf numFmtId="164" fontId="11" fillId="2" borderId="53" xfId="0" applyNumberFormat="1" applyFont="1" applyFill="1" applyBorder="1" applyAlignment="1" applyProtection="1">
      <alignment horizontal="center" vertical="center" wrapText="1"/>
    </xf>
    <xf numFmtId="164" fontId="11" fillId="2" borderId="56" xfId="0" applyNumberFormat="1" applyFont="1" applyFill="1" applyBorder="1" applyAlignment="1" applyProtection="1">
      <alignment horizontal="center" vertical="center" wrapText="1"/>
    </xf>
    <xf numFmtId="164" fontId="11" fillId="2" borderId="58" xfId="0" applyNumberFormat="1" applyFont="1" applyFill="1" applyBorder="1" applyAlignment="1" applyProtection="1">
      <alignment horizontal="center" vertical="center" wrapText="1"/>
    </xf>
    <xf numFmtId="0" fontId="20" fillId="2" borderId="13" xfId="0" applyFont="1" applyFill="1" applyBorder="1" applyAlignment="1" applyProtection="1">
      <alignment horizontal="center"/>
    </xf>
    <xf numFmtId="164" fontId="11" fillId="2" borderId="57" xfId="0" applyNumberFormat="1" applyFont="1" applyFill="1" applyBorder="1" applyAlignment="1" applyProtection="1">
      <alignment horizontal="center" vertical="center" wrapText="1"/>
    </xf>
    <xf numFmtId="164" fontId="11" fillId="2" borderId="0" xfId="0" applyNumberFormat="1" applyFont="1" applyFill="1" applyBorder="1" applyAlignment="1" applyProtection="1">
      <alignment horizontal="center" vertical="center" wrapText="1"/>
    </xf>
    <xf numFmtId="0" fontId="20" fillId="2" borderId="53" xfId="0" applyFont="1" applyFill="1" applyBorder="1" applyAlignment="1" applyProtection="1">
      <alignment horizontal="center"/>
    </xf>
    <xf numFmtId="0" fontId="20" fillId="2" borderId="56" xfId="0" applyFont="1" applyFill="1" applyBorder="1" applyAlignment="1" applyProtection="1">
      <alignment horizontal="center"/>
    </xf>
    <xf numFmtId="165" fontId="20" fillId="0" borderId="0" xfId="0" applyNumberFormat="1" applyFont="1" applyFill="1" applyBorder="1" applyAlignment="1" applyProtection="1">
      <alignment horizontal="center"/>
    </xf>
    <xf numFmtId="0" fontId="11" fillId="2" borderId="31" xfId="0" applyFont="1" applyFill="1" applyBorder="1" applyAlignment="1" applyProtection="1">
      <alignment horizontal="center"/>
    </xf>
    <xf numFmtId="0" fontId="11" fillId="2" borderId="8" xfId="0" applyFont="1" applyFill="1" applyBorder="1" applyAlignment="1" applyProtection="1">
      <alignment horizontal="center"/>
    </xf>
    <xf numFmtId="0" fontId="20" fillId="2" borderId="37" xfId="0" applyFont="1" applyFill="1" applyBorder="1" applyAlignment="1" applyProtection="1">
      <alignment horizontal="center" wrapText="1"/>
    </xf>
    <xf numFmtId="0" fontId="20" fillId="2" borderId="30" xfId="0" applyFont="1" applyFill="1" applyBorder="1" applyAlignment="1" applyProtection="1">
      <alignment horizontal="center" wrapText="1"/>
    </xf>
    <xf numFmtId="0" fontId="20" fillId="2" borderId="29" xfId="0" applyFont="1" applyFill="1" applyBorder="1" applyAlignment="1" applyProtection="1">
      <alignment horizontal="center" wrapText="1"/>
    </xf>
    <xf numFmtId="0" fontId="20" fillId="2" borderId="33" xfId="0" applyFont="1" applyFill="1" applyBorder="1" applyAlignment="1" applyProtection="1">
      <alignment horizontal="center" wrapText="1"/>
    </xf>
    <xf numFmtId="0" fontId="20" fillId="2" borderId="4" xfId="0" applyFont="1" applyFill="1" applyBorder="1" applyAlignment="1" applyProtection="1">
      <alignment horizontal="center"/>
    </xf>
    <xf numFmtId="0" fontId="20" fillId="2" borderId="5" xfId="0" applyFont="1" applyFill="1" applyBorder="1" applyAlignment="1" applyProtection="1">
      <alignment horizontal="center"/>
    </xf>
    <xf numFmtId="0" fontId="20" fillId="2" borderId="1" xfId="0" applyFont="1" applyFill="1" applyBorder="1" applyAlignment="1" applyProtection="1">
      <alignment horizontal="center"/>
    </xf>
    <xf numFmtId="0" fontId="20" fillId="2" borderId="3" xfId="0" applyFont="1" applyFill="1" applyBorder="1" applyAlignment="1" applyProtection="1">
      <alignment horizontal="center"/>
    </xf>
    <xf numFmtId="0" fontId="20" fillId="2" borderId="4" xfId="0" applyFont="1" applyFill="1" applyBorder="1" applyAlignment="1" applyProtection="1">
      <alignment horizontal="center" wrapText="1"/>
    </xf>
    <xf numFmtId="0" fontId="20" fillId="2" borderId="5" xfId="0" applyFont="1" applyFill="1" applyBorder="1" applyAlignment="1" applyProtection="1">
      <alignment horizontal="center" wrapText="1"/>
    </xf>
    <xf numFmtId="0" fontId="19" fillId="2" borderId="1" xfId="0" applyFont="1" applyFill="1" applyBorder="1" applyAlignment="1" applyProtection="1">
      <alignment horizontal="center" vertical="center"/>
    </xf>
    <xf numFmtId="0" fontId="0" fillId="0" borderId="2" xfId="0" applyBorder="1" applyProtection="1"/>
    <xf numFmtId="0" fontId="0" fillId="0" borderId="3" xfId="0" applyBorder="1" applyProtection="1"/>
    <xf numFmtId="0" fontId="0" fillId="0" borderId="29" xfId="0" applyBorder="1" applyProtection="1"/>
    <xf numFmtId="0" fontId="0" fillId="0" borderId="10" xfId="0" applyBorder="1" applyProtection="1"/>
    <xf numFmtId="0" fontId="0" fillId="0" borderId="33" xfId="0" applyBorder="1" applyProtection="1"/>
    <xf numFmtId="0" fontId="11" fillId="0" borderId="49" xfId="0" applyFont="1" applyFill="1" applyBorder="1" applyAlignment="1" applyProtection="1">
      <alignment horizontal="center"/>
      <protection locked="0"/>
    </xf>
    <xf numFmtId="0" fontId="11" fillId="0" borderId="51" xfId="0" applyFont="1" applyFill="1" applyBorder="1" applyAlignment="1" applyProtection="1">
      <alignment horizontal="center"/>
      <protection locked="0"/>
    </xf>
    <xf numFmtId="0" fontId="2" fillId="0" borderId="0" xfId="4" applyProtection="1">
      <protection locked="0"/>
    </xf>
    <xf numFmtId="0" fontId="1" fillId="0" borderId="0" xfId="4" applyFont="1" applyProtection="1">
      <protection locked="0"/>
    </xf>
    <xf numFmtId="0" fontId="3" fillId="0" borderId="0" xfId="4" applyFont="1" applyAlignment="1" applyProtection="1">
      <alignment horizontal="center"/>
      <protection locked="0"/>
    </xf>
    <xf numFmtId="0" fontId="3" fillId="0" borderId="0" xfId="4" applyFont="1" applyAlignment="1" applyProtection="1">
      <alignment horizontal="center" wrapText="1"/>
      <protection locked="0"/>
    </xf>
    <xf numFmtId="14" fontId="2" fillId="0" borderId="0" xfId="4" applyNumberFormat="1" applyProtection="1">
      <protection locked="0"/>
    </xf>
  </cellXfs>
  <cellStyles count="199">
    <cellStyle name="Comma 12" xfId="5"/>
    <cellStyle name="Comma 12 2" xfId="6"/>
    <cellStyle name="Comma 13" xfId="7"/>
    <cellStyle name="Comma 15" xfId="8"/>
    <cellStyle name="Comma 15 2" xfId="9"/>
    <cellStyle name="Comma 15 3" xfId="10"/>
    <cellStyle name="Comma 15 4" xfId="11"/>
    <cellStyle name="Comma 19" xfId="12"/>
    <cellStyle name="Comma 2" xfId="13"/>
    <cellStyle name="Comma 3" xfId="14"/>
    <cellStyle name="Comma 6" xfId="15"/>
    <cellStyle name="Comma 6 2" xfId="16"/>
    <cellStyle name="Normal" xfId="0" builtinId="0"/>
    <cellStyle name="Normal 10" xfId="17"/>
    <cellStyle name="Normal 11" xfId="18"/>
    <cellStyle name="Normal 12" xfId="19"/>
    <cellStyle name="Normal 13" xfId="20"/>
    <cellStyle name="Normal 14" xfId="21"/>
    <cellStyle name="Normal 15" xfId="22"/>
    <cellStyle name="Normal 16" xfId="23"/>
    <cellStyle name="Normal 2" xfId="1"/>
    <cellStyle name="Normal 2 2" xfId="24"/>
    <cellStyle name="Normal 2 2 2" xfId="25"/>
    <cellStyle name="Normal 2 3" xfId="26"/>
    <cellStyle name="Normal 2 3 2" xfId="27"/>
    <cellStyle name="Normal 2 3 3" xfId="28"/>
    <cellStyle name="Normal 2 4" xfId="29"/>
    <cellStyle name="Normal 2 5" xfId="30"/>
    <cellStyle name="Normal 2 6" xfId="31"/>
    <cellStyle name="Normal 3" xfId="4"/>
    <cellStyle name="Normal 3 10" xfId="32"/>
    <cellStyle name="Normal 3 11" xfId="33"/>
    <cellStyle name="Normal 3 12" xfId="34"/>
    <cellStyle name="Normal 3 13" xfId="35"/>
    <cellStyle name="Normal 3 14" xfId="36"/>
    <cellStyle name="Normal 3 15" xfId="37"/>
    <cellStyle name="Normal 3 16" xfId="38"/>
    <cellStyle name="Normal 3 17" xfId="39"/>
    <cellStyle name="Normal 3 18" xfId="40"/>
    <cellStyle name="Normal 3 19" xfId="41"/>
    <cellStyle name="Normal 3 2" xfId="42"/>
    <cellStyle name="Normal 3 2 2" xfId="43"/>
    <cellStyle name="Normal 3 20" xfId="44"/>
    <cellStyle name="Normal 3 21" xfId="45"/>
    <cellStyle name="Normal 3 22" xfId="46"/>
    <cellStyle name="Normal 3 23" xfId="47"/>
    <cellStyle name="Normal 3 24" xfId="48"/>
    <cellStyle name="Normal 3 25" xfId="49"/>
    <cellStyle name="Normal 3 26" xfId="50"/>
    <cellStyle name="Normal 3 27" xfId="51"/>
    <cellStyle name="Normal 3 28" xfId="52"/>
    <cellStyle name="Normal 3 29" xfId="53"/>
    <cellStyle name="Normal 3 3" xfId="54"/>
    <cellStyle name="Normal 3 3 2" xfId="55"/>
    <cellStyle name="Normal 3 30" xfId="56"/>
    <cellStyle name="Normal 3 31" xfId="57"/>
    <cellStyle name="Normal 3 32" xfId="58"/>
    <cellStyle name="Normal 3 33" xfId="59"/>
    <cellStyle name="Normal 3 34" xfId="60"/>
    <cellStyle name="Normal 3 35" xfId="61"/>
    <cellStyle name="Normal 3 36" xfId="62"/>
    <cellStyle name="Normal 3 37" xfId="63"/>
    <cellStyle name="Normal 3 38" xfId="64"/>
    <cellStyle name="Normal 3 39" xfId="65"/>
    <cellStyle name="Normal 3 4" xfId="66"/>
    <cellStyle name="Normal 3 4 2" xfId="67"/>
    <cellStyle name="Normal 3 40" xfId="68"/>
    <cellStyle name="Normal 3 41" xfId="69"/>
    <cellStyle name="Normal 3 42" xfId="70"/>
    <cellStyle name="Normal 3 43" xfId="71"/>
    <cellStyle name="Normal 3 44" xfId="72"/>
    <cellStyle name="Normal 3 45" xfId="73"/>
    <cellStyle name="Normal 3 46" xfId="74"/>
    <cellStyle name="Normal 3 47" xfId="75"/>
    <cellStyle name="Normal 3 48" xfId="76"/>
    <cellStyle name="Normal 3 49" xfId="77"/>
    <cellStyle name="Normal 3 5" xfId="78"/>
    <cellStyle name="Normal 3 5 2" xfId="79"/>
    <cellStyle name="Normal 3 50" xfId="80"/>
    <cellStyle name="Normal 3 51" xfId="81"/>
    <cellStyle name="Normal 3 52" xfId="82"/>
    <cellStyle name="Normal 3 53" xfId="83"/>
    <cellStyle name="Normal 3 54" xfId="84"/>
    <cellStyle name="Normal 3 55" xfId="85"/>
    <cellStyle name="Normal 3 56" xfId="86"/>
    <cellStyle name="Normal 3 57" xfId="87"/>
    <cellStyle name="Normal 3 58" xfId="88"/>
    <cellStyle name="Normal 3 59" xfId="89"/>
    <cellStyle name="Normal 3 6" xfId="90"/>
    <cellStyle name="Normal 3 6 2" xfId="91"/>
    <cellStyle name="Normal 3 60" xfId="92"/>
    <cellStyle name="Normal 3 61" xfId="93"/>
    <cellStyle name="Normal 3 62" xfId="94"/>
    <cellStyle name="Normal 3 63" xfId="95"/>
    <cellStyle name="Normal 3 64" xfId="96"/>
    <cellStyle name="Normal 3 65" xfId="97"/>
    <cellStyle name="Normal 3 66" xfId="98"/>
    <cellStyle name="Normal 3 67" xfId="99"/>
    <cellStyle name="Normal 3 7" xfId="100"/>
    <cellStyle name="Normal 3 8" xfId="101"/>
    <cellStyle name="Normal 3 9" xfId="102"/>
    <cellStyle name="Normal 4" xfId="103"/>
    <cellStyle name="Normal 4 10" xfId="104"/>
    <cellStyle name="Normal 4 11" xfId="105"/>
    <cellStyle name="Normal 4 12" xfId="106"/>
    <cellStyle name="Normal 4 13" xfId="107"/>
    <cellStyle name="Normal 4 14" xfId="108"/>
    <cellStyle name="Normal 4 15" xfId="109"/>
    <cellStyle name="Normal 4 16" xfId="110"/>
    <cellStyle name="Normal 4 17" xfId="111"/>
    <cellStyle name="Normal 4 18" xfId="112"/>
    <cellStyle name="Normal 4 19" xfId="113"/>
    <cellStyle name="Normal 4 2" xfId="114"/>
    <cellStyle name="Normal 4 2 2" xfId="115"/>
    <cellStyle name="Normal 4 20" xfId="116"/>
    <cellStyle name="Normal 4 21" xfId="117"/>
    <cellStyle name="Normal 4 22" xfId="118"/>
    <cellStyle name="Normal 4 23" xfId="119"/>
    <cellStyle name="Normal 4 24" xfId="120"/>
    <cellStyle name="Normal 4 25" xfId="121"/>
    <cellStyle name="Normal 4 26" xfId="122"/>
    <cellStyle name="Normal 4 27" xfId="123"/>
    <cellStyle name="Normal 4 28" xfId="124"/>
    <cellStyle name="Normal 4 29" xfId="125"/>
    <cellStyle name="Normal 4 3" xfId="126"/>
    <cellStyle name="Normal 4 3 2" xfId="127"/>
    <cellStyle name="Normal 4 30" xfId="128"/>
    <cellStyle name="Normal 4 31" xfId="129"/>
    <cellStyle name="Normal 4 32" xfId="130"/>
    <cellStyle name="Normal 4 33" xfId="131"/>
    <cellStyle name="Normal 4 34" xfId="132"/>
    <cellStyle name="Normal 4 35" xfId="133"/>
    <cellStyle name="Normal 4 36" xfId="134"/>
    <cellStyle name="Normal 4 37" xfId="135"/>
    <cellStyle name="Normal 4 38" xfId="136"/>
    <cellStyle name="Normal 4 39" xfId="137"/>
    <cellStyle name="Normal 4 4" xfId="138"/>
    <cellStyle name="Normal 4 4 2" xfId="139"/>
    <cellStyle name="Normal 4 40" xfId="140"/>
    <cellStyle name="Normal 4 41" xfId="141"/>
    <cellStyle name="Normal 4 42" xfId="142"/>
    <cellStyle name="Normal 4 43" xfId="143"/>
    <cellStyle name="Normal 4 44" xfId="144"/>
    <cellStyle name="Normal 4 45" xfId="145"/>
    <cellStyle name="Normal 4 46" xfId="146"/>
    <cellStyle name="Normal 4 47" xfId="147"/>
    <cellStyle name="Normal 4 48" xfId="148"/>
    <cellStyle name="Normal 4 49" xfId="149"/>
    <cellStyle name="Normal 4 5" xfId="150"/>
    <cellStyle name="Normal 4 5 2" xfId="151"/>
    <cellStyle name="Normal 4 50" xfId="152"/>
    <cellStyle name="Normal 4 51" xfId="153"/>
    <cellStyle name="Normal 4 52" xfId="154"/>
    <cellStyle name="Normal 4 53" xfId="155"/>
    <cellStyle name="Normal 4 54" xfId="156"/>
    <cellStyle name="Normal 4 55" xfId="157"/>
    <cellStyle name="Normal 4 56" xfId="158"/>
    <cellStyle name="Normal 4 57" xfId="159"/>
    <cellStyle name="Normal 4 58" xfId="160"/>
    <cellStyle name="Normal 4 59" xfId="161"/>
    <cellStyle name="Normal 4 6" xfId="162"/>
    <cellStyle name="Normal 4 6 2" xfId="163"/>
    <cellStyle name="Normal 4 60" xfId="164"/>
    <cellStyle name="Normal 4 61" xfId="165"/>
    <cellStyle name="Normal 4 62" xfId="166"/>
    <cellStyle name="Normal 4 63" xfId="167"/>
    <cellStyle name="Normal 4 64" xfId="168"/>
    <cellStyle name="Normal 4 65" xfId="169"/>
    <cellStyle name="Normal 4 66" xfId="170"/>
    <cellStyle name="Normal 4 67" xfId="171"/>
    <cellStyle name="Normal 4 7" xfId="172"/>
    <cellStyle name="Normal 4 8" xfId="173"/>
    <cellStyle name="Normal 4 9" xfId="174"/>
    <cellStyle name="Normal 5" xfId="175"/>
    <cellStyle name="Normal 6" xfId="176"/>
    <cellStyle name="Normal 9" xfId="177"/>
    <cellStyle name="Normal 9 10" xfId="178"/>
    <cellStyle name="Normal 9 11" xfId="179"/>
    <cellStyle name="Normal 9 12" xfId="180"/>
    <cellStyle name="Normal 9 13" xfId="181"/>
    <cellStyle name="Normal 9 14" xfId="182"/>
    <cellStyle name="Normal 9 15" xfId="183"/>
    <cellStyle name="Normal 9 16" xfId="184"/>
    <cellStyle name="Normal 9 2" xfId="185"/>
    <cellStyle name="Normal 9 3" xfId="186"/>
    <cellStyle name="Normal 9 4" xfId="187"/>
    <cellStyle name="Normal 9 5" xfId="188"/>
    <cellStyle name="Normal 9 6" xfId="189"/>
    <cellStyle name="Normal 9 7" xfId="190"/>
    <cellStyle name="Normal 9 8" xfId="191"/>
    <cellStyle name="Normal 9 9" xfId="192"/>
    <cellStyle name="Normal_Book1 2" xfId="2"/>
    <cellStyle name="Normal_STEVEMA" xfId="3"/>
    <cellStyle name="Percent 2 2" xfId="193"/>
    <cellStyle name="Percent 2 2 2" xfId="194"/>
    <cellStyle name="Percent 2 3" xfId="195"/>
    <cellStyle name="Percent 2 4" xfId="196"/>
    <cellStyle name="Percent 2 5" xfId="197"/>
    <cellStyle name="Percent 2 6" xfId="198"/>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3</xdr:col>
      <xdr:colOff>1178717</xdr:colOff>
      <xdr:row>186</xdr:row>
      <xdr:rowOff>119062</xdr:rowOff>
    </xdr:from>
    <xdr:to>
      <xdr:col>5</xdr:col>
      <xdr:colOff>1464468</xdr:colOff>
      <xdr:row>196</xdr:row>
      <xdr:rowOff>85724</xdr:rowOff>
    </xdr:to>
    <xdr:pic>
      <xdr:nvPicPr>
        <xdr:cNvPr id="3" name="Picture 2" descr="Stamp.TIF"/>
        <xdr:cNvPicPr>
          <a:picLocks noChangeAspect="1"/>
        </xdr:cNvPicPr>
      </xdr:nvPicPr>
      <xdr:blipFill>
        <a:blip xmlns:r="http://schemas.openxmlformats.org/officeDocument/2006/relationships" r:embed="rId1" cstate="print"/>
        <a:stretch>
          <a:fillRect/>
        </a:stretch>
      </xdr:blipFill>
      <xdr:spPr>
        <a:xfrm>
          <a:off x="4345780" y="42731531"/>
          <a:ext cx="3559969" cy="1871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de.state.co.us/cdefisgrant/download/FY13/EOY/2011-2012%20Set%20Aside%20Activity%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de.state.co.us/IASA-CONS/11-12/EOY%20for%20David/Final%20Expenditure%20Report-%20FY%2011-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de.state.co.us/IASA-CONS/12-13/12-13%20Budget/2B-Debbie%20Working/8001%20CSI%20NCLB%2013%20m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 Set Aside Activity Worksheet"/>
      <sheetName val="Comments to CDE "/>
      <sheetName val="Tables"/>
    </sheetNames>
    <sheetDataSet>
      <sheetData sheetId="0"/>
      <sheetData sheetId="1"/>
      <sheetData sheetId="2"/>
      <sheetData sheetId="3">
        <row r="2">
          <cell r="A2" t="str">
            <v>Select District</v>
          </cell>
        </row>
        <row r="3">
          <cell r="A3" t="str">
            <v>0010</v>
          </cell>
          <cell r="G3" t="str">
            <v xml:space="preserve">1st Advantage Tutoring Services </v>
          </cell>
        </row>
        <row r="4">
          <cell r="A4" t="str">
            <v>0020</v>
          </cell>
          <cell r="G4" t="str">
            <v xml:space="preserve">A to Z In-Home Tutoring </v>
          </cell>
        </row>
        <row r="5">
          <cell r="A5" t="str">
            <v>0030</v>
          </cell>
          <cell r="G5" t="str">
            <v>A Tree of Knowledge</v>
          </cell>
        </row>
        <row r="6">
          <cell r="A6" t="str">
            <v>0040</v>
          </cell>
          <cell r="G6" t="str">
            <v xml:space="preserve">A+ In Home Tutoring, Inc.
</v>
          </cell>
        </row>
        <row r="7">
          <cell r="A7" t="str">
            <v>0050</v>
          </cell>
          <cell r="G7" t="str">
            <v>A+ Learning Solutions</v>
          </cell>
        </row>
        <row r="8">
          <cell r="A8" t="str">
            <v>0060</v>
          </cell>
          <cell r="G8" t="str">
            <v xml:space="preserve">Abacus In-Home Tutoring, Inc.
</v>
          </cell>
        </row>
        <row r="9">
          <cell r="A9" t="str">
            <v>0070</v>
          </cell>
          <cell r="G9" t="str">
            <v>ABC Phonetic Reading School</v>
          </cell>
        </row>
        <row r="10">
          <cell r="A10" t="str">
            <v>0100</v>
          </cell>
          <cell r="G10" t="str">
            <v xml:space="preserve">Academic Coaching </v>
          </cell>
        </row>
        <row r="11">
          <cell r="A11" t="str">
            <v>0110</v>
          </cell>
          <cell r="G11" t="str">
            <v xml:space="preserve">Achieve HighPoints
</v>
          </cell>
        </row>
        <row r="12">
          <cell r="A12" t="str">
            <v>0120</v>
          </cell>
          <cell r="G12" t="str">
            <v xml:space="preserve">Advanced Brain Gym Plus </v>
          </cell>
        </row>
        <row r="13">
          <cell r="A13" t="str">
            <v>0123</v>
          </cell>
          <cell r="G13" t="str">
            <v xml:space="preserve">Adventures in Learning K-12 </v>
          </cell>
        </row>
        <row r="14">
          <cell r="A14" t="str">
            <v>0130</v>
          </cell>
          <cell r="G14" t="str">
            <v xml:space="preserve">ALA CARTE LEARNING ASSOCIATES
</v>
          </cell>
        </row>
        <row r="15">
          <cell r="A15" t="str">
            <v>0140</v>
          </cell>
          <cell r="G15" t="str">
            <v>Applied Scholastic International</v>
          </cell>
        </row>
        <row r="16">
          <cell r="A16" t="str">
            <v>0170</v>
          </cell>
          <cell r="G16" t="str">
            <v xml:space="preserve">ATS Project Success </v>
          </cell>
        </row>
        <row r="17">
          <cell r="A17" t="str">
            <v>0180</v>
          </cell>
          <cell r="G17" t="str">
            <v xml:space="preserve">Aurora Public Schools - Reading and Math Success (RaMS) Program
</v>
          </cell>
        </row>
        <row r="18">
          <cell r="A18" t="str">
            <v>0190</v>
          </cell>
          <cell r="G18" t="str">
            <v xml:space="preserve">Bennie E. Goodwin After School Academic Program
</v>
          </cell>
        </row>
        <row r="19">
          <cell r="A19" t="str">
            <v>0220</v>
          </cell>
          <cell r="G19" t="str">
            <v xml:space="preserve">BOSSreaders
</v>
          </cell>
        </row>
        <row r="20">
          <cell r="A20" t="str">
            <v>0230</v>
          </cell>
          <cell r="G20" t="str">
            <v xml:space="preserve">Boulder Valley School District </v>
          </cell>
        </row>
        <row r="21">
          <cell r="A21" t="str">
            <v>0240</v>
          </cell>
          <cell r="G21" t="str">
            <v xml:space="preserve">Brainfuse One-to-One Instruction </v>
          </cell>
        </row>
        <row r="22">
          <cell r="A22" t="str">
            <v>0250</v>
          </cell>
          <cell r="G22" t="str">
            <v xml:space="preserve">Bridge Project
</v>
          </cell>
        </row>
        <row r="23">
          <cell r="A23" t="str">
            <v>0260</v>
          </cell>
          <cell r="G23" t="str">
            <v xml:space="preserve">Bridges of Silence </v>
          </cell>
        </row>
        <row r="24">
          <cell r="A24" t="str">
            <v>0270</v>
          </cell>
          <cell r="G24" t="str">
            <v xml:space="preserve">Byrnes ELC, LLC
</v>
          </cell>
        </row>
        <row r="25">
          <cell r="A25" t="str">
            <v>0290</v>
          </cell>
          <cell r="G25" t="str">
            <v>Catapult Learning</v>
          </cell>
        </row>
        <row r="26">
          <cell r="A26" t="str">
            <v>0310</v>
          </cell>
          <cell r="G26" t="str">
            <v xml:space="preserve">Center for Hearing, Speech, &amp; Lang. </v>
          </cell>
        </row>
        <row r="27">
          <cell r="A27" t="str">
            <v>0470</v>
          </cell>
          <cell r="G27" t="str">
            <v>Chancellor Supplemental Educational Services, LLC</v>
          </cell>
        </row>
        <row r="28">
          <cell r="A28" t="str">
            <v>0480</v>
          </cell>
          <cell r="G28" t="str">
            <v>Club Z! In-Home Tutoring</v>
          </cell>
        </row>
        <row r="29">
          <cell r="A29" t="str">
            <v>0490</v>
          </cell>
          <cell r="G29" t="str">
            <v xml:space="preserve">Colorado School for the Deaf and the Blind
</v>
          </cell>
        </row>
        <row r="30">
          <cell r="A30" t="str">
            <v>0500</v>
          </cell>
          <cell r="G30" t="str">
            <v>Dept. of Extended Learning</v>
          </cell>
        </row>
        <row r="31">
          <cell r="A31" t="str">
            <v>0510</v>
          </cell>
          <cell r="G31" t="str">
            <v>Dreamcatcher Direct Instruction Centers</v>
          </cell>
        </row>
        <row r="32">
          <cell r="A32" t="str">
            <v>0520</v>
          </cell>
          <cell r="G32" t="str">
            <v xml:space="preserve">Educate Online/Catapult Online </v>
          </cell>
        </row>
        <row r="33">
          <cell r="A33" t="str">
            <v>0540</v>
          </cell>
          <cell r="G33" t="str">
            <v xml:space="preserve">Education Advantage!, LLC
</v>
          </cell>
        </row>
        <row r="34">
          <cell r="A34" t="str">
            <v>0550</v>
          </cell>
          <cell r="G34" t="str">
            <v>EDUSS Learning</v>
          </cell>
        </row>
        <row r="35">
          <cell r="A35" t="str">
            <v>0560</v>
          </cell>
          <cell r="G35" t="str">
            <v xml:space="preserve">Eduwizards, Inc.
</v>
          </cell>
        </row>
        <row r="36">
          <cell r="A36" t="str">
            <v>0580</v>
          </cell>
          <cell r="G36" t="str">
            <v xml:space="preserve">eXL Learning, LLC
</v>
          </cell>
        </row>
        <row r="37">
          <cell r="A37" t="str">
            <v>0640</v>
          </cell>
          <cell r="G37" t="str">
            <v xml:space="preserve">GEO Foundation </v>
          </cell>
        </row>
        <row r="38">
          <cell r="A38" t="str">
            <v>0740</v>
          </cell>
          <cell r="G38" t="str">
            <v>Global Partnership Schools, Inc</v>
          </cell>
        </row>
        <row r="39">
          <cell r="A39" t="str">
            <v>0770</v>
          </cell>
          <cell r="G39" t="str">
            <v>HillSpring Learning Center</v>
          </cell>
        </row>
        <row r="40">
          <cell r="A40" t="str">
            <v>0860</v>
          </cell>
          <cell r="G40" t="str">
            <v xml:space="preserve">Huntington Learning Centers, Inc.
</v>
          </cell>
        </row>
        <row r="41">
          <cell r="A41" t="str">
            <v>0870</v>
          </cell>
          <cell r="G41" t="str">
            <v>Imagine Learning</v>
          </cell>
        </row>
        <row r="42">
          <cell r="A42" t="str">
            <v>0880</v>
          </cell>
          <cell r="G42" t="str">
            <v xml:space="preserve">Innovadia </v>
          </cell>
        </row>
        <row r="43">
          <cell r="A43" t="str">
            <v>0890</v>
          </cell>
          <cell r="G43" t="str">
            <v>Inspired Solutions, LLC</v>
          </cell>
        </row>
        <row r="44">
          <cell r="A44" t="str">
            <v>0900</v>
          </cell>
          <cell r="G44" t="str">
            <v xml:space="preserve">John Corcoran Foundation </v>
          </cell>
        </row>
        <row r="45">
          <cell r="A45" t="str">
            <v>0910</v>
          </cell>
          <cell r="G45" t="str">
            <v xml:space="preserve">Keep Hope Alive Projects
</v>
          </cell>
        </row>
        <row r="46">
          <cell r="A46" t="str">
            <v>0920</v>
          </cell>
          <cell r="G46" t="str">
            <v xml:space="preserve">KIDQUEST/Englewood Schools
</v>
          </cell>
        </row>
        <row r="47">
          <cell r="A47" t="str">
            <v>0930</v>
          </cell>
          <cell r="G47" t="str">
            <v>L.I.F.E. Centered</v>
          </cell>
        </row>
        <row r="48">
          <cell r="A48" t="str">
            <v>0940</v>
          </cell>
          <cell r="G48" t="str">
            <v xml:space="preserve">Learn It Online, LLC
</v>
          </cell>
        </row>
        <row r="49">
          <cell r="A49" t="str">
            <v>0950</v>
          </cell>
          <cell r="G49" t="str">
            <v xml:space="preserve">Learn It Systems </v>
          </cell>
        </row>
        <row r="50">
          <cell r="A50" t="str">
            <v>0960</v>
          </cell>
          <cell r="G50" t="str">
            <v>Lutheran Family Services</v>
          </cell>
        </row>
        <row r="51">
          <cell r="A51" t="str">
            <v>0970</v>
          </cell>
          <cell r="G51" t="str">
            <v xml:space="preserve">Mapleton Public Schools </v>
          </cell>
        </row>
        <row r="52">
          <cell r="A52" t="str">
            <v>0980</v>
          </cell>
          <cell r="G52" t="str">
            <v xml:space="preserve">Mathnasium Aurora
</v>
          </cell>
        </row>
        <row r="53">
          <cell r="A53" t="str">
            <v>0990</v>
          </cell>
          <cell r="G53" t="str">
            <v xml:space="preserve">Mathnasium of Westminster
</v>
          </cell>
        </row>
        <row r="54">
          <cell r="A54" t="str">
            <v>1000</v>
          </cell>
          <cell r="G54" t="str">
            <v xml:space="preserve">Mesa School District 51
</v>
          </cell>
        </row>
        <row r="55">
          <cell r="A55" t="str">
            <v>1010</v>
          </cell>
          <cell r="G55" t="str">
            <v xml:space="preserve">Mobile Minds, Inc.
</v>
          </cell>
        </row>
        <row r="56">
          <cell r="A56" t="str">
            <v>1020</v>
          </cell>
          <cell r="G56" t="str">
            <v xml:space="preserve">Montrose County RE-1J
</v>
          </cell>
        </row>
        <row r="57">
          <cell r="A57" t="str">
            <v>1030</v>
          </cell>
          <cell r="G57" t="str">
            <v xml:space="preserve">My Success! Tutoring
</v>
          </cell>
        </row>
        <row r="58">
          <cell r="A58" t="str">
            <v>1040</v>
          </cell>
          <cell r="G58" t="str">
            <v xml:space="preserve">Orion's Mind, LLC
</v>
          </cell>
        </row>
        <row r="59">
          <cell r="A59" t="str">
            <v>1050</v>
          </cell>
          <cell r="G59" t="str">
            <v xml:space="preserve">Read, Read, Read </v>
          </cell>
        </row>
        <row r="60">
          <cell r="A60" t="str">
            <v>1060</v>
          </cell>
          <cell r="G60" t="str">
            <v>Results Learning</v>
          </cell>
        </row>
        <row r="61">
          <cell r="A61" t="str">
            <v>1070</v>
          </cell>
          <cell r="G61" t="str">
            <v xml:space="preserve">Right On Learning
</v>
          </cell>
        </row>
        <row r="62">
          <cell r="A62" t="str">
            <v>1080</v>
          </cell>
          <cell r="G62" t="str">
            <v xml:space="preserve">Riverside Educational Center </v>
          </cell>
        </row>
        <row r="63">
          <cell r="A63" t="str">
            <v>1110</v>
          </cell>
          <cell r="G63" t="str">
            <v>Santa Fe Trail BOCES</v>
          </cell>
        </row>
        <row r="64">
          <cell r="A64" t="str">
            <v>1120</v>
          </cell>
          <cell r="G64" t="str">
            <v>Sheridan School District</v>
          </cell>
        </row>
        <row r="65">
          <cell r="A65" t="str">
            <v>1130</v>
          </cell>
          <cell r="G65" t="str">
            <v>SmartKids Academy, LLC</v>
          </cell>
        </row>
        <row r="66">
          <cell r="A66" t="str">
            <v>1140</v>
          </cell>
          <cell r="G66" t="str">
            <v>Step to Success Community Learning Center, Inc.</v>
          </cell>
        </row>
        <row r="67">
          <cell r="A67" t="str">
            <v>1150</v>
          </cell>
          <cell r="G67" t="str">
            <v>Summer Scholars</v>
          </cell>
        </row>
        <row r="68">
          <cell r="A68" t="str">
            <v>1160</v>
          </cell>
          <cell r="G68" t="str">
            <v>Summit Learning Services, Inc</v>
          </cell>
        </row>
        <row r="69">
          <cell r="A69" t="str">
            <v>1180</v>
          </cell>
          <cell r="G69" t="str">
            <v xml:space="preserve">Sylvan in School
</v>
          </cell>
        </row>
        <row r="70">
          <cell r="A70" t="str">
            <v>1195</v>
          </cell>
          <cell r="G70" t="str">
            <v>Sylvan Learning Center</v>
          </cell>
        </row>
        <row r="71">
          <cell r="A71" t="str">
            <v>1220</v>
          </cell>
          <cell r="G71" t="str">
            <v xml:space="preserve">Sylvan Online
</v>
          </cell>
        </row>
        <row r="72">
          <cell r="A72" t="str">
            <v>1330</v>
          </cell>
          <cell r="G72" t="str">
            <v xml:space="preserve">TCY Learning Solutions </v>
          </cell>
        </row>
        <row r="73">
          <cell r="A73" t="str">
            <v>1340</v>
          </cell>
          <cell r="G73" t="str">
            <v>The Youth Foundation Power Hours</v>
          </cell>
        </row>
        <row r="74">
          <cell r="A74" t="str">
            <v>1350</v>
          </cell>
          <cell r="G74" t="str">
            <v xml:space="preserve">Tu Tambien Puedes </v>
          </cell>
        </row>
        <row r="75">
          <cell r="A75" t="str">
            <v>1360</v>
          </cell>
          <cell r="G75" t="str">
            <v xml:space="preserve">Tutorial Services </v>
          </cell>
        </row>
        <row r="76">
          <cell r="A76" t="str">
            <v>1380</v>
          </cell>
          <cell r="G76" t="str">
            <v xml:space="preserve">Tutoring Club of Westminster, The
</v>
          </cell>
        </row>
        <row r="77">
          <cell r="A77" t="str">
            <v>1390</v>
          </cell>
          <cell r="G77" t="str">
            <v xml:space="preserve">Tutors and Virtual Campus, The
</v>
          </cell>
        </row>
        <row r="78">
          <cell r="A78" t="str">
            <v>1400</v>
          </cell>
          <cell r="G78" t="str">
            <v xml:space="preserve">Way Out Tutoring, The
</v>
          </cell>
        </row>
        <row r="79">
          <cell r="A79" t="str">
            <v>1410</v>
          </cell>
          <cell r="G79" t="str">
            <v>Weld RE-8 School District</v>
          </cell>
        </row>
        <row r="80">
          <cell r="A80" t="str">
            <v>1420</v>
          </cell>
        </row>
        <row r="81">
          <cell r="A81" t="str">
            <v>1430</v>
          </cell>
        </row>
        <row r="82">
          <cell r="A82" t="str">
            <v>1440</v>
          </cell>
        </row>
        <row r="83">
          <cell r="A83" t="str">
            <v>1450</v>
          </cell>
        </row>
        <row r="84">
          <cell r="A84" t="str">
            <v>1460</v>
          </cell>
        </row>
        <row r="85">
          <cell r="A85" t="str">
            <v>1480</v>
          </cell>
        </row>
        <row r="86">
          <cell r="A86" t="str">
            <v>1490</v>
          </cell>
        </row>
        <row r="87">
          <cell r="A87" t="str">
            <v>1500</v>
          </cell>
        </row>
        <row r="88">
          <cell r="A88" t="str">
            <v>1510</v>
          </cell>
        </row>
        <row r="89">
          <cell r="A89" t="str">
            <v>1520</v>
          </cell>
        </row>
        <row r="90">
          <cell r="A90" t="str">
            <v>1530</v>
          </cell>
        </row>
        <row r="91">
          <cell r="A91" t="str">
            <v>1540</v>
          </cell>
        </row>
        <row r="92">
          <cell r="A92" t="str">
            <v>1550</v>
          </cell>
        </row>
        <row r="93">
          <cell r="A93" t="str">
            <v>1560</v>
          </cell>
        </row>
        <row r="94">
          <cell r="A94" t="str">
            <v>1570</v>
          </cell>
        </row>
        <row r="95">
          <cell r="A95" t="str">
            <v>1580</v>
          </cell>
        </row>
        <row r="96">
          <cell r="A96" t="str">
            <v>1590</v>
          </cell>
        </row>
        <row r="97">
          <cell r="A97" t="str">
            <v>1600</v>
          </cell>
        </row>
        <row r="98">
          <cell r="A98" t="str">
            <v>1620</v>
          </cell>
        </row>
        <row r="99">
          <cell r="A99" t="str">
            <v>1750</v>
          </cell>
        </row>
        <row r="100">
          <cell r="A100" t="str">
            <v>1760</v>
          </cell>
        </row>
        <row r="101">
          <cell r="A101" t="str">
            <v>1780</v>
          </cell>
        </row>
        <row r="102">
          <cell r="A102" t="str">
            <v>1790</v>
          </cell>
        </row>
        <row r="103">
          <cell r="A103" t="str">
            <v>1810</v>
          </cell>
        </row>
        <row r="104">
          <cell r="A104" t="str">
            <v>1828</v>
          </cell>
        </row>
        <row r="105">
          <cell r="A105" t="str">
            <v>1850</v>
          </cell>
        </row>
        <row r="106">
          <cell r="A106" t="str">
            <v>1860</v>
          </cell>
        </row>
        <row r="107">
          <cell r="A107" t="str">
            <v>1870</v>
          </cell>
        </row>
        <row r="108">
          <cell r="A108" t="str">
            <v>1980</v>
          </cell>
        </row>
        <row r="109">
          <cell r="A109" t="str">
            <v>1990</v>
          </cell>
        </row>
        <row r="110">
          <cell r="A110" t="str">
            <v>2000</v>
          </cell>
        </row>
        <row r="111">
          <cell r="A111" t="str">
            <v>2010</v>
          </cell>
        </row>
        <row r="112">
          <cell r="A112" t="str">
            <v>2020</v>
          </cell>
        </row>
        <row r="113">
          <cell r="A113" t="str">
            <v>2035</v>
          </cell>
        </row>
        <row r="114">
          <cell r="A114" t="str">
            <v>2055</v>
          </cell>
        </row>
        <row r="115">
          <cell r="A115" t="str">
            <v>2070</v>
          </cell>
        </row>
        <row r="116">
          <cell r="A116" t="str">
            <v>2180</v>
          </cell>
        </row>
        <row r="117">
          <cell r="A117" t="str">
            <v>2190</v>
          </cell>
        </row>
        <row r="118">
          <cell r="A118" t="str">
            <v>2395</v>
          </cell>
        </row>
        <row r="119">
          <cell r="A119" t="str">
            <v>2405</v>
          </cell>
        </row>
        <row r="120">
          <cell r="A120" t="str">
            <v>2505</v>
          </cell>
        </row>
        <row r="121">
          <cell r="A121" t="str">
            <v>2515</v>
          </cell>
        </row>
        <row r="122">
          <cell r="A122" t="str">
            <v>2520</v>
          </cell>
        </row>
        <row r="123">
          <cell r="A123" t="str">
            <v>2530</v>
          </cell>
        </row>
        <row r="124">
          <cell r="A124" t="str">
            <v>2535</v>
          </cell>
        </row>
        <row r="125">
          <cell r="A125" t="str">
            <v>2540</v>
          </cell>
        </row>
        <row r="126">
          <cell r="A126" t="str">
            <v>2560</v>
          </cell>
        </row>
        <row r="127">
          <cell r="A127" t="str">
            <v>2570</v>
          </cell>
        </row>
        <row r="128">
          <cell r="A128" t="str">
            <v>2580</v>
          </cell>
        </row>
        <row r="129">
          <cell r="A129" t="str">
            <v>2590</v>
          </cell>
        </row>
        <row r="130">
          <cell r="A130" t="str">
            <v>2600</v>
          </cell>
        </row>
        <row r="131">
          <cell r="A131" t="str">
            <v>2610</v>
          </cell>
        </row>
        <row r="132">
          <cell r="A132" t="str">
            <v>2620</v>
          </cell>
        </row>
        <row r="133">
          <cell r="A133" t="str">
            <v>2630</v>
          </cell>
        </row>
        <row r="134">
          <cell r="A134" t="str">
            <v>2640</v>
          </cell>
        </row>
        <row r="135">
          <cell r="A135" t="str">
            <v>2650</v>
          </cell>
        </row>
        <row r="136">
          <cell r="A136" t="str">
            <v>2660</v>
          </cell>
        </row>
        <row r="137">
          <cell r="A137" t="str">
            <v>2670</v>
          </cell>
        </row>
        <row r="138">
          <cell r="A138" t="str">
            <v>2680</v>
          </cell>
        </row>
        <row r="139">
          <cell r="A139" t="str">
            <v>2690</v>
          </cell>
        </row>
        <row r="140">
          <cell r="A140" t="str">
            <v>2700</v>
          </cell>
        </row>
        <row r="141">
          <cell r="A141" t="str">
            <v>2710</v>
          </cell>
        </row>
        <row r="142">
          <cell r="A142" t="str">
            <v>2720</v>
          </cell>
        </row>
        <row r="143">
          <cell r="A143" t="str">
            <v>2730</v>
          </cell>
        </row>
        <row r="144">
          <cell r="A144" t="str">
            <v>2740</v>
          </cell>
        </row>
        <row r="145">
          <cell r="A145" t="str">
            <v>2750</v>
          </cell>
        </row>
        <row r="146">
          <cell r="A146" t="str">
            <v>2760</v>
          </cell>
        </row>
        <row r="147">
          <cell r="A147" t="str">
            <v>2770</v>
          </cell>
        </row>
        <row r="148">
          <cell r="A148" t="str">
            <v>2780</v>
          </cell>
        </row>
        <row r="149">
          <cell r="A149" t="str">
            <v>2790</v>
          </cell>
        </row>
        <row r="150">
          <cell r="A150" t="str">
            <v>2800</v>
          </cell>
        </row>
        <row r="151">
          <cell r="A151" t="str">
            <v>2810</v>
          </cell>
        </row>
        <row r="152">
          <cell r="A152" t="str">
            <v>2820</v>
          </cell>
        </row>
        <row r="153">
          <cell r="A153" t="str">
            <v>2830</v>
          </cell>
        </row>
        <row r="154">
          <cell r="A154" t="str">
            <v>2840</v>
          </cell>
        </row>
        <row r="155">
          <cell r="A155" t="str">
            <v>2862</v>
          </cell>
        </row>
        <row r="156">
          <cell r="A156" t="str">
            <v>2865</v>
          </cell>
        </row>
        <row r="157">
          <cell r="A157" t="str">
            <v>3000</v>
          </cell>
        </row>
        <row r="158">
          <cell r="A158" t="str">
            <v>3010</v>
          </cell>
        </row>
        <row r="159">
          <cell r="A159" t="str">
            <v>3020</v>
          </cell>
        </row>
        <row r="160">
          <cell r="A160" t="str">
            <v>3030</v>
          </cell>
        </row>
        <row r="161">
          <cell r="A161" t="str">
            <v>3040</v>
          </cell>
        </row>
        <row r="162">
          <cell r="A162" t="str">
            <v>3050</v>
          </cell>
        </row>
        <row r="163">
          <cell r="A163" t="str">
            <v>3060</v>
          </cell>
        </row>
        <row r="164">
          <cell r="A164" t="str">
            <v>3070</v>
          </cell>
        </row>
        <row r="165">
          <cell r="A165" t="str">
            <v>3080</v>
          </cell>
        </row>
        <row r="166">
          <cell r="A166" t="str">
            <v>3085</v>
          </cell>
        </row>
        <row r="167">
          <cell r="A167" t="str">
            <v>3090</v>
          </cell>
        </row>
        <row r="168">
          <cell r="A168" t="str">
            <v>3100</v>
          </cell>
        </row>
        <row r="169">
          <cell r="A169" t="str">
            <v>3110</v>
          </cell>
        </row>
        <row r="170">
          <cell r="A170" t="str">
            <v>3120</v>
          </cell>
        </row>
        <row r="171">
          <cell r="A171" t="str">
            <v>3130</v>
          </cell>
        </row>
        <row r="172">
          <cell r="A172" t="str">
            <v>3140</v>
          </cell>
        </row>
        <row r="173">
          <cell r="A173" t="str">
            <v>3145</v>
          </cell>
        </row>
        <row r="174">
          <cell r="A174" t="str">
            <v>3146</v>
          </cell>
        </row>
        <row r="175">
          <cell r="A175" t="str">
            <v>3147</v>
          </cell>
        </row>
        <row r="176">
          <cell r="A176" t="str">
            <v>3148</v>
          </cell>
        </row>
        <row r="177">
          <cell r="A177" t="str">
            <v>3200</v>
          </cell>
        </row>
        <row r="178">
          <cell r="A178" t="str">
            <v>3210</v>
          </cell>
        </row>
        <row r="179">
          <cell r="A179" t="str">
            <v>3220</v>
          </cell>
        </row>
        <row r="180">
          <cell r="A180" t="str">
            <v>3230</v>
          </cell>
        </row>
        <row r="181">
          <cell r="A181" t="str">
            <v>8001</v>
          </cell>
        </row>
        <row r="182">
          <cell r="A182" t="str">
            <v>9000</v>
          </cell>
        </row>
        <row r="189">
          <cell r="B189" t="str">
            <v xml:space="preserve">0100 </v>
          </cell>
        </row>
        <row r="190">
          <cell r="A190" t="str">
            <v>0099</v>
          </cell>
          <cell r="B190" t="str">
            <v xml:space="preserve">0200 </v>
          </cell>
        </row>
        <row r="191">
          <cell r="A191" t="str">
            <v>2199</v>
          </cell>
          <cell r="B191" t="str">
            <v xml:space="preserve">0300 </v>
          </cell>
        </row>
        <row r="192">
          <cell r="A192">
            <v>2299</v>
          </cell>
          <cell r="B192" t="str">
            <v>0400</v>
          </cell>
        </row>
        <row r="193">
          <cell r="A193">
            <v>2499</v>
          </cell>
          <cell r="B193" t="str">
            <v>0500</v>
          </cell>
        </row>
        <row r="194">
          <cell r="A194">
            <v>2799</v>
          </cell>
          <cell r="B194" t="str">
            <v>0580</v>
          </cell>
        </row>
        <row r="195">
          <cell r="A195">
            <v>2899</v>
          </cell>
          <cell r="B195" t="str">
            <v>0600</v>
          </cell>
        </row>
        <row r="196">
          <cell r="A196">
            <v>3099</v>
          </cell>
          <cell r="B196" t="str">
            <v>0640</v>
          </cell>
        </row>
        <row r="197">
          <cell r="B197" t="str">
            <v>0730</v>
          </cell>
        </row>
        <row r="198">
          <cell r="B198" t="str">
            <v>0735</v>
          </cell>
        </row>
        <row r="199">
          <cell r="B199" t="str">
            <v>0800</v>
          </cell>
        </row>
        <row r="200">
          <cell r="B200" t="str">
            <v>0850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over Sheet"/>
      <sheetName val="Expenditure Detail"/>
      <sheetName val="Tables"/>
    </sheetNames>
    <sheetDataSet>
      <sheetData sheetId="0" refreshError="1"/>
      <sheetData sheetId="1"/>
      <sheetData sheetId="2" refreshError="1"/>
      <sheetData sheetId="3">
        <row r="2">
          <cell r="A2" t="str">
            <v>0010</v>
          </cell>
        </row>
        <row r="3">
          <cell r="A3" t="str">
            <v>0020</v>
          </cell>
        </row>
        <row r="4">
          <cell r="A4" t="str">
            <v>0030</v>
          </cell>
        </row>
        <row r="5">
          <cell r="A5" t="str">
            <v>0040</v>
          </cell>
        </row>
        <row r="6">
          <cell r="A6" t="str">
            <v>0050</v>
          </cell>
        </row>
        <row r="7">
          <cell r="A7" t="str">
            <v>0060</v>
          </cell>
        </row>
        <row r="8">
          <cell r="A8" t="str">
            <v>0070</v>
          </cell>
        </row>
        <row r="9">
          <cell r="A9" t="str">
            <v>0100</v>
          </cell>
        </row>
        <row r="10">
          <cell r="A10" t="str">
            <v>0110</v>
          </cell>
        </row>
        <row r="11">
          <cell r="A11" t="str">
            <v>0120</v>
          </cell>
        </row>
        <row r="12">
          <cell r="A12" t="str">
            <v>0123</v>
          </cell>
        </row>
        <row r="13">
          <cell r="A13" t="str">
            <v>0130</v>
          </cell>
        </row>
        <row r="14">
          <cell r="A14" t="str">
            <v>0140</v>
          </cell>
        </row>
        <row r="15">
          <cell r="A15" t="str">
            <v>0170</v>
          </cell>
        </row>
        <row r="16">
          <cell r="A16" t="str">
            <v>0180</v>
          </cell>
        </row>
        <row r="17">
          <cell r="A17" t="str">
            <v>0190</v>
          </cell>
        </row>
        <row r="18">
          <cell r="A18" t="str">
            <v>0220</v>
          </cell>
        </row>
        <row r="19">
          <cell r="A19" t="str">
            <v>0230</v>
          </cell>
        </row>
        <row r="20">
          <cell r="A20" t="str">
            <v>0240</v>
          </cell>
        </row>
        <row r="21">
          <cell r="A21" t="str">
            <v>0250</v>
          </cell>
        </row>
        <row r="22">
          <cell r="A22" t="str">
            <v>0260</v>
          </cell>
        </row>
        <row r="23">
          <cell r="A23" t="str">
            <v>0270</v>
          </cell>
        </row>
        <row r="24">
          <cell r="A24" t="str">
            <v>0290</v>
          </cell>
        </row>
        <row r="25">
          <cell r="A25" t="str">
            <v>0310</v>
          </cell>
        </row>
        <row r="26">
          <cell r="A26" t="str">
            <v>0470</v>
          </cell>
        </row>
        <row r="27">
          <cell r="A27" t="str">
            <v>0480</v>
          </cell>
        </row>
        <row r="28">
          <cell r="A28" t="str">
            <v>0490</v>
          </cell>
        </row>
        <row r="29">
          <cell r="A29" t="str">
            <v>0500</v>
          </cell>
        </row>
        <row r="30">
          <cell r="A30" t="str">
            <v>0510</v>
          </cell>
        </row>
        <row r="31">
          <cell r="A31" t="str">
            <v>0520</v>
          </cell>
        </row>
        <row r="32">
          <cell r="A32" t="str">
            <v>0540</v>
          </cell>
        </row>
        <row r="33">
          <cell r="A33" t="str">
            <v>0550</v>
          </cell>
        </row>
        <row r="34">
          <cell r="A34" t="str">
            <v>0560</v>
          </cell>
        </row>
        <row r="35">
          <cell r="A35" t="str">
            <v>0580</v>
          </cell>
        </row>
        <row r="36">
          <cell r="A36" t="str">
            <v>0640</v>
          </cell>
        </row>
        <row r="37">
          <cell r="A37" t="str">
            <v>0740</v>
          </cell>
        </row>
        <row r="38">
          <cell r="A38" t="str">
            <v>0770</v>
          </cell>
        </row>
        <row r="39">
          <cell r="A39" t="str">
            <v>0860</v>
          </cell>
        </row>
        <row r="40">
          <cell r="A40" t="str">
            <v>0870</v>
          </cell>
        </row>
        <row r="41">
          <cell r="A41" t="str">
            <v>0880</v>
          </cell>
        </row>
        <row r="42">
          <cell r="A42" t="str">
            <v>0890</v>
          </cell>
        </row>
        <row r="43">
          <cell r="A43" t="str">
            <v>0900</v>
          </cell>
        </row>
        <row r="44">
          <cell r="A44" t="str">
            <v>0910</v>
          </cell>
        </row>
        <row r="45">
          <cell r="A45" t="str">
            <v>0920</v>
          </cell>
        </row>
        <row r="46">
          <cell r="A46" t="str">
            <v>0930</v>
          </cell>
        </row>
        <row r="47">
          <cell r="A47" t="str">
            <v>0940</v>
          </cell>
        </row>
        <row r="48">
          <cell r="A48" t="str">
            <v>0950</v>
          </cell>
        </row>
        <row r="49">
          <cell r="A49" t="str">
            <v>0960</v>
          </cell>
        </row>
        <row r="50">
          <cell r="A50" t="str">
            <v>0970</v>
          </cell>
        </row>
        <row r="51">
          <cell r="A51" t="str">
            <v>0980</v>
          </cell>
        </row>
        <row r="52">
          <cell r="A52" t="str">
            <v>0990</v>
          </cell>
        </row>
        <row r="53">
          <cell r="A53" t="str">
            <v>1000</v>
          </cell>
        </row>
        <row r="54">
          <cell r="A54" t="str">
            <v>1010</v>
          </cell>
        </row>
        <row r="55">
          <cell r="A55" t="str">
            <v>1020</v>
          </cell>
        </row>
        <row r="56">
          <cell r="A56" t="str">
            <v>1030</v>
          </cell>
        </row>
        <row r="57">
          <cell r="A57" t="str">
            <v>1040</v>
          </cell>
        </row>
        <row r="58">
          <cell r="A58" t="str">
            <v>1050</v>
          </cell>
        </row>
        <row r="59">
          <cell r="A59" t="str">
            <v>1060</v>
          </cell>
        </row>
        <row r="60">
          <cell r="A60" t="str">
            <v>1070</v>
          </cell>
        </row>
        <row r="61">
          <cell r="A61" t="str">
            <v>1080</v>
          </cell>
        </row>
        <row r="62">
          <cell r="A62" t="str">
            <v>1110</v>
          </cell>
        </row>
        <row r="63">
          <cell r="A63" t="str">
            <v>1120</v>
          </cell>
        </row>
        <row r="64">
          <cell r="A64" t="str">
            <v>1130</v>
          </cell>
        </row>
        <row r="65">
          <cell r="A65" t="str">
            <v>1140</v>
          </cell>
        </row>
        <row r="66">
          <cell r="A66" t="str">
            <v>1150</v>
          </cell>
        </row>
        <row r="67">
          <cell r="A67" t="str">
            <v>1160</v>
          </cell>
        </row>
        <row r="68">
          <cell r="A68" t="str">
            <v>1180</v>
          </cell>
        </row>
        <row r="69">
          <cell r="A69" t="str">
            <v>1195</v>
          </cell>
        </row>
        <row r="70">
          <cell r="A70" t="str">
            <v>1220</v>
          </cell>
        </row>
        <row r="71">
          <cell r="A71" t="str">
            <v>1330</v>
          </cell>
        </row>
        <row r="72">
          <cell r="A72" t="str">
            <v>1340</v>
          </cell>
        </row>
        <row r="73">
          <cell r="A73" t="str">
            <v>1350</v>
          </cell>
        </row>
        <row r="74">
          <cell r="A74" t="str">
            <v>1360</v>
          </cell>
        </row>
        <row r="75">
          <cell r="A75" t="str">
            <v>1380</v>
          </cell>
        </row>
        <row r="76">
          <cell r="A76" t="str">
            <v>1390</v>
          </cell>
        </row>
        <row r="77">
          <cell r="A77" t="str">
            <v>1400</v>
          </cell>
        </row>
        <row r="78">
          <cell r="A78" t="str">
            <v>1410</v>
          </cell>
        </row>
        <row r="79">
          <cell r="A79" t="str">
            <v>1420</v>
          </cell>
        </row>
        <row r="80">
          <cell r="A80" t="str">
            <v>1430</v>
          </cell>
        </row>
        <row r="81">
          <cell r="A81" t="str">
            <v>1440</v>
          </cell>
        </row>
        <row r="82">
          <cell r="A82" t="str">
            <v>1450</v>
          </cell>
        </row>
        <row r="83">
          <cell r="A83" t="str">
            <v>1460</v>
          </cell>
        </row>
        <row r="84">
          <cell r="A84" t="str">
            <v>1480</v>
          </cell>
        </row>
        <row r="85">
          <cell r="A85" t="str">
            <v>1490</v>
          </cell>
        </row>
        <row r="86">
          <cell r="A86" t="str">
            <v>1500</v>
          </cell>
        </row>
        <row r="87">
          <cell r="A87" t="str">
            <v>1510</v>
          </cell>
        </row>
        <row r="88">
          <cell r="A88" t="str">
            <v>1520</v>
          </cell>
        </row>
        <row r="89">
          <cell r="A89" t="str">
            <v>1530</v>
          </cell>
        </row>
        <row r="90">
          <cell r="A90" t="str">
            <v>1540</v>
          </cell>
        </row>
        <row r="91">
          <cell r="A91" t="str">
            <v>1550</v>
          </cell>
        </row>
        <row r="92">
          <cell r="A92" t="str">
            <v>1560</v>
          </cell>
        </row>
        <row r="93">
          <cell r="A93" t="str">
            <v>1570</v>
          </cell>
        </row>
        <row r="94">
          <cell r="A94" t="str">
            <v>1580</v>
          </cell>
        </row>
        <row r="95">
          <cell r="A95" t="str">
            <v>1590</v>
          </cell>
        </row>
        <row r="96">
          <cell r="A96" t="str">
            <v>1600</v>
          </cell>
        </row>
        <row r="97">
          <cell r="A97" t="str">
            <v>1620</v>
          </cell>
        </row>
        <row r="98">
          <cell r="A98" t="str">
            <v>1750</v>
          </cell>
        </row>
        <row r="99">
          <cell r="A99" t="str">
            <v>1760</v>
          </cell>
        </row>
        <row r="100">
          <cell r="A100" t="str">
            <v>1780</v>
          </cell>
        </row>
        <row r="101">
          <cell r="A101" t="str">
            <v>1790</v>
          </cell>
        </row>
        <row r="102">
          <cell r="A102" t="str">
            <v>1810</v>
          </cell>
        </row>
        <row r="103">
          <cell r="A103" t="str">
            <v>1828</v>
          </cell>
        </row>
        <row r="104">
          <cell r="A104" t="str">
            <v>1850</v>
          </cell>
        </row>
        <row r="105">
          <cell r="A105" t="str">
            <v>1860</v>
          </cell>
        </row>
        <row r="106">
          <cell r="A106" t="str">
            <v>1870</v>
          </cell>
        </row>
        <row r="107">
          <cell r="A107" t="str">
            <v>1980</v>
          </cell>
        </row>
        <row r="108">
          <cell r="A108" t="str">
            <v>1990</v>
          </cell>
        </row>
        <row r="109">
          <cell r="A109" t="str">
            <v>2000</v>
          </cell>
        </row>
        <row r="110">
          <cell r="A110" t="str">
            <v>2010</v>
          </cell>
        </row>
        <row r="111">
          <cell r="A111" t="str">
            <v>2020</v>
          </cell>
        </row>
        <row r="112">
          <cell r="A112" t="str">
            <v>2035</v>
          </cell>
        </row>
        <row r="113">
          <cell r="A113" t="str">
            <v>2055</v>
          </cell>
        </row>
        <row r="114">
          <cell r="A114" t="str">
            <v>2070</v>
          </cell>
        </row>
        <row r="115">
          <cell r="A115" t="str">
            <v>2180</v>
          </cell>
        </row>
        <row r="116">
          <cell r="A116" t="str">
            <v>2190</v>
          </cell>
        </row>
        <row r="117">
          <cell r="A117" t="str">
            <v>2395</v>
          </cell>
        </row>
        <row r="118">
          <cell r="A118" t="str">
            <v>2405</v>
          </cell>
        </row>
        <row r="119">
          <cell r="A119" t="str">
            <v>2505</v>
          </cell>
        </row>
        <row r="120">
          <cell r="A120" t="str">
            <v>2515</v>
          </cell>
        </row>
        <row r="121">
          <cell r="A121" t="str">
            <v>2520</v>
          </cell>
        </row>
        <row r="122">
          <cell r="A122" t="str">
            <v>2530</v>
          </cell>
        </row>
        <row r="123">
          <cell r="A123" t="str">
            <v>2535</v>
          </cell>
        </row>
        <row r="124">
          <cell r="A124" t="str">
            <v>2540</v>
          </cell>
        </row>
        <row r="125">
          <cell r="A125" t="str">
            <v>2560</v>
          </cell>
        </row>
        <row r="126">
          <cell r="A126" t="str">
            <v>2570</v>
          </cell>
        </row>
        <row r="127">
          <cell r="A127" t="str">
            <v>2580</v>
          </cell>
        </row>
        <row r="128">
          <cell r="A128" t="str">
            <v>2590</v>
          </cell>
        </row>
        <row r="129">
          <cell r="A129" t="str">
            <v>2600</v>
          </cell>
        </row>
        <row r="130">
          <cell r="A130" t="str">
            <v>2610</v>
          </cell>
        </row>
        <row r="131">
          <cell r="A131" t="str">
            <v>2620</v>
          </cell>
        </row>
        <row r="132">
          <cell r="A132" t="str">
            <v>2630</v>
          </cell>
        </row>
        <row r="133">
          <cell r="A133" t="str">
            <v>2640</v>
          </cell>
        </row>
        <row r="134">
          <cell r="A134" t="str">
            <v>2650</v>
          </cell>
        </row>
        <row r="135">
          <cell r="A135" t="str">
            <v>2660</v>
          </cell>
        </row>
        <row r="136">
          <cell r="A136" t="str">
            <v>2670</v>
          </cell>
        </row>
        <row r="137">
          <cell r="A137" t="str">
            <v>2680</v>
          </cell>
        </row>
        <row r="138">
          <cell r="A138" t="str">
            <v>2690</v>
          </cell>
        </row>
        <row r="139">
          <cell r="A139" t="str">
            <v>2700</v>
          </cell>
        </row>
        <row r="140">
          <cell r="A140" t="str">
            <v>2710</v>
          </cell>
        </row>
        <row r="141">
          <cell r="A141" t="str">
            <v>2720</v>
          </cell>
        </row>
        <row r="142">
          <cell r="A142" t="str">
            <v>2730</v>
          </cell>
        </row>
        <row r="143">
          <cell r="A143" t="str">
            <v>2740</v>
          </cell>
        </row>
        <row r="144">
          <cell r="A144" t="str">
            <v>2750</v>
          </cell>
        </row>
        <row r="145">
          <cell r="A145" t="str">
            <v>2760</v>
          </cell>
        </row>
        <row r="146">
          <cell r="A146" t="str">
            <v>2770</v>
          </cell>
        </row>
        <row r="147">
          <cell r="A147" t="str">
            <v>2780</v>
          </cell>
        </row>
        <row r="148">
          <cell r="A148" t="str">
            <v>2790</v>
          </cell>
        </row>
        <row r="149">
          <cell r="A149" t="str">
            <v>2800</v>
          </cell>
        </row>
        <row r="150">
          <cell r="A150" t="str">
            <v>2810</v>
          </cell>
        </row>
        <row r="151">
          <cell r="A151" t="str">
            <v>2820</v>
          </cell>
        </row>
        <row r="152">
          <cell r="A152" t="str">
            <v>2830</v>
          </cell>
        </row>
        <row r="153">
          <cell r="A153" t="str">
            <v>2840</v>
          </cell>
        </row>
        <row r="154">
          <cell r="A154" t="str">
            <v>2862</v>
          </cell>
        </row>
        <row r="155">
          <cell r="A155" t="str">
            <v>2865</v>
          </cell>
        </row>
        <row r="156">
          <cell r="A156" t="str">
            <v>3000</v>
          </cell>
        </row>
        <row r="157">
          <cell r="A157" t="str">
            <v>3010</v>
          </cell>
        </row>
        <row r="158">
          <cell r="A158" t="str">
            <v>3020</v>
          </cell>
        </row>
        <row r="159">
          <cell r="A159" t="str">
            <v>3030</v>
          </cell>
        </row>
        <row r="160">
          <cell r="A160" t="str">
            <v>3040</v>
          </cell>
        </row>
        <row r="161">
          <cell r="A161" t="str">
            <v>3050</v>
          </cell>
        </row>
        <row r="162">
          <cell r="A162" t="str">
            <v>3060</v>
          </cell>
        </row>
        <row r="163">
          <cell r="A163" t="str">
            <v>3070</v>
          </cell>
        </row>
        <row r="164">
          <cell r="A164" t="str">
            <v>3080</v>
          </cell>
        </row>
        <row r="165">
          <cell r="A165" t="str">
            <v>3085</v>
          </cell>
        </row>
        <row r="166">
          <cell r="A166" t="str">
            <v>3090</v>
          </cell>
        </row>
        <row r="167">
          <cell r="A167" t="str">
            <v>3100</v>
          </cell>
        </row>
        <row r="168">
          <cell r="A168" t="str">
            <v>3110</v>
          </cell>
        </row>
        <row r="169">
          <cell r="A169" t="str">
            <v>3120</v>
          </cell>
        </row>
        <row r="170">
          <cell r="A170" t="str">
            <v>3130</v>
          </cell>
        </row>
        <row r="171">
          <cell r="A171" t="str">
            <v>3140</v>
          </cell>
        </row>
        <row r="172">
          <cell r="A172" t="str">
            <v>3145</v>
          </cell>
        </row>
        <row r="173">
          <cell r="A173" t="str">
            <v>3146</v>
          </cell>
        </row>
        <row r="174">
          <cell r="A174" t="str">
            <v>3147</v>
          </cell>
        </row>
        <row r="175">
          <cell r="A175" t="str">
            <v>3148</v>
          </cell>
        </row>
        <row r="176">
          <cell r="A176" t="str">
            <v>3200</v>
          </cell>
        </row>
        <row r="177">
          <cell r="A177" t="str">
            <v>3210</v>
          </cell>
        </row>
        <row r="178">
          <cell r="A178" t="str">
            <v>3220</v>
          </cell>
        </row>
        <row r="179">
          <cell r="A179" t="str">
            <v>3230</v>
          </cell>
        </row>
        <row r="180">
          <cell r="A180" t="str">
            <v>8001</v>
          </cell>
        </row>
        <row r="181">
          <cell r="A181" t="str">
            <v>9000</v>
          </cell>
        </row>
        <row r="182">
          <cell r="A182" t="str">
            <v>9025</v>
          </cell>
        </row>
        <row r="183">
          <cell r="A183" t="str">
            <v>9030</v>
          </cell>
        </row>
        <row r="184">
          <cell r="A184" t="str">
            <v>9035</v>
          </cell>
        </row>
        <row r="185">
          <cell r="A185" t="str">
            <v>9040</v>
          </cell>
        </row>
        <row r="186">
          <cell r="A186" t="str">
            <v>9045</v>
          </cell>
        </row>
        <row r="187">
          <cell r="A187" t="str">
            <v>9050</v>
          </cell>
        </row>
        <row r="188">
          <cell r="A188" t="str">
            <v>9055</v>
          </cell>
        </row>
        <row r="189">
          <cell r="A189" t="str">
            <v>9060</v>
          </cell>
        </row>
        <row r="190">
          <cell r="A190" t="str">
            <v>9075</v>
          </cell>
        </row>
        <row r="191">
          <cell r="A191" t="str">
            <v>9080</v>
          </cell>
        </row>
        <row r="192">
          <cell r="A192" t="str">
            <v>9095</v>
          </cell>
        </row>
        <row r="193">
          <cell r="A193" t="str">
            <v>9125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1-Instructions"/>
      <sheetName val="2a-Cover Page"/>
      <sheetName val="2b-District FLEXIBILITY Page"/>
      <sheetName val="2c-BOCES Signover Amounts"/>
      <sheetName val="2d-BOCES FLEXIBILITY Page"/>
      <sheetName val="2e-BOCES Transferability Page"/>
      <sheetName val="2f-BOCES REAP Page"/>
      <sheetName val="2g-Consortium Signover Page"/>
      <sheetName val="3a-Budget Detail"/>
      <sheetName val="3b-REAP Budget Detail"/>
      <sheetName val="4a-Staff Detail"/>
      <sheetName val="4b-REAP Staff Detail"/>
      <sheetName val="5a-Equipment Detail"/>
      <sheetName val="5b-REAP Equipment Detail"/>
      <sheetName val="6a-Interfund Budget Summary"/>
      <sheetName val="6b-REAP Budget Summary"/>
      <sheetName val="7-Statutory Budget Check"/>
      <sheetName val="8-Error Checking"/>
      <sheetName val="9-LEA Work Notes &amp; CDE Comments"/>
      <sheetName val="10-Sheet List"/>
      <sheetName val="11-District Table"/>
      <sheetName val="ImpStatus"/>
      <sheetName val="Oth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
          <cell r="A5" t="str">
            <v>0010</v>
          </cell>
          <cell r="B5" t="str">
            <v>Adams</v>
          </cell>
          <cell r="C5" t="str">
            <v>Mapleton 1</v>
          </cell>
          <cell r="D5" t="str">
            <v>Ineligible</v>
          </cell>
          <cell r="E5">
            <v>0</v>
          </cell>
          <cell r="F5" t="str">
            <v>Ineligible</v>
          </cell>
          <cell r="G5">
            <v>0</v>
          </cell>
          <cell r="H5" t="str">
            <v>Corrective Action</v>
          </cell>
          <cell r="I5">
            <v>0</v>
          </cell>
          <cell r="J5">
            <v>0</v>
          </cell>
          <cell r="K5">
            <v>8.7900000000000009</v>
          </cell>
          <cell r="L5" t="str">
            <v>School Improvement-Year 2</v>
          </cell>
          <cell r="M5" t="str">
            <v>Accredited with Priority Improvement Plan</v>
          </cell>
          <cell r="N5" t="str">
            <v>Turnaround Plan</v>
          </cell>
        </row>
        <row r="6">
          <cell r="A6" t="str">
            <v>0020</v>
          </cell>
          <cell r="B6" t="str">
            <v>Adams</v>
          </cell>
          <cell r="C6" t="str">
            <v>Adams 12 Five Star</v>
          </cell>
          <cell r="D6" t="str">
            <v>Ineligible</v>
          </cell>
          <cell r="E6">
            <v>0</v>
          </cell>
          <cell r="F6" t="str">
            <v>Ineligible</v>
          </cell>
          <cell r="G6">
            <v>0</v>
          </cell>
          <cell r="H6" t="str">
            <v>Corrective Action</v>
          </cell>
          <cell r="I6">
            <v>0</v>
          </cell>
          <cell r="J6">
            <v>0</v>
          </cell>
          <cell r="K6">
            <v>4.82</v>
          </cell>
          <cell r="L6" t="str">
            <v>Restructuring</v>
          </cell>
          <cell r="M6" t="str">
            <v>Accredited with Improvement Plan</v>
          </cell>
          <cell r="N6" t="str">
            <v>Priority Improvement Plan</v>
          </cell>
        </row>
        <row r="7">
          <cell r="A7" t="str">
            <v>0030</v>
          </cell>
          <cell r="B7" t="str">
            <v>Adams</v>
          </cell>
          <cell r="C7" t="str">
            <v>Adams County 14</v>
          </cell>
          <cell r="D7" t="str">
            <v>Ineligible</v>
          </cell>
          <cell r="E7">
            <v>0</v>
          </cell>
          <cell r="F7" t="str">
            <v>Ineligible</v>
          </cell>
          <cell r="G7">
            <v>0</v>
          </cell>
          <cell r="H7" t="str">
            <v>Corrective Action</v>
          </cell>
          <cell r="I7">
            <v>0</v>
          </cell>
          <cell r="J7">
            <v>0</v>
          </cell>
          <cell r="K7">
            <v>6.34</v>
          </cell>
          <cell r="L7" t="str">
            <v>Restructuring</v>
          </cell>
          <cell r="M7" t="str">
            <v>Accredited with Turnaround Plan</v>
          </cell>
          <cell r="N7" t="str">
            <v>Turnaround Plan</v>
          </cell>
        </row>
        <row r="8">
          <cell r="A8" t="str">
            <v>0040</v>
          </cell>
          <cell r="B8" t="str">
            <v>Adams</v>
          </cell>
          <cell r="C8" t="str">
            <v>Brighton 27J</v>
          </cell>
          <cell r="D8" t="str">
            <v>Ineligible</v>
          </cell>
          <cell r="E8">
            <v>0</v>
          </cell>
          <cell r="F8" t="str">
            <v>Ineligible</v>
          </cell>
          <cell r="G8">
            <v>0</v>
          </cell>
          <cell r="H8" t="str">
            <v>Corrective Action</v>
          </cell>
          <cell r="I8">
            <v>0</v>
          </cell>
          <cell r="J8">
            <v>0</v>
          </cell>
          <cell r="K8">
            <v>6.1400000000000006</v>
          </cell>
          <cell r="L8" t="str">
            <v>School Improvement-Year 1</v>
          </cell>
          <cell r="M8" t="str">
            <v>Accredited with Improvement Plan</v>
          </cell>
          <cell r="N8" t="str">
            <v>Turnaround Plan</v>
          </cell>
        </row>
        <row r="9">
          <cell r="A9" t="str">
            <v>0050</v>
          </cell>
          <cell r="B9" t="str">
            <v>Adams</v>
          </cell>
          <cell r="C9" t="str">
            <v>Bennett 29J</v>
          </cell>
          <cell r="D9" t="str">
            <v>Ineligible</v>
          </cell>
          <cell r="E9">
            <v>0</v>
          </cell>
          <cell r="F9" t="str">
            <v>Ineligible</v>
          </cell>
          <cell r="G9">
            <v>0</v>
          </cell>
          <cell r="H9" t="str">
            <v>Non-Improvement</v>
          </cell>
          <cell r="I9">
            <v>0</v>
          </cell>
          <cell r="J9">
            <v>9025</v>
          </cell>
          <cell r="K9">
            <v>6.65</v>
          </cell>
          <cell r="L9" t="str">
            <v>Non-Improvement</v>
          </cell>
          <cell r="M9" t="str">
            <v>Accredited</v>
          </cell>
          <cell r="N9" t="str">
            <v>Performance Plan</v>
          </cell>
        </row>
        <row r="10">
          <cell r="A10" t="str">
            <v>0060</v>
          </cell>
          <cell r="B10" t="str">
            <v>Adams</v>
          </cell>
          <cell r="C10" t="str">
            <v>Strasburg 31J</v>
          </cell>
          <cell r="D10" t="str">
            <v>Ineligible</v>
          </cell>
          <cell r="E10">
            <v>0</v>
          </cell>
          <cell r="F10" t="str">
            <v>Ineligible</v>
          </cell>
          <cell r="G10">
            <v>0</v>
          </cell>
          <cell r="H10" t="str">
            <v>Program Improvement</v>
          </cell>
          <cell r="I10">
            <v>0</v>
          </cell>
          <cell r="J10">
            <v>9025</v>
          </cell>
          <cell r="K10">
            <v>0.08</v>
          </cell>
          <cell r="L10" t="str">
            <v>Non-Improvement</v>
          </cell>
          <cell r="M10" t="str">
            <v>Accredited</v>
          </cell>
          <cell r="N10" t="str">
            <v>Performance Plan</v>
          </cell>
        </row>
        <row r="11">
          <cell r="A11" t="str">
            <v>0070</v>
          </cell>
          <cell r="B11" t="str">
            <v>Adams</v>
          </cell>
          <cell r="C11" t="str">
            <v>Westminster 50</v>
          </cell>
          <cell r="D11" t="str">
            <v>Ineligible</v>
          </cell>
          <cell r="E11">
            <v>0</v>
          </cell>
          <cell r="F11" t="str">
            <v>Ineligible</v>
          </cell>
          <cell r="G11">
            <v>0</v>
          </cell>
          <cell r="H11" t="str">
            <v>Corrective Action</v>
          </cell>
          <cell r="I11">
            <v>0</v>
          </cell>
          <cell r="J11">
            <v>0</v>
          </cell>
          <cell r="K11">
            <v>5.9700000000000006</v>
          </cell>
          <cell r="L11" t="str">
            <v>Restructuring</v>
          </cell>
          <cell r="M11" t="str">
            <v>Accredited with Turnaround Plan</v>
          </cell>
          <cell r="N11" t="str">
            <v>Priority Improvement Plan</v>
          </cell>
        </row>
        <row r="12">
          <cell r="A12" t="str">
            <v>0100</v>
          </cell>
          <cell r="B12" t="str">
            <v>Alamosa</v>
          </cell>
          <cell r="C12" t="str">
            <v>Alamosa 11J</v>
          </cell>
          <cell r="D12" t="str">
            <v>Ineligible</v>
          </cell>
          <cell r="E12">
            <v>0</v>
          </cell>
          <cell r="F12" t="str">
            <v>Ineligible</v>
          </cell>
          <cell r="G12">
            <v>0</v>
          </cell>
          <cell r="H12" t="str">
            <v>Corrective Action</v>
          </cell>
          <cell r="I12">
            <v>0</v>
          </cell>
          <cell r="J12">
            <v>9055</v>
          </cell>
          <cell r="K12">
            <v>2.6500000000000004</v>
          </cell>
          <cell r="L12" t="str">
            <v>Corrective Action</v>
          </cell>
          <cell r="M12" t="str">
            <v>Accredited with Improvement Plan</v>
          </cell>
          <cell r="N12" t="str">
            <v>Improvement Plan</v>
          </cell>
        </row>
        <row r="13">
          <cell r="A13" t="str">
            <v>0110</v>
          </cell>
          <cell r="B13" t="str">
            <v>Alamosa</v>
          </cell>
          <cell r="C13" t="str">
            <v>Sangre De Cristo 22J</v>
          </cell>
          <cell r="D13" t="str">
            <v>REAP</v>
          </cell>
          <cell r="E13">
            <v>0</v>
          </cell>
          <cell r="F13" t="str">
            <v>REAP</v>
          </cell>
          <cell r="G13">
            <v>0</v>
          </cell>
          <cell r="H13" t="str">
            <v>Non-Improvement</v>
          </cell>
          <cell r="I13">
            <v>0</v>
          </cell>
          <cell r="J13">
            <v>9055</v>
          </cell>
          <cell r="K13">
            <v>8.6199999999999992</v>
          </cell>
          <cell r="L13" t="str">
            <v>Non-Improvement</v>
          </cell>
          <cell r="M13" t="str">
            <v>Accredited</v>
          </cell>
          <cell r="N13" t="str">
            <v>Performance Plan</v>
          </cell>
        </row>
        <row r="14">
          <cell r="A14" t="str">
            <v>0120</v>
          </cell>
          <cell r="B14" t="str">
            <v>Arapahoe</v>
          </cell>
          <cell r="C14" t="str">
            <v>Englewood 1</v>
          </cell>
          <cell r="D14" t="str">
            <v>Ineligible</v>
          </cell>
          <cell r="E14">
            <v>0</v>
          </cell>
          <cell r="F14" t="str">
            <v>Ineligible</v>
          </cell>
          <cell r="G14">
            <v>0</v>
          </cell>
          <cell r="H14" t="str">
            <v>Corrective Action</v>
          </cell>
          <cell r="I14">
            <v>0</v>
          </cell>
          <cell r="J14">
            <v>0</v>
          </cell>
          <cell r="K14">
            <v>4.46</v>
          </cell>
          <cell r="L14" t="str">
            <v>School Improvement-Year 2</v>
          </cell>
          <cell r="M14" t="str">
            <v>Accredited with Priority Improvement Plan</v>
          </cell>
          <cell r="N14" t="str">
            <v>Priority Improvement Plan</v>
          </cell>
        </row>
        <row r="15">
          <cell r="A15" t="str">
            <v>0123</v>
          </cell>
          <cell r="B15" t="str">
            <v>Arapahoe</v>
          </cell>
          <cell r="C15" t="str">
            <v>Sheridan 2</v>
          </cell>
          <cell r="D15" t="str">
            <v>Ineligible</v>
          </cell>
          <cell r="E15">
            <v>0</v>
          </cell>
          <cell r="F15" t="str">
            <v>Ineligible</v>
          </cell>
          <cell r="G15">
            <v>0</v>
          </cell>
          <cell r="H15" t="str">
            <v>Corrective Action</v>
          </cell>
          <cell r="I15">
            <v>0</v>
          </cell>
          <cell r="J15">
            <v>0</v>
          </cell>
          <cell r="K15">
            <v>6.03</v>
          </cell>
          <cell r="L15" t="str">
            <v>Restructuring</v>
          </cell>
          <cell r="M15" t="str">
            <v>Accredited with Priority Improvement Plan</v>
          </cell>
          <cell r="N15" t="str">
            <v>Turnaround Plan</v>
          </cell>
        </row>
        <row r="16">
          <cell r="A16" t="str">
            <v>0130</v>
          </cell>
          <cell r="B16" t="str">
            <v>Arapahoe</v>
          </cell>
          <cell r="C16" t="str">
            <v>Cherry Creek 5</v>
          </cell>
          <cell r="D16" t="str">
            <v>Ineligible</v>
          </cell>
          <cell r="E16">
            <v>0</v>
          </cell>
          <cell r="F16" t="str">
            <v>Ineligible</v>
          </cell>
          <cell r="G16">
            <v>0</v>
          </cell>
          <cell r="H16" t="str">
            <v>Corrective Action</v>
          </cell>
          <cell r="I16">
            <v>0</v>
          </cell>
          <cell r="J16">
            <v>0</v>
          </cell>
          <cell r="K16">
            <v>3.0500000000000003</v>
          </cell>
          <cell r="L16" t="str">
            <v>Corrective Action</v>
          </cell>
          <cell r="M16" t="str">
            <v>Accredited</v>
          </cell>
          <cell r="N16" t="str">
            <v>Improvement Plan</v>
          </cell>
        </row>
        <row r="17">
          <cell r="A17" t="str">
            <v>0140</v>
          </cell>
          <cell r="B17" t="str">
            <v>Arapahoe</v>
          </cell>
          <cell r="C17" t="str">
            <v>Littleton 6</v>
          </cell>
          <cell r="D17" t="str">
            <v>Ineligible</v>
          </cell>
          <cell r="E17">
            <v>0</v>
          </cell>
          <cell r="F17" t="str">
            <v>Ineligible</v>
          </cell>
          <cell r="G17">
            <v>0</v>
          </cell>
          <cell r="H17" t="str">
            <v>Corrective Action</v>
          </cell>
          <cell r="I17">
            <v>0</v>
          </cell>
          <cell r="J17">
            <v>0</v>
          </cell>
          <cell r="K17">
            <v>6.79</v>
          </cell>
          <cell r="L17" t="str">
            <v>School Improvement-Year 1</v>
          </cell>
          <cell r="M17" t="str">
            <v>Accredited with Distinction</v>
          </cell>
          <cell r="N17" t="str">
            <v>Performance Plan</v>
          </cell>
        </row>
        <row r="18">
          <cell r="A18" t="str">
            <v>0170</v>
          </cell>
          <cell r="B18" t="str">
            <v>Arapahoe</v>
          </cell>
          <cell r="C18" t="str">
            <v>Deer Trail 26J</v>
          </cell>
          <cell r="D18" t="str">
            <v>REAP</v>
          </cell>
          <cell r="E18">
            <v>0</v>
          </cell>
          <cell r="F18" t="str">
            <v>REAP</v>
          </cell>
          <cell r="G18">
            <v>0</v>
          </cell>
          <cell r="H18" t="str">
            <v>Non-Improvement</v>
          </cell>
          <cell r="I18">
            <v>0</v>
          </cell>
          <cell r="J18">
            <v>9025</v>
          </cell>
          <cell r="K18">
            <v>10.500000000000002</v>
          </cell>
          <cell r="L18" t="str">
            <v>Non-Improvement</v>
          </cell>
          <cell r="M18" t="str">
            <v>Accredited</v>
          </cell>
          <cell r="N18" t="str">
            <v>Performance Plan</v>
          </cell>
        </row>
        <row r="19">
          <cell r="A19" t="str">
            <v>0180</v>
          </cell>
          <cell r="B19" t="str">
            <v>Arapahoe</v>
          </cell>
          <cell r="C19" t="str">
            <v>Adams-Arapahoe 28J</v>
          </cell>
          <cell r="D19" t="str">
            <v>Ineligible</v>
          </cell>
          <cell r="E19">
            <v>0</v>
          </cell>
          <cell r="F19" t="str">
            <v>Ineligible</v>
          </cell>
          <cell r="G19">
            <v>0</v>
          </cell>
          <cell r="H19" t="str">
            <v>Corrective Action</v>
          </cell>
          <cell r="I19">
            <v>0</v>
          </cell>
          <cell r="J19">
            <v>0</v>
          </cell>
          <cell r="K19">
            <v>6.8900000000000006</v>
          </cell>
          <cell r="L19" t="str">
            <v>Restructuring</v>
          </cell>
          <cell r="M19" t="str">
            <v>Accredited with Priority Improvement Plan</v>
          </cell>
          <cell r="N19" t="str">
            <v>Turnaround Plan</v>
          </cell>
        </row>
        <row r="20">
          <cell r="A20" t="str">
            <v>0190</v>
          </cell>
          <cell r="B20" t="str">
            <v>Arapahoe</v>
          </cell>
          <cell r="C20" t="str">
            <v>Byers 32J</v>
          </cell>
          <cell r="D20" t="str">
            <v>REAP</v>
          </cell>
          <cell r="E20">
            <v>0</v>
          </cell>
          <cell r="F20" t="str">
            <v>REAP</v>
          </cell>
          <cell r="G20">
            <v>0</v>
          </cell>
          <cell r="H20" t="str">
            <v>Program Improvement</v>
          </cell>
          <cell r="I20">
            <v>0</v>
          </cell>
          <cell r="J20">
            <v>9025</v>
          </cell>
          <cell r="K20">
            <v>7.37</v>
          </cell>
          <cell r="L20" t="str">
            <v>Non-Improvement</v>
          </cell>
          <cell r="M20" t="str">
            <v>Accredited</v>
          </cell>
          <cell r="N20" t="str">
            <v>Performance Plan</v>
          </cell>
        </row>
        <row r="21">
          <cell r="A21" t="str">
            <v>0220</v>
          </cell>
          <cell r="B21" t="str">
            <v>Archuleta</v>
          </cell>
          <cell r="C21" t="str">
            <v>Archuleta 50J</v>
          </cell>
          <cell r="D21" t="str">
            <v>REAP</v>
          </cell>
          <cell r="E21">
            <v>0</v>
          </cell>
          <cell r="F21" t="str">
            <v>REAP</v>
          </cell>
          <cell r="G21">
            <v>0</v>
          </cell>
          <cell r="H21" t="str">
            <v>Corrective Action</v>
          </cell>
          <cell r="I21">
            <v>0</v>
          </cell>
          <cell r="J21">
            <v>9050</v>
          </cell>
          <cell r="K21">
            <v>10.500000000000002</v>
          </cell>
          <cell r="L21" t="str">
            <v>Non-Improvement</v>
          </cell>
          <cell r="M21" t="str">
            <v>Accredited</v>
          </cell>
          <cell r="N21" t="str">
            <v>Performance Plan</v>
          </cell>
        </row>
        <row r="22">
          <cell r="A22" t="str">
            <v>0230</v>
          </cell>
          <cell r="B22" t="str">
            <v>Baca</v>
          </cell>
          <cell r="C22" t="str">
            <v>Walsh Re-1</v>
          </cell>
          <cell r="D22" t="str">
            <v>REAP</v>
          </cell>
          <cell r="E22">
            <v>0</v>
          </cell>
          <cell r="F22" t="str">
            <v>REAP</v>
          </cell>
          <cell r="G22">
            <v>0</v>
          </cell>
          <cell r="H22" t="str">
            <v>Non-Improvement</v>
          </cell>
          <cell r="I22">
            <v>0</v>
          </cell>
          <cell r="J22">
            <v>9075</v>
          </cell>
          <cell r="K22">
            <v>2.06</v>
          </cell>
          <cell r="L22" t="str">
            <v>Non-Improvement</v>
          </cell>
          <cell r="M22" t="str">
            <v>Accredited</v>
          </cell>
          <cell r="N22" t="str">
            <v>Improvement Plan</v>
          </cell>
        </row>
        <row r="23">
          <cell r="A23" t="str">
            <v>0240</v>
          </cell>
          <cell r="B23" t="str">
            <v>Baca</v>
          </cell>
          <cell r="C23" t="str">
            <v>Pritchett Re-3</v>
          </cell>
          <cell r="D23" t="str">
            <v>REAP</v>
          </cell>
          <cell r="E23">
            <v>0</v>
          </cell>
          <cell r="F23" t="str">
            <v>REAP</v>
          </cell>
          <cell r="G23">
            <v>0</v>
          </cell>
          <cell r="H23" t="str">
            <v>Non-Improvement</v>
          </cell>
          <cell r="I23">
            <v>0</v>
          </cell>
          <cell r="J23">
            <v>9075</v>
          </cell>
          <cell r="K23">
            <v>9.4499999999999993</v>
          </cell>
          <cell r="L23" t="str">
            <v>Non-Improvement</v>
          </cell>
          <cell r="M23" t="str">
            <v>Accredited with Improvement Plan</v>
          </cell>
          <cell r="N23" t="str">
            <v>Improvement Plan</v>
          </cell>
        </row>
        <row r="24">
          <cell r="A24" t="str">
            <v>0250</v>
          </cell>
          <cell r="B24" t="str">
            <v>Baca</v>
          </cell>
          <cell r="C24" t="str">
            <v>Springfield Re-4</v>
          </cell>
          <cell r="D24" t="str">
            <v>REAP</v>
          </cell>
          <cell r="E24">
            <v>0</v>
          </cell>
          <cell r="F24" t="str">
            <v>REAP</v>
          </cell>
          <cell r="G24">
            <v>0</v>
          </cell>
          <cell r="H24" t="str">
            <v>Non-Improvement</v>
          </cell>
          <cell r="I24">
            <v>0</v>
          </cell>
          <cell r="J24">
            <v>9075</v>
          </cell>
          <cell r="K24">
            <v>2.7600000000000002</v>
          </cell>
          <cell r="L24" t="str">
            <v>Non-Improvement</v>
          </cell>
          <cell r="M24" t="str">
            <v>Accredited</v>
          </cell>
          <cell r="N24" t="str">
            <v>Improvement Plan</v>
          </cell>
        </row>
        <row r="25">
          <cell r="A25" t="str">
            <v>0260</v>
          </cell>
          <cell r="B25" t="str">
            <v>Baca</v>
          </cell>
          <cell r="C25" t="str">
            <v>Vilas Re-5</v>
          </cell>
          <cell r="D25" t="str">
            <v>REAP</v>
          </cell>
          <cell r="E25">
            <v>0</v>
          </cell>
          <cell r="F25" t="str">
            <v>REAP</v>
          </cell>
          <cell r="G25">
            <v>0</v>
          </cell>
          <cell r="H25" t="str">
            <v>Non-Improvement</v>
          </cell>
          <cell r="I25">
            <v>0</v>
          </cell>
          <cell r="J25">
            <v>9075</v>
          </cell>
          <cell r="K25">
            <v>10.500000000000002</v>
          </cell>
          <cell r="L25" t="str">
            <v>Non-Improvement</v>
          </cell>
          <cell r="M25" t="str">
            <v>Accredited with Turnaround Plan</v>
          </cell>
          <cell r="N25" t="str">
            <v>Performance Plan</v>
          </cell>
        </row>
        <row r="26">
          <cell r="A26" t="str">
            <v>0270</v>
          </cell>
          <cell r="B26" t="str">
            <v>Baca</v>
          </cell>
          <cell r="C26" t="str">
            <v>Campo Re-6</v>
          </cell>
          <cell r="D26" t="str">
            <v>REAP</v>
          </cell>
          <cell r="E26">
            <v>0</v>
          </cell>
          <cell r="F26" t="str">
            <v>REAP</v>
          </cell>
          <cell r="G26">
            <v>0</v>
          </cell>
          <cell r="H26" t="str">
            <v>Non-Improvement</v>
          </cell>
          <cell r="I26">
            <v>0</v>
          </cell>
          <cell r="J26">
            <v>9075</v>
          </cell>
          <cell r="K26">
            <v>1.6400000000000001</v>
          </cell>
          <cell r="L26" t="str">
            <v>Non-Improvement</v>
          </cell>
          <cell r="M26" t="str">
            <v>Accredited with Improvement Plan</v>
          </cell>
          <cell r="N26" t="str">
            <v>Improvement Plan</v>
          </cell>
        </row>
        <row r="27">
          <cell r="A27" t="str">
            <v>0290</v>
          </cell>
          <cell r="B27" t="str">
            <v>Bent</v>
          </cell>
          <cell r="C27" t="str">
            <v>Las Animas Re-1</v>
          </cell>
          <cell r="D27" t="str">
            <v>REAP</v>
          </cell>
          <cell r="E27">
            <v>0</v>
          </cell>
          <cell r="F27" t="str">
            <v>REAP</v>
          </cell>
          <cell r="G27">
            <v>0</v>
          </cell>
          <cell r="H27" t="str">
            <v>Program Improvement</v>
          </cell>
          <cell r="I27">
            <v>0</v>
          </cell>
          <cell r="J27">
            <v>9150</v>
          </cell>
          <cell r="K27">
            <v>5.65</v>
          </cell>
          <cell r="L27" t="str">
            <v>School Improvement-Year 2</v>
          </cell>
          <cell r="M27" t="str">
            <v>Accredited with Improvement Plan</v>
          </cell>
          <cell r="N27" t="str">
            <v>Priority Improvement Plan</v>
          </cell>
        </row>
        <row r="28">
          <cell r="A28" t="str">
            <v>0310</v>
          </cell>
          <cell r="B28" t="str">
            <v>Bent</v>
          </cell>
          <cell r="C28" t="str">
            <v>McClave Re-2</v>
          </cell>
          <cell r="D28" t="str">
            <v>REAP</v>
          </cell>
          <cell r="E28">
            <v>0</v>
          </cell>
          <cell r="F28" t="str">
            <v>REAP</v>
          </cell>
          <cell r="G28">
            <v>0</v>
          </cell>
          <cell r="H28" t="str">
            <v>Non-Improvement</v>
          </cell>
          <cell r="I28">
            <v>0</v>
          </cell>
          <cell r="J28">
            <v>9075</v>
          </cell>
          <cell r="K28">
            <v>5.29</v>
          </cell>
          <cell r="L28" t="str">
            <v>Non-Improvement</v>
          </cell>
          <cell r="M28" t="str">
            <v>Accredited</v>
          </cell>
          <cell r="N28" t="str">
            <v>Performance Plan</v>
          </cell>
        </row>
        <row r="29">
          <cell r="A29" t="str">
            <v>0470</v>
          </cell>
          <cell r="B29" t="str">
            <v>Boulder</v>
          </cell>
          <cell r="C29" t="str">
            <v>St Vrain Re-1J</v>
          </cell>
          <cell r="D29" t="str">
            <v>Ineligible</v>
          </cell>
          <cell r="E29">
            <v>0</v>
          </cell>
          <cell r="F29" t="str">
            <v>Ineligible</v>
          </cell>
          <cell r="G29">
            <v>0</v>
          </cell>
          <cell r="H29" t="str">
            <v>Corrective Action</v>
          </cell>
          <cell r="I29">
            <v>0</v>
          </cell>
          <cell r="J29">
            <v>0</v>
          </cell>
          <cell r="K29">
            <v>4.3900000000000006</v>
          </cell>
          <cell r="L29" t="str">
            <v>Corrective Action</v>
          </cell>
          <cell r="M29" t="str">
            <v>Accredited</v>
          </cell>
          <cell r="N29" t="str">
            <v>Improvement Plan</v>
          </cell>
        </row>
        <row r="30">
          <cell r="A30" t="str">
            <v>0480</v>
          </cell>
          <cell r="B30" t="str">
            <v>Boulder</v>
          </cell>
          <cell r="C30" t="str">
            <v>Boulder Re-2</v>
          </cell>
          <cell r="D30" t="str">
            <v>Ineligible</v>
          </cell>
          <cell r="E30">
            <v>0</v>
          </cell>
          <cell r="F30" t="str">
            <v>Ineligible</v>
          </cell>
          <cell r="G30">
            <v>0</v>
          </cell>
          <cell r="H30" t="str">
            <v>Corrective Action</v>
          </cell>
          <cell r="I30">
            <v>0</v>
          </cell>
          <cell r="J30">
            <v>0</v>
          </cell>
          <cell r="K30">
            <v>2.2500000000000004</v>
          </cell>
          <cell r="L30" t="str">
            <v>Restructuring</v>
          </cell>
          <cell r="M30" t="str">
            <v>Accredited</v>
          </cell>
          <cell r="N30" t="str">
            <v>Improvement Plan</v>
          </cell>
        </row>
        <row r="31">
          <cell r="A31" t="str">
            <v>0490</v>
          </cell>
          <cell r="B31" t="str">
            <v>Chaffee</v>
          </cell>
          <cell r="C31" t="str">
            <v>Buena Vista R-31</v>
          </cell>
          <cell r="D31" t="str">
            <v>Ineligible</v>
          </cell>
          <cell r="E31">
            <v>0</v>
          </cell>
          <cell r="F31" t="str">
            <v>Ineligible</v>
          </cell>
          <cell r="G31">
            <v>0</v>
          </cell>
          <cell r="H31" t="str">
            <v>Non-Improvement</v>
          </cell>
          <cell r="I31">
            <v>0</v>
          </cell>
          <cell r="J31">
            <v>9030</v>
          </cell>
          <cell r="K31">
            <v>2.89</v>
          </cell>
          <cell r="L31" t="str">
            <v>Non-Improvement</v>
          </cell>
          <cell r="M31" t="str">
            <v>Accredited</v>
          </cell>
          <cell r="N31" t="str">
            <v>Performance Plan</v>
          </cell>
        </row>
        <row r="32">
          <cell r="A32" t="str">
            <v>0500</v>
          </cell>
          <cell r="B32" t="str">
            <v>Chaffee</v>
          </cell>
          <cell r="C32" t="str">
            <v>Salida R-32J</v>
          </cell>
          <cell r="D32" t="str">
            <v>Ineligible</v>
          </cell>
          <cell r="E32">
            <v>0</v>
          </cell>
          <cell r="F32" t="str">
            <v>Ineligible</v>
          </cell>
          <cell r="G32">
            <v>0</v>
          </cell>
          <cell r="H32" t="str">
            <v>Program Improvement</v>
          </cell>
          <cell r="I32">
            <v>0</v>
          </cell>
          <cell r="J32">
            <v>9030</v>
          </cell>
          <cell r="K32">
            <v>2.0500000000000003</v>
          </cell>
          <cell r="L32" t="str">
            <v>School Improvement-Year 1</v>
          </cell>
          <cell r="M32" t="str">
            <v>Accredited</v>
          </cell>
          <cell r="N32" t="str">
            <v>Performance Plan</v>
          </cell>
        </row>
        <row r="33">
          <cell r="A33" t="str">
            <v>0510</v>
          </cell>
          <cell r="B33" t="str">
            <v>Cheyenne</v>
          </cell>
          <cell r="C33" t="str">
            <v>Kit Carson R-1</v>
          </cell>
          <cell r="D33" t="str">
            <v>REAP</v>
          </cell>
          <cell r="E33">
            <v>0</v>
          </cell>
          <cell r="F33" t="str">
            <v>REAP</v>
          </cell>
          <cell r="G33">
            <v>0</v>
          </cell>
          <cell r="H33" t="str">
            <v>Non-Improvement</v>
          </cell>
          <cell r="I33">
            <v>0</v>
          </cell>
          <cell r="J33">
            <v>9025</v>
          </cell>
          <cell r="K33">
            <v>0.33</v>
          </cell>
          <cell r="L33" t="str">
            <v>Non-Improvement</v>
          </cell>
          <cell r="M33" t="str">
            <v>Accredited</v>
          </cell>
          <cell r="N33" t="str">
            <v>Performance Plan</v>
          </cell>
        </row>
        <row r="34">
          <cell r="A34" t="str">
            <v>0520</v>
          </cell>
          <cell r="B34" t="str">
            <v>Cheyenne</v>
          </cell>
          <cell r="C34" t="str">
            <v>Cheyenne R-5 Re-5</v>
          </cell>
          <cell r="D34" t="str">
            <v>REAP</v>
          </cell>
          <cell r="E34">
            <v>0</v>
          </cell>
          <cell r="F34" t="str">
            <v>REAP</v>
          </cell>
          <cell r="G34">
            <v>0</v>
          </cell>
          <cell r="H34" t="str">
            <v>Non-Improvement</v>
          </cell>
          <cell r="I34">
            <v>0</v>
          </cell>
          <cell r="J34">
            <v>9025</v>
          </cell>
          <cell r="K34">
            <v>0.36000000000000004</v>
          </cell>
          <cell r="L34" t="str">
            <v>Non-Improvement</v>
          </cell>
          <cell r="M34" t="str">
            <v>Accredited</v>
          </cell>
          <cell r="N34" t="str">
            <v>Priority Improvement Plan</v>
          </cell>
        </row>
        <row r="35">
          <cell r="A35" t="str">
            <v>0540</v>
          </cell>
          <cell r="B35" t="str">
            <v>Clear Creek</v>
          </cell>
          <cell r="C35" t="str">
            <v>Clear Creek Re-1</v>
          </cell>
          <cell r="D35" t="str">
            <v>Ineligible</v>
          </cell>
          <cell r="E35">
            <v>0</v>
          </cell>
          <cell r="F35" t="str">
            <v>Ineligible</v>
          </cell>
          <cell r="G35">
            <v>0</v>
          </cell>
          <cell r="H35" t="str">
            <v>Non-Improvement</v>
          </cell>
          <cell r="I35">
            <v>0</v>
          </cell>
          <cell r="J35">
            <v>9140</v>
          </cell>
          <cell r="K35">
            <v>3.8600000000000003</v>
          </cell>
          <cell r="L35" t="str">
            <v>Non-Improvement</v>
          </cell>
          <cell r="M35" t="str">
            <v>Accredited</v>
          </cell>
          <cell r="N35" t="str">
            <v>Improvement Plan</v>
          </cell>
        </row>
        <row r="36">
          <cell r="A36" t="str">
            <v>0550</v>
          </cell>
          <cell r="B36" t="str">
            <v>Conejos</v>
          </cell>
          <cell r="C36" t="str">
            <v>North Conejos Re-1J</v>
          </cell>
          <cell r="D36" t="str">
            <v>Ineligible</v>
          </cell>
          <cell r="E36">
            <v>0</v>
          </cell>
          <cell r="F36" t="str">
            <v>REAP</v>
          </cell>
          <cell r="G36">
            <v>0</v>
          </cell>
          <cell r="H36" t="str">
            <v>Program Improvement</v>
          </cell>
          <cell r="I36">
            <v>0</v>
          </cell>
          <cell r="J36">
            <v>9055</v>
          </cell>
          <cell r="K36">
            <v>0.87000000000000011</v>
          </cell>
          <cell r="L36" t="str">
            <v>Non-Improvement</v>
          </cell>
          <cell r="M36" t="str">
            <v>Accredited with Improvement Plan</v>
          </cell>
          <cell r="N36" t="str">
            <v>Improvement Plan</v>
          </cell>
        </row>
        <row r="37">
          <cell r="A37" t="str">
            <v>0560</v>
          </cell>
          <cell r="B37" t="str">
            <v>Conejos</v>
          </cell>
          <cell r="C37" t="str">
            <v>Sanford 6J</v>
          </cell>
          <cell r="D37" t="str">
            <v>REAP</v>
          </cell>
          <cell r="E37">
            <v>0</v>
          </cell>
          <cell r="F37" t="str">
            <v>REAP</v>
          </cell>
          <cell r="G37">
            <v>0</v>
          </cell>
          <cell r="H37" t="str">
            <v>Non-Improvement</v>
          </cell>
          <cell r="I37">
            <v>0</v>
          </cell>
          <cell r="J37">
            <v>9055</v>
          </cell>
          <cell r="K37">
            <v>3.2600000000000002</v>
          </cell>
          <cell r="L37" t="str">
            <v>Non-Improvement</v>
          </cell>
          <cell r="M37" t="str">
            <v>Accredited</v>
          </cell>
          <cell r="N37" t="str">
            <v>Performance Plan</v>
          </cell>
        </row>
        <row r="38">
          <cell r="A38" t="str">
            <v>0580</v>
          </cell>
          <cell r="B38" t="str">
            <v>Conejos</v>
          </cell>
          <cell r="C38" t="str">
            <v>South Conejos Re-10</v>
          </cell>
          <cell r="D38" t="str">
            <v>REAP</v>
          </cell>
          <cell r="E38">
            <v>0</v>
          </cell>
          <cell r="F38" t="str">
            <v>REAP</v>
          </cell>
          <cell r="G38">
            <v>0</v>
          </cell>
          <cell r="H38" t="str">
            <v>Program Improvement</v>
          </cell>
          <cell r="I38">
            <v>0</v>
          </cell>
          <cell r="J38">
            <v>9055</v>
          </cell>
          <cell r="K38">
            <v>5.86</v>
          </cell>
          <cell r="L38" t="str">
            <v>School Improvement-Year 2</v>
          </cell>
          <cell r="M38" t="str">
            <v>Accredited with Improvement Plan</v>
          </cell>
          <cell r="N38" t="str">
            <v>Turnaround Plan</v>
          </cell>
        </row>
        <row r="39">
          <cell r="A39" t="str">
            <v>0640</v>
          </cell>
          <cell r="B39" t="str">
            <v>Costilla</v>
          </cell>
          <cell r="C39" t="str">
            <v>Centennial R-1</v>
          </cell>
          <cell r="D39" t="str">
            <v>REAP</v>
          </cell>
          <cell r="E39">
            <v>0</v>
          </cell>
          <cell r="F39" t="str">
            <v>REAP</v>
          </cell>
          <cell r="G39">
            <v>0</v>
          </cell>
          <cell r="H39" t="str">
            <v>Program Improvement</v>
          </cell>
          <cell r="I39">
            <v>0</v>
          </cell>
          <cell r="J39">
            <v>9055</v>
          </cell>
          <cell r="K39">
            <v>4.88</v>
          </cell>
          <cell r="L39" t="str">
            <v>School Improvement-Year 1</v>
          </cell>
          <cell r="M39" t="str">
            <v>Accredited with Improvement Plan</v>
          </cell>
          <cell r="N39" t="str">
            <v>Priority Improvement Plan</v>
          </cell>
        </row>
        <row r="40">
          <cell r="A40" t="str">
            <v>0740</v>
          </cell>
          <cell r="B40" t="str">
            <v>Costilla</v>
          </cell>
          <cell r="C40" t="str">
            <v>Sierra Grande R-30</v>
          </cell>
          <cell r="D40" t="str">
            <v>REAP</v>
          </cell>
          <cell r="E40">
            <v>0</v>
          </cell>
          <cell r="F40" t="str">
            <v>REAP</v>
          </cell>
          <cell r="G40">
            <v>0</v>
          </cell>
          <cell r="H40" t="str">
            <v>Non-Improvement</v>
          </cell>
          <cell r="I40">
            <v>0</v>
          </cell>
          <cell r="J40">
            <v>9055</v>
          </cell>
          <cell r="K40">
            <v>4.7900000000000009</v>
          </cell>
          <cell r="L40" t="str">
            <v>Non-Improvement</v>
          </cell>
          <cell r="M40" t="str">
            <v>Accredited with Improvement Plan</v>
          </cell>
          <cell r="N40" t="str">
            <v>Improvement Plan</v>
          </cell>
        </row>
        <row r="41">
          <cell r="A41" t="str">
            <v>0770</v>
          </cell>
          <cell r="B41" t="str">
            <v>Crowley</v>
          </cell>
          <cell r="C41" t="str">
            <v>Crowley Re-1J</v>
          </cell>
          <cell r="D41" t="str">
            <v>REAP</v>
          </cell>
          <cell r="E41">
            <v>0</v>
          </cell>
          <cell r="F41" t="str">
            <v>REAP</v>
          </cell>
          <cell r="G41">
            <v>0</v>
          </cell>
          <cell r="H41" t="str">
            <v>Program Improvement</v>
          </cell>
          <cell r="I41">
            <v>0</v>
          </cell>
          <cell r="J41">
            <v>9060</v>
          </cell>
          <cell r="K41">
            <v>7.04</v>
          </cell>
          <cell r="L41" t="str">
            <v>Non-Improvement</v>
          </cell>
          <cell r="M41" t="str">
            <v>Accredited with Improvement Plan</v>
          </cell>
          <cell r="N41" t="str">
            <v>Improvement Plan</v>
          </cell>
        </row>
        <row r="42">
          <cell r="A42" t="str">
            <v>0860</v>
          </cell>
          <cell r="B42" t="str">
            <v>Custer</v>
          </cell>
          <cell r="C42" t="str">
            <v>Custer County C1</v>
          </cell>
          <cell r="D42" t="str">
            <v>REAP</v>
          </cell>
          <cell r="E42">
            <v>0</v>
          </cell>
          <cell r="F42" t="str">
            <v>REAP</v>
          </cell>
          <cell r="G42">
            <v>0</v>
          </cell>
          <cell r="H42" t="str">
            <v>Non-Improvement</v>
          </cell>
          <cell r="I42">
            <v>0</v>
          </cell>
          <cell r="J42">
            <v>9060</v>
          </cell>
          <cell r="K42">
            <v>2.7800000000000002</v>
          </cell>
          <cell r="L42" t="str">
            <v>Non-Improvement</v>
          </cell>
          <cell r="M42" t="str">
            <v>Accredited</v>
          </cell>
          <cell r="N42" t="str">
            <v>Performance Plan</v>
          </cell>
        </row>
        <row r="43">
          <cell r="A43" t="str">
            <v>0870</v>
          </cell>
          <cell r="B43" t="str">
            <v>Delta</v>
          </cell>
          <cell r="C43" t="str">
            <v>Delta 50J</v>
          </cell>
          <cell r="D43" t="str">
            <v>Ineligible</v>
          </cell>
          <cell r="E43">
            <v>0</v>
          </cell>
          <cell r="F43" t="str">
            <v>Ineligible</v>
          </cell>
          <cell r="G43">
            <v>0</v>
          </cell>
          <cell r="H43" t="str">
            <v>Corrective Action</v>
          </cell>
          <cell r="I43">
            <v>0</v>
          </cell>
          <cell r="J43">
            <v>0</v>
          </cell>
          <cell r="K43">
            <v>3.42</v>
          </cell>
          <cell r="L43" t="str">
            <v>Restructuring</v>
          </cell>
          <cell r="M43" t="str">
            <v>Accredited</v>
          </cell>
          <cell r="N43" t="str">
            <v>Performance Plan</v>
          </cell>
        </row>
        <row r="44">
          <cell r="A44" t="str">
            <v>0880</v>
          </cell>
          <cell r="B44" t="str">
            <v>Denver</v>
          </cell>
          <cell r="C44" t="str">
            <v>Denver 1</v>
          </cell>
          <cell r="D44" t="str">
            <v>Ineligible</v>
          </cell>
          <cell r="E44">
            <v>0</v>
          </cell>
          <cell r="F44" t="str">
            <v>Ineligible</v>
          </cell>
          <cell r="G44">
            <v>0</v>
          </cell>
          <cell r="H44" t="str">
            <v>Corrective Action</v>
          </cell>
          <cell r="I44">
            <v>0</v>
          </cell>
          <cell r="J44">
            <v>0</v>
          </cell>
          <cell r="K44">
            <v>5.95</v>
          </cell>
          <cell r="L44" t="str">
            <v>Restructuring</v>
          </cell>
          <cell r="M44" t="str">
            <v>Accredited with Priority Improvement Plan</v>
          </cell>
          <cell r="N44" t="str">
            <v>Turnaround Plan</v>
          </cell>
        </row>
        <row r="45">
          <cell r="A45" t="str">
            <v>0890</v>
          </cell>
          <cell r="B45" t="str">
            <v>Dolores</v>
          </cell>
          <cell r="C45" t="str">
            <v>Dolores Re-2</v>
          </cell>
          <cell r="D45" t="str">
            <v>REAP</v>
          </cell>
          <cell r="E45">
            <v>0</v>
          </cell>
          <cell r="F45" t="str">
            <v>REAP</v>
          </cell>
          <cell r="G45">
            <v>0</v>
          </cell>
          <cell r="H45" t="str">
            <v>Program Improvement</v>
          </cell>
          <cell r="I45">
            <v>0</v>
          </cell>
          <cell r="J45">
            <v>9080</v>
          </cell>
          <cell r="K45">
            <v>6.59</v>
          </cell>
          <cell r="L45" t="str">
            <v>Non-Improvement</v>
          </cell>
          <cell r="M45" t="str">
            <v>Accredited</v>
          </cell>
          <cell r="N45" t="str">
            <v>Improvement Plan</v>
          </cell>
        </row>
        <row r="46">
          <cell r="A46" t="str">
            <v>0900</v>
          </cell>
          <cell r="B46" t="str">
            <v>Douglas</v>
          </cell>
          <cell r="C46" t="str">
            <v>Douglas Re-1J</v>
          </cell>
          <cell r="D46" t="str">
            <v>Ineligible</v>
          </cell>
          <cell r="E46">
            <v>0</v>
          </cell>
          <cell r="F46" t="str">
            <v>Ineligible</v>
          </cell>
          <cell r="G46">
            <v>0</v>
          </cell>
          <cell r="H46" t="str">
            <v>Program Improvement</v>
          </cell>
          <cell r="I46">
            <v>0</v>
          </cell>
          <cell r="J46">
            <v>0</v>
          </cell>
          <cell r="K46">
            <v>5.67</v>
          </cell>
          <cell r="L46" t="str">
            <v>Non-Improvement</v>
          </cell>
          <cell r="M46" t="str">
            <v>Accredited</v>
          </cell>
          <cell r="N46" t="str">
            <v>Priority Improvement Plan</v>
          </cell>
        </row>
        <row r="47">
          <cell r="A47" t="str">
            <v>0910</v>
          </cell>
          <cell r="B47" t="str">
            <v>Eagle</v>
          </cell>
          <cell r="C47" t="str">
            <v>Eagle Re-50J</v>
          </cell>
          <cell r="D47" t="str">
            <v>Ineligible</v>
          </cell>
          <cell r="E47">
            <v>0</v>
          </cell>
          <cell r="F47" t="str">
            <v>Ineligible</v>
          </cell>
          <cell r="G47">
            <v>0</v>
          </cell>
          <cell r="H47" t="str">
            <v>Corrective Action</v>
          </cell>
          <cell r="I47">
            <v>0</v>
          </cell>
          <cell r="J47">
            <v>9030</v>
          </cell>
          <cell r="K47">
            <v>8.58</v>
          </cell>
          <cell r="L47" t="str">
            <v>Restructuring</v>
          </cell>
          <cell r="M47" t="str">
            <v>Accredited</v>
          </cell>
          <cell r="N47" t="str">
            <v>Performance Plan</v>
          </cell>
        </row>
        <row r="48">
          <cell r="A48" t="str">
            <v>0920</v>
          </cell>
          <cell r="B48" t="str">
            <v>Elbert</v>
          </cell>
          <cell r="C48" t="str">
            <v>Elizabeth C-1</v>
          </cell>
          <cell r="D48" t="str">
            <v>Ineligible</v>
          </cell>
          <cell r="E48">
            <v>0</v>
          </cell>
          <cell r="F48" t="str">
            <v>Ineligible</v>
          </cell>
          <cell r="G48">
            <v>0</v>
          </cell>
          <cell r="H48" t="str">
            <v>Program Improvement</v>
          </cell>
          <cell r="I48">
            <v>0</v>
          </cell>
          <cell r="J48">
            <v>0</v>
          </cell>
          <cell r="K48">
            <v>10.500000000000002</v>
          </cell>
          <cell r="L48" t="str">
            <v>School Improvement-Year 1</v>
          </cell>
          <cell r="M48" t="str">
            <v>Accredited</v>
          </cell>
          <cell r="N48" t="str">
            <v>Performance Plan</v>
          </cell>
        </row>
        <row r="49">
          <cell r="A49" t="str">
            <v>0930</v>
          </cell>
          <cell r="B49" t="str">
            <v>Elbert</v>
          </cell>
          <cell r="C49" t="str">
            <v>Kiowa C-2</v>
          </cell>
          <cell r="D49" t="str">
            <v>REAP</v>
          </cell>
          <cell r="E49">
            <v>0</v>
          </cell>
          <cell r="F49" t="str">
            <v>REAP</v>
          </cell>
          <cell r="G49">
            <v>0</v>
          </cell>
          <cell r="H49" t="str">
            <v>Non-Improvement</v>
          </cell>
          <cell r="I49">
            <v>0</v>
          </cell>
          <cell r="J49">
            <v>9025</v>
          </cell>
          <cell r="K49">
            <v>7.42</v>
          </cell>
          <cell r="L49" t="str">
            <v>Non-Improvement</v>
          </cell>
          <cell r="M49" t="str">
            <v>Accredited with Distinction</v>
          </cell>
          <cell r="N49" t="str">
            <v>Performance Plan</v>
          </cell>
        </row>
        <row r="50">
          <cell r="A50" t="str">
            <v>0940</v>
          </cell>
          <cell r="B50" t="str">
            <v>Elbert</v>
          </cell>
          <cell r="C50" t="str">
            <v>Big Sandy 100J</v>
          </cell>
          <cell r="D50" t="str">
            <v>REAP</v>
          </cell>
          <cell r="E50">
            <v>0</v>
          </cell>
          <cell r="F50" t="str">
            <v>REAP</v>
          </cell>
          <cell r="G50">
            <v>0</v>
          </cell>
          <cell r="H50" t="str">
            <v>Non-Improvement</v>
          </cell>
          <cell r="I50">
            <v>0</v>
          </cell>
          <cell r="J50">
            <v>9045</v>
          </cell>
          <cell r="K50">
            <v>2.31</v>
          </cell>
          <cell r="L50" t="str">
            <v>Non-Improvement</v>
          </cell>
          <cell r="M50" t="str">
            <v>Accredited</v>
          </cell>
          <cell r="N50" t="str">
            <v>Performance Plan</v>
          </cell>
        </row>
        <row r="51">
          <cell r="A51" t="str">
            <v>0950</v>
          </cell>
          <cell r="B51" t="str">
            <v>Elbert</v>
          </cell>
          <cell r="C51" t="str">
            <v>Elbert 200</v>
          </cell>
          <cell r="D51" t="str">
            <v>REAP</v>
          </cell>
          <cell r="E51">
            <v>0</v>
          </cell>
          <cell r="F51" t="str">
            <v>REAP</v>
          </cell>
          <cell r="G51">
            <v>0</v>
          </cell>
          <cell r="H51" t="str">
            <v>Non-Improvement</v>
          </cell>
          <cell r="I51">
            <v>0</v>
          </cell>
          <cell r="J51">
            <v>9045</v>
          </cell>
          <cell r="K51">
            <v>4.2300000000000004</v>
          </cell>
          <cell r="L51" t="str">
            <v>Non-Improvement</v>
          </cell>
          <cell r="M51" t="str">
            <v>Accredited</v>
          </cell>
          <cell r="N51" t="str">
            <v>Priority Improvement Plan</v>
          </cell>
        </row>
        <row r="52">
          <cell r="A52" t="str">
            <v>0960</v>
          </cell>
          <cell r="B52" t="str">
            <v>Elbert</v>
          </cell>
          <cell r="C52" t="str">
            <v>Agate 300</v>
          </cell>
          <cell r="D52" t="str">
            <v>REAP</v>
          </cell>
          <cell r="E52">
            <v>0</v>
          </cell>
          <cell r="F52" t="str">
            <v>REAP</v>
          </cell>
          <cell r="G52">
            <v>0</v>
          </cell>
          <cell r="H52" t="str">
            <v>Non-Improvement</v>
          </cell>
          <cell r="I52">
            <v>0</v>
          </cell>
          <cell r="J52">
            <v>9025</v>
          </cell>
          <cell r="K52">
            <v>9.1300000000000008</v>
          </cell>
          <cell r="L52" t="str">
            <v>Non-Improvement</v>
          </cell>
          <cell r="M52" t="str">
            <v>Accredited with Distinction</v>
          </cell>
          <cell r="N52" t="str">
            <v>Performance Plan</v>
          </cell>
        </row>
        <row r="53">
          <cell r="A53" t="str">
            <v>0970</v>
          </cell>
          <cell r="B53" t="str">
            <v>El Paso</v>
          </cell>
          <cell r="C53" t="str">
            <v>Calhan Rj-1</v>
          </cell>
          <cell r="D53" t="str">
            <v>REAP</v>
          </cell>
          <cell r="E53">
            <v>0</v>
          </cell>
          <cell r="F53" t="str">
            <v>REAP</v>
          </cell>
          <cell r="G53">
            <v>0</v>
          </cell>
          <cell r="H53" t="str">
            <v>Non-Improvement</v>
          </cell>
          <cell r="I53">
            <v>0</v>
          </cell>
          <cell r="J53">
            <v>9045</v>
          </cell>
          <cell r="K53">
            <v>9.9600000000000009</v>
          </cell>
          <cell r="L53" t="str">
            <v>Non-Improvement</v>
          </cell>
          <cell r="M53" t="str">
            <v>Accredited</v>
          </cell>
          <cell r="N53" t="str">
            <v>Improvement Plan</v>
          </cell>
        </row>
        <row r="54">
          <cell r="A54" t="str">
            <v>0980</v>
          </cell>
          <cell r="B54" t="str">
            <v>El Paso</v>
          </cell>
          <cell r="C54" t="str">
            <v>Harrison 2</v>
          </cell>
          <cell r="D54" t="str">
            <v>Ineligible</v>
          </cell>
          <cell r="E54">
            <v>0</v>
          </cell>
          <cell r="F54" t="str">
            <v>Ineligible</v>
          </cell>
          <cell r="G54">
            <v>0</v>
          </cell>
          <cell r="H54" t="str">
            <v>Corrective Action</v>
          </cell>
          <cell r="I54">
            <v>0</v>
          </cell>
          <cell r="J54">
            <v>0</v>
          </cell>
          <cell r="K54">
            <v>5.24</v>
          </cell>
          <cell r="L54" t="str">
            <v>School Improvement-Year 2</v>
          </cell>
          <cell r="M54" t="str">
            <v>Accredited with Improvement Plan</v>
          </cell>
          <cell r="N54" t="str">
            <v>Priority Improvement Plan</v>
          </cell>
        </row>
        <row r="55">
          <cell r="A55" t="str">
            <v>0990</v>
          </cell>
          <cell r="B55" t="str">
            <v>El Paso</v>
          </cell>
          <cell r="C55" t="str">
            <v>Widefield 3</v>
          </cell>
          <cell r="D55" t="str">
            <v>Ineligible</v>
          </cell>
          <cell r="E55">
            <v>0</v>
          </cell>
          <cell r="F55" t="str">
            <v>Ineligible</v>
          </cell>
          <cell r="G55">
            <v>0</v>
          </cell>
          <cell r="H55" t="str">
            <v>Corrective Action</v>
          </cell>
          <cell r="I55">
            <v>0</v>
          </cell>
          <cell r="J55">
            <v>0</v>
          </cell>
          <cell r="K55">
            <v>6.54</v>
          </cell>
          <cell r="L55" t="str">
            <v>School Improvement-Year 1</v>
          </cell>
          <cell r="M55" t="str">
            <v>Accredited with Improvement Plan</v>
          </cell>
          <cell r="N55" t="str">
            <v>Turnaround Plan</v>
          </cell>
        </row>
        <row r="56">
          <cell r="A56" t="str">
            <v>1000</v>
          </cell>
          <cell r="B56" t="str">
            <v>El Paso</v>
          </cell>
          <cell r="C56" t="str">
            <v>Fountain 8</v>
          </cell>
          <cell r="D56" t="str">
            <v>Ineligible</v>
          </cell>
          <cell r="E56">
            <v>0</v>
          </cell>
          <cell r="F56" t="str">
            <v>Ineligible</v>
          </cell>
          <cell r="G56">
            <v>0</v>
          </cell>
          <cell r="H56" t="str">
            <v>Corrective Action</v>
          </cell>
          <cell r="I56">
            <v>0</v>
          </cell>
          <cell r="J56">
            <v>0</v>
          </cell>
          <cell r="K56">
            <v>5.08</v>
          </cell>
          <cell r="L56" t="str">
            <v>School Improvement-Year 1</v>
          </cell>
          <cell r="M56" t="str">
            <v>Accredited with Improvement Plan</v>
          </cell>
          <cell r="N56" t="str">
            <v>Performance Plan</v>
          </cell>
        </row>
        <row r="57">
          <cell r="A57" t="str">
            <v>1010</v>
          </cell>
          <cell r="B57" t="str">
            <v>El Paso</v>
          </cell>
          <cell r="C57" t="str">
            <v>Colorado Springs 11</v>
          </cell>
          <cell r="D57" t="str">
            <v>Ineligible</v>
          </cell>
          <cell r="E57">
            <v>0</v>
          </cell>
          <cell r="F57" t="str">
            <v>Ineligible</v>
          </cell>
          <cell r="G57">
            <v>0</v>
          </cell>
          <cell r="H57" t="str">
            <v>Corrective Action</v>
          </cell>
          <cell r="I57">
            <v>0</v>
          </cell>
          <cell r="J57">
            <v>0</v>
          </cell>
          <cell r="K57">
            <v>4.0600000000000005</v>
          </cell>
          <cell r="L57" t="str">
            <v>School Improvement-Year 2</v>
          </cell>
          <cell r="M57" t="str">
            <v>Accredited with Improvement Plan</v>
          </cell>
          <cell r="N57" t="str">
            <v>Turnaround Plan</v>
          </cell>
        </row>
        <row r="58">
          <cell r="A58" t="str">
            <v>1020</v>
          </cell>
          <cell r="B58" t="str">
            <v>El Paso</v>
          </cell>
          <cell r="C58" t="str">
            <v>Cheyenne Mountain 12</v>
          </cell>
          <cell r="D58" t="str">
            <v>Ineligible</v>
          </cell>
          <cell r="E58">
            <v>0</v>
          </cell>
          <cell r="F58" t="str">
            <v>Ineligible</v>
          </cell>
          <cell r="G58">
            <v>0</v>
          </cell>
          <cell r="H58" t="str">
            <v>Corrective Action</v>
          </cell>
          <cell r="I58">
            <v>0</v>
          </cell>
          <cell r="J58">
            <v>0</v>
          </cell>
          <cell r="K58">
            <v>2.6500000000000004</v>
          </cell>
          <cell r="L58" t="str">
            <v>Non-Improvement</v>
          </cell>
          <cell r="M58" t="str">
            <v>Accredited with Distinction</v>
          </cell>
          <cell r="N58" t="str">
            <v>Performance Plan</v>
          </cell>
        </row>
        <row r="59">
          <cell r="A59" t="str">
            <v>1030</v>
          </cell>
          <cell r="B59" t="str">
            <v>El Paso</v>
          </cell>
          <cell r="C59" t="str">
            <v>Manitou Springs 14</v>
          </cell>
          <cell r="D59" t="str">
            <v>Ineligible</v>
          </cell>
          <cell r="E59">
            <v>0</v>
          </cell>
          <cell r="F59" t="str">
            <v>Ineligible</v>
          </cell>
          <cell r="G59">
            <v>0</v>
          </cell>
          <cell r="H59" t="str">
            <v>Program Improvement</v>
          </cell>
          <cell r="I59">
            <v>0</v>
          </cell>
          <cell r="J59">
            <v>9165</v>
          </cell>
          <cell r="K59">
            <v>5.28</v>
          </cell>
          <cell r="L59" t="str">
            <v>Non-Improvement</v>
          </cell>
          <cell r="M59" t="str">
            <v>Accredited</v>
          </cell>
          <cell r="N59" t="str">
            <v>Improvement Plan</v>
          </cell>
        </row>
        <row r="60">
          <cell r="A60" t="str">
            <v>1040</v>
          </cell>
          <cell r="B60" t="str">
            <v>El Paso</v>
          </cell>
          <cell r="C60" t="str">
            <v>Academy 20</v>
          </cell>
          <cell r="D60" t="str">
            <v>Ineligible</v>
          </cell>
          <cell r="E60">
            <v>0</v>
          </cell>
          <cell r="F60" t="str">
            <v>Ineligible</v>
          </cell>
          <cell r="G60">
            <v>0</v>
          </cell>
          <cell r="H60" t="str">
            <v>Program Improvement</v>
          </cell>
          <cell r="I60">
            <v>0</v>
          </cell>
          <cell r="J60">
            <v>0</v>
          </cell>
          <cell r="K60">
            <v>5.2500000000000009</v>
          </cell>
          <cell r="L60" t="str">
            <v>School Improvement-Year 1</v>
          </cell>
          <cell r="M60" t="str">
            <v>Accredited with Distinction</v>
          </cell>
          <cell r="N60" t="str">
            <v>Improvement Plan</v>
          </cell>
        </row>
        <row r="61">
          <cell r="A61" t="str">
            <v>1050</v>
          </cell>
          <cell r="B61" t="str">
            <v>El Paso</v>
          </cell>
          <cell r="C61" t="str">
            <v>Ellicott 22</v>
          </cell>
          <cell r="D61" t="str">
            <v>Ineligible</v>
          </cell>
          <cell r="E61">
            <v>0</v>
          </cell>
          <cell r="F61" t="str">
            <v>Ineligible</v>
          </cell>
          <cell r="G61">
            <v>0</v>
          </cell>
          <cell r="H61" t="str">
            <v>Program Improvement</v>
          </cell>
          <cell r="I61">
            <v>0</v>
          </cell>
          <cell r="J61">
            <v>9045</v>
          </cell>
          <cell r="K61">
            <v>7.4700000000000006</v>
          </cell>
          <cell r="L61" t="str">
            <v>School Improvement-Year 1</v>
          </cell>
          <cell r="M61" t="str">
            <v>Accredited with Improvement Plan</v>
          </cell>
          <cell r="N61" t="str">
            <v>Priority Improvement Plan</v>
          </cell>
        </row>
        <row r="62">
          <cell r="A62" t="str">
            <v>1060</v>
          </cell>
          <cell r="B62" t="str">
            <v>El Paso</v>
          </cell>
          <cell r="C62" t="str">
            <v>Peyton 23Jt</v>
          </cell>
          <cell r="D62" t="str">
            <v>REAP</v>
          </cell>
          <cell r="E62">
            <v>0</v>
          </cell>
          <cell r="F62" t="str">
            <v>Ineligible</v>
          </cell>
          <cell r="G62">
            <v>0</v>
          </cell>
          <cell r="H62" t="str">
            <v>Non-Improvement</v>
          </cell>
          <cell r="I62">
            <v>0</v>
          </cell>
          <cell r="J62">
            <v>9045</v>
          </cell>
          <cell r="K62">
            <v>7.12</v>
          </cell>
          <cell r="L62" t="str">
            <v>Non-Improvement</v>
          </cell>
          <cell r="M62" t="str">
            <v>Accredited</v>
          </cell>
          <cell r="N62" t="str">
            <v>Performance Plan</v>
          </cell>
        </row>
        <row r="63">
          <cell r="A63" t="str">
            <v>1070</v>
          </cell>
          <cell r="B63" t="str">
            <v>El Paso</v>
          </cell>
          <cell r="C63" t="str">
            <v>Hanover 28</v>
          </cell>
          <cell r="D63" t="str">
            <v>REAP</v>
          </cell>
          <cell r="E63">
            <v>0</v>
          </cell>
          <cell r="F63" t="str">
            <v>REAP</v>
          </cell>
          <cell r="G63">
            <v>0</v>
          </cell>
          <cell r="H63" t="str">
            <v>Non-Improvement</v>
          </cell>
          <cell r="I63">
            <v>0</v>
          </cell>
          <cell r="J63">
            <v>9045</v>
          </cell>
          <cell r="K63">
            <v>8.33</v>
          </cell>
          <cell r="L63" t="str">
            <v>Non-Improvement</v>
          </cell>
          <cell r="M63" t="str">
            <v>Accredited with Improvement Plan</v>
          </cell>
          <cell r="N63" t="str">
            <v>Improvement Plan</v>
          </cell>
        </row>
        <row r="64">
          <cell r="A64" t="str">
            <v>1080</v>
          </cell>
          <cell r="B64" t="str">
            <v>El Paso</v>
          </cell>
          <cell r="C64" t="str">
            <v>Lewis-Palmer 38</v>
          </cell>
          <cell r="D64" t="str">
            <v>Ineligible</v>
          </cell>
          <cell r="E64">
            <v>0</v>
          </cell>
          <cell r="F64" t="str">
            <v>Ineligible</v>
          </cell>
          <cell r="G64">
            <v>0</v>
          </cell>
          <cell r="H64" t="str">
            <v>Corrective Action</v>
          </cell>
          <cell r="I64">
            <v>0</v>
          </cell>
          <cell r="J64">
            <v>0</v>
          </cell>
          <cell r="K64">
            <v>5.86</v>
          </cell>
          <cell r="L64" t="str">
            <v>School Improvement-Year 1</v>
          </cell>
          <cell r="M64" t="str">
            <v>Accredited with Distinction</v>
          </cell>
          <cell r="N64" t="str">
            <v>Performance Plan</v>
          </cell>
        </row>
        <row r="65">
          <cell r="A65" t="str">
            <v>1110</v>
          </cell>
          <cell r="B65" t="str">
            <v>El Paso</v>
          </cell>
          <cell r="C65" t="str">
            <v>Falcon 49</v>
          </cell>
          <cell r="D65" t="str">
            <v>Ineligible</v>
          </cell>
          <cell r="E65">
            <v>0</v>
          </cell>
          <cell r="F65" t="str">
            <v>Ineligible</v>
          </cell>
          <cell r="G65">
            <v>0</v>
          </cell>
          <cell r="H65" t="str">
            <v>Corrective Action</v>
          </cell>
          <cell r="I65">
            <v>0</v>
          </cell>
          <cell r="J65">
            <v>0</v>
          </cell>
          <cell r="K65">
            <v>10.500000000000002</v>
          </cell>
          <cell r="L65" t="str">
            <v>School Improvement-Year 2</v>
          </cell>
          <cell r="M65" t="str">
            <v>Accredited</v>
          </cell>
          <cell r="N65" t="str">
            <v>Performance Plan</v>
          </cell>
        </row>
        <row r="66">
          <cell r="A66" t="str">
            <v>1120</v>
          </cell>
          <cell r="B66" t="str">
            <v>El Paso</v>
          </cell>
          <cell r="C66" t="str">
            <v>Edison 54Jt</v>
          </cell>
          <cell r="D66" t="str">
            <v>REAP</v>
          </cell>
          <cell r="E66">
            <v>0</v>
          </cell>
          <cell r="F66" t="str">
            <v>REAP</v>
          </cell>
          <cell r="G66">
            <v>0</v>
          </cell>
          <cell r="H66" t="str">
            <v>Non-Improvement</v>
          </cell>
          <cell r="I66">
            <v>0</v>
          </cell>
          <cell r="J66">
            <v>9045</v>
          </cell>
          <cell r="K66">
            <v>5.0100000000000007</v>
          </cell>
          <cell r="L66" t="str">
            <v>Non-Improvement</v>
          </cell>
          <cell r="M66" t="str">
            <v>Accredited</v>
          </cell>
          <cell r="N66" t="str">
            <v>Performance Plan</v>
          </cell>
        </row>
        <row r="67">
          <cell r="A67" t="str">
            <v>1130</v>
          </cell>
          <cell r="B67" t="str">
            <v>El Paso</v>
          </cell>
          <cell r="C67" t="str">
            <v>Miami-Yoder 60Jt</v>
          </cell>
          <cell r="D67" t="str">
            <v>REAP</v>
          </cell>
          <cell r="E67">
            <v>0</v>
          </cell>
          <cell r="F67" t="str">
            <v>REAP</v>
          </cell>
          <cell r="G67">
            <v>0</v>
          </cell>
          <cell r="H67" t="str">
            <v>Non-Improvement</v>
          </cell>
          <cell r="I67">
            <v>0</v>
          </cell>
          <cell r="J67">
            <v>9045</v>
          </cell>
          <cell r="K67">
            <v>2.27</v>
          </cell>
          <cell r="L67" t="str">
            <v>Non-Improvement</v>
          </cell>
          <cell r="M67" t="str">
            <v>Accredited with Improvement Plan</v>
          </cell>
          <cell r="N67" t="str">
            <v>Improvement Plan</v>
          </cell>
        </row>
        <row r="68">
          <cell r="A68" t="str">
            <v>1140</v>
          </cell>
          <cell r="B68" t="str">
            <v>Fremont</v>
          </cell>
          <cell r="C68" t="str">
            <v>Canon City Re-1</v>
          </cell>
          <cell r="D68" t="str">
            <v>Ineligible</v>
          </cell>
          <cell r="E68">
            <v>0</v>
          </cell>
          <cell r="F68" t="str">
            <v>Ineligible</v>
          </cell>
          <cell r="G68">
            <v>0</v>
          </cell>
          <cell r="H68" t="str">
            <v>Corrective Action</v>
          </cell>
          <cell r="I68">
            <v>0</v>
          </cell>
          <cell r="J68">
            <v>0</v>
          </cell>
          <cell r="K68">
            <v>10.280000000000001</v>
          </cell>
          <cell r="L68" t="str">
            <v>School Improvement-Year 2</v>
          </cell>
          <cell r="M68" t="str">
            <v>Accredited with Priority Improvement Plan</v>
          </cell>
          <cell r="N68" t="str">
            <v>Priority Improvement Plan</v>
          </cell>
        </row>
        <row r="69">
          <cell r="A69" t="str">
            <v>1150</v>
          </cell>
          <cell r="B69" t="str">
            <v>Fremont</v>
          </cell>
          <cell r="C69" t="str">
            <v>Florence Re-2J</v>
          </cell>
          <cell r="D69" t="str">
            <v>Ineligible</v>
          </cell>
          <cell r="E69">
            <v>0</v>
          </cell>
          <cell r="F69" t="str">
            <v>Ineligible</v>
          </cell>
          <cell r="G69">
            <v>0</v>
          </cell>
          <cell r="H69" t="str">
            <v>Corrective Action</v>
          </cell>
          <cell r="I69">
            <v>0</v>
          </cell>
          <cell r="J69">
            <v>9060</v>
          </cell>
          <cell r="K69">
            <v>4.71</v>
          </cell>
          <cell r="L69" t="str">
            <v>School Improvement-Year 2</v>
          </cell>
          <cell r="M69" t="str">
            <v>Accredited with Improvement Plan</v>
          </cell>
          <cell r="N69" t="str">
            <v>Priority Improvement Plan</v>
          </cell>
        </row>
        <row r="70">
          <cell r="A70" t="str">
            <v>1160</v>
          </cell>
          <cell r="B70" t="str">
            <v>Fremont</v>
          </cell>
          <cell r="C70" t="str">
            <v>Cotopaxi R-3</v>
          </cell>
          <cell r="D70" t="str">
            <v>REAP</v>
          </cell>
          <cell r="E70">
            <v>0</v>
          </cell>
          <cell r="F70" t="str">
            <v>REAP</v>
          </cell>
          <cell r="G70">
            <v>0</v>
          </cell>
          <cell r="H70" t="str">
            <v>Non-Improvement</v>
          </cell>
          <cell r="I70">
            <v>0</v>
          </cell>
          <cell r="J70">
            <v>9060</v>
          </cell>
          <cell r="K70">
            <v>2.69</v>
          </cell>
          <cell r="L70" t="str">
            <v>Non-Improvement</v>
          </cell>
          <cell r="M70" t="str">
            <v>Accredited</v>
          </cell>
          <cell r="N70" t="str">
            <v>Performance Plan</v>
          </cell>
        </row>
        <row r="71">
          <cell r="A71" t="str">
            <v>1180</v>
          </cell>
          <cell r="B71" t="str">
            <v>Garfield</v>
          </cell>
          <cell r="C71" t="str">
            <v>Roaring Fork Re-1</v>
          </cell>
          <cell r="D71" t="str">
            <v>Ineligible</v>
          </cell>
          <cell r="E71">
            <v>0</v>
          </cell>
          <cell r="F71" t="str">
            <v>Ineligible</v>
          </cell>
          <cell r="G71">
            <v>0</v>
          </cell>
          <cell r="H71" t="str">
            <v>Corrective Action</v>
          </cell>
          <cell r="I71">
            <v>0</v>
          </cell>
          <cell r="J71">
            <v>9030</v>
          </cell>
          <cell r="K71">
            <v>3.73</v>
          </cell>
          <cell r="L71" t="str">
            <v>School Improvement-Year 2</v>
          </cell>
          <cell r="M71" t="str">
            <v>Accredited</v>
          </cell>
          <cell r="N71" t="str">
            <v>Priority Improvement Plan</v>
          </cell>
        </row>
        <row r="72">
          <cell r="A72" t="str">
            <v>1195</v>
          </cell>
          <cell r="B72" t="str">
            <v>Garfield</v>
          </cell>
          <cell r="C72" t="str">
            <v>Garfield County Re-2</v>
          </cell>
          <cell r="D72" t="str">
            <v>Ineligible</v>
          </cell>
          <cell r="E72">
            <v>0</v>
          </cell>
          <cell r="F72" t="str">
            <v>Ineligible</v>
          </cell>
          <cell r="G72">
            <v>0</v>
          </cell>
          <cell r="H72" t="str">
            <v>Corrective Action</v>
          </cell>
          <cell r="I72">
            <v>0</v>
          </cell>
          <cell r="J72">
            <v>9030</v>
          </cell>
          <cell r="K72">
            <v>7.76</v>
          </cell>
          <cell r="L72" t="str">
            <v>School Improvement-Year 2</v>
          </cell>
          <cell r="M72" t="str">
            <v>Accredited with Improvement Plan</v>
          </cell>
          <cell r="N72" t="str">
            <v>Improvement Plan</v>
          </cell>
        </row>
        <row r="73">
          <cell r="A73" t="str">
            <v>1220</v>
          </cell>
          <cell r="B73" t="str">
            <v>Garfield</v>
          </cell>
          <cell r="C73" t="str">
            <v>Garfield County 16</v>
          </cell>
          <cell r="D73" t="str">
            <v>Ineligible</v>
          </cell>
          <cell r="E73">
            <v>0</v>
          </cell>
          <cell r="F73" t="str">
            <v>Ineligible</v>
          </cell>
          <cell r="G73">
            <v>0</v>
          </cell>
          <cell r="H73" t="str">
            <v>Corrective Action</v>
          </cell>
          <cell r="I73">
            <v>0</v>
          </cell>
          <cell r="J73">
            <v>9030</v>
          </cell>
          <cell r="K73">
            <v>6.330000000000001</v>
          </cell>
          <cell r="L73" t="str">
            <v>Restructuring</v>
          </cell>
          <cell r="M73" t="str">
            <v>Accredited with Improvement Plan</v>
          </cell>
          <cell r="N73" t="str">
            <v>Improvement Plan</v>
          </cell>
        </row>
        <row r="74">
          <cell r="A74" t="str">
            <v>1330</v>
          </cell>
          <cell r="B74" t="str">
            <v>Gilpin</v>
          </cell>
          <cell r="C74" t="str">
            <v>Gilpin Re-1</v>
          </cell>
          <cell r="D74" t="str">
            <v>REAP</v>
          </cell>
          <cell r="E74">
            <v>0</v>
          </cell>
          <cell r="F74" t="str">
            <v>REAP</v>
          </cell>
          <cell r="G74">
            <v>0</v>
          </cell>
          <cell r="H74" t="str">
            <v>Non-Improvement</v>
          </cell>
          <cell r="I74">
            <v>0</v>
          </cell>
          <cell r="J74">
            <v>9140</v>
          </cell>
          <cell r="K74">
            <v>5.87</v>
          </cell>
          <cell r="L74" t="str">
            <v>Non-Improvement</v>
          </cell>
          <cell r="M74" t="str">
            <v>Accredited with Improvement Plan</v>
          </cell>
          <cell r="N74" t="str">
            <v>Improvement Plan</v>
          </cell>
        </row>
        <row r="75">
          <cell r="A75" t="str">
            <v>1340</v>
          </cell>
          <cell r="B75" t="str">
            <v>Grand</v>
          </cell>
          <cell r="C75" t="str">
            <v>West Grand 1</v>
          </cell>
          <cell r="D75" t="str">
            <v>REAP</v>
          </cell>
          <cell r="E75">
            <v>0</v>
          </cell>
          <cell r="F75" t="str">
            <v>REAP</v>
          </cell>
          <cell r="G75">
            <v>0</v>
          </cell>
          <cell r="H75" t="str">
            <v>Non-Improvement</v>
          </cell>
          <cell r="I75">
            <v>0</v>
          </cell>
          <cell r="J75">
            <v>9095</v>
          </cell>
          <cell r="K75">
            <v>5.1100000000000003</v>
          </cell>
          <cell r="L75" t="str">
            <v>Non-Improvement</v>
          </cell>
          <cell r="M75" t="str">
            <v>Accredited</v>
          </cell>
          <cell r="N75" t="str">
            <v>Performance Plan</v>
          </cell>
        </row>
        <row r="76">
          <cell r="A76" t="str">
            <v>1350</v>
          </cell>
          <cell r="B76" t="str">
            <v>Grand</v>
          </cell>
          <cell r="C76" t="str">
            <v>East Grand 2</v>
          </cell>
          <cell r="D76" t="str">
            <v>REAP</v>
          </cell>
          <cell r="E76">
            <v>0</v>
          </cell>
          <cell r="F76" t="str">
            <v>REAP</v>
          </cell>
          <cell r="G76">
            <v>0</v>
          </cell>
          <cell r="H76" t="str">
            <v>Program Improvement</v>
          </cell>
          <cell r="I76">
            <v>0</v>
          </cell>
          <cell r="J76">
            <v>9095</v>
          </cell>
          <cell r="K76">
            <v>4.0199999999999996</v>
          </cell>
          <cell r="L76" t="str">
            <v>Non-Improvement</v>
          </cell>
          <cell r="M76" t="str">
            <v>Accredited</v>
          </cell>
          <cell r="N76" t="str">
            <v>Turnaround Plan</v>
          </cell>
        </row>
        <row r="77">
          <cell r="A77" t="str">
            <v>1360</v>
          </cell>
          <cell r="B77" t="str">
            <v>Gunnison</v>
          </cell>
          <cell r="C77" t="str">
            <v>Gunnison Re-1J</v>
          </cell>
          <cell r="D77" t="str">
            <v>Ineligible</v>
          </cell>
          <cell r="E77">
            <v>0</v>
          </cell>
          <cell r="F77" t="str">
            <v>Ineligible</v>
          </cell>
          <cell r="G77">
            <v>0</v>
          </cell>
          <cell r="H77" t="str">
            <v>Program Improvement</v>
          </cell>
          <cell r="I77">
            <v>0</v>
          </cell>
          <cell r="J77">
            <v>0</v>
          </cell>
          <cell r="K77">
            <v>3.56</v>
          </cell>
          <cell r="L77" t="str">
            <v>School Improvement-Year 1</v>
          </cell>
          <cell r="M77" t="str">
            <v>Accredited</v>
          </cell>
          <cell r="N77" t="str">
            <v>Performance Plan</v>
          </cell>
        </row>
        <row r="78">
          <cell r="A78" t="str">
            <v>1380</v>
          </cell>
          <cell r="B78" t="str">
            <v>Hinsdale</v>
          </cell>
          <cell r="C78" t="str">
            <v>Hinsdale Re-1</v>
          </cell>
          <cell r="D78" t="str">
            <v>REAP</v>
          </cell>
          <cell r="E78">
            <v>0</v>
          </cell>
          <cell r="F78" t="str">
            <v>REAP</v>
          </cell>
          <cell r="G78">
            <v>0</v>
          </cell>
          <cell r="H78" t="str">
            <v>Non-Improvement</v>
          </cell>
          <cell r="I78">
            <v>0</v>
          </cell>
          <cell r="J78">
            <v>9090</v>
          </cell>
          <cell r="K78">
            <v>4.45</v>
          </cell>
          <cell r="L78" t="str">
            <v>Non-Improvement</v>
          </cell>
          <cell r="M78" t="str">
            <v>Accredited with Distinction</v>
          </cell>
          <cell r="N78" t="str">
            <v>Performance Plan</v>
          </cell>
        </row>
        <row r="79">
          <cell r="A79" t="str">
            <v>1390</v>
          </cell>
          <cell r="B79" t="str">
            <v>Huerfano</v>
          </cell>
          <cell r="C79" t="str">
            <v>Huerfano Re-1</v>
          </cell>
          <cell r="D79" t="str">
            <v>Ineligible</v>
          </cell>
          <cell r="E79">
            <v>0</v>
          </cell>
          <cell r="F79" t="str">
            <v>Ineligible</v>
          </cell>
          <cell r="G79">
            <v>0</v>
          </cell>
          <cell r="H79" t="str">
            <v>Corrective Action</v>
          </cell>
          <cell r="I79">
            <v>0</v>
          </cell>
          <cell r="J79">
            <v>9060</v>
          </cell>
          <cell r="K79">
            <v>6.5200000000000005</v>
          </cell>
          <cell r="L79" t="str">
            <v>Non-Improvement</v>
          </cell>
          <cell r="M79" t="str">
            <v>Accredited with Priority Improvement Plan</v>
          </cell>
          <cell r="N79" t="str">
            <v>Priority Improvement Plan</v>
          </cell>
        </row>
        <row r="80">
          <cell r="A80" t="str">
            <v>1400</v>
          </cell>
          <cell r="B80" t="str">
            <v>Huerfano</v>
          </cell>
          <cell r="C80" t="str">
            <v>La Veta Re-2</v>
          </cell>
          <cell r="D80" t="str">
            <v>REAP</v>
          </cell>
          <cell r="E80">
            <v>0</v>
          </cell>
          <cell r="F80" t="str">
            <v>REAP</v>
          </cell>
          <cell r="G80">
            <v>0</v>
          </cell>
          <cell r="H80" t="str">
            <v>Non-Improvement</v>
          </cell>
          <cell r="I80">
            <v>0</v>
          </cell>
          <cell r="J80">
            <v>9060</v>
          </cell>
          <cell r="K80">
            <v>9.84</v>
          </cell>
          <cell r="L80" t="str">
            <v>Non-Improvement</v>
          </cell>
          <cell r="M80" t="str">
            <v>Accredited</v>
          </cell>
          <cell r="N80" t="str">
            <v>Performance Plan</v>
          </cell>
        </row>
        <row r="81">
          <cell r="A81" t="str">
            <v>1410</v>
          </cell>
          <cell r="B81" t="str">
            <v>Jackson</v>
          </cell>
          <cell r="C81" t="str">
            <v>North Park R-1</v>
          </cell>
          <cell r="D81" t="str">
            <v>REAP</v>
          </cell>
          <cell r="E81">
            <v>0</v>
          </cell>
          <cell r="F81" t="str">
            <v>REAP</v>
          </cell>
          <cell r="G81">
            <v>0</v>
          </cell>
          <cell r="H81" t="str">
            <v>Non-Improvement</v>
          </cell>
          <cell r="I81">
            <v>0</v>
          </cell>
          <cell r="J81">
            <v>9095</v>
          </cell>
          <cell r="K81">
            <v>6.99</v>
          </cell>
          <cell r="L81" t="str">
            <v>Non-Improvement</v>
          </cell>
          <cell r="M81" t="str">
            <v>Accredited with Distinction</v>
          </cell>
          <cell r="N81" t="str">
            <v>Performance Plan</v>
          </cell>
        </row>
        <row r="82">
          <cell r="A82" t="str">
            <v>1420</v>
          </cell>
          <cell r="B82" t="str">
            <v>Jefferson</v>
          </cell>
          <cell r="C82" t="str">
            <v>Jefferson R-1</v>
          </cell>
          <cell r="D82" t="str">
            <v>Ineligible</v>
          </cell>
          <cell r="E82">
            <v>0</v>
          </cell>
          <cell r="F82" t="str">
            <v>Ineligible</v>
          </cell>
          <cell r="G82">
            <v>0</v>
          </cell>
          <cell r="H82" t="str">
            <v>Corrective Action</v>
          </cell>
          <cell r="I82">
            <v>0</v>
          </cell>
          <cell r="J82">
            <v>0</v>
          </cell>
          <cell r="K82">
            <v>5.17</v>
          </cell>
          <cell r="L82" t="str">
            <v>Restructuring</v>
          </cell>
          <cell r="M82" t="str">
            <v>Accredited</v>
          </cell>
          <cell r="N82" t="str">
            <v>Turnaround Plan</v>
          </cell>
        </row>
        <row r="83">
          <cell r="A83" t="str">
            <v>1430</v>
          </cell>
          <cell r="B83" t="str">
            <v>Kiowa</v>
          </cell>
          <cell r="C83" t="str">
            <v>Eads Re-1</v>
          </cell>
          <cell r="D83" t="str">
            <v>REAP</v>
          </cell>
          <cell r="E83">
            <v>0</v>
          </cell>
          <cell r="F83" t="str">
            <v>REAP</v>
          </cell>
          <cell r="G83">
            <v>0</v>
          </cell>
          <cell r="H83" t="str">
            <v>Non-Improvement</v>
          </cell>
          <cell r="I83">
            <v>0</v>
          </cell>
          <cell r="J83">
            <v>9075</v>
          </cell>
          <cell r="K83">
            <v>6.3100000000000005</v>
          </cell>
          <cell r="L83" t="str">
            <v>Non-Improvement</v>
          </cell>
          <cell r="M83" t="str">
            <v>Accredited</v>
          </cell>
          <cell r="N83" t="str">
            <v>Priority Improvement Plan</v>
          </cell>
        </row>
        <row r="84">
          <cell r="A84" t="str">
            <v>1440</v>
          </cell>
          <cell r="B84" t="str">
            <v>Kiowa</v>
          </cell>
          <cell r="C84" t="str">
            <v>Plainview Re-2</v>
          </cell>
          <cell r="D84" t="str">
            <v>REAP</v>
          </cell>
          <cell r="E84">
            <v>0</v>
          </cell>
          <cell r="F84" t="str">
            <v>REAP</v>
          </cell>
          <cell r="G84">
            <v>0</v>
          </cell>
          <cell r="H84" t="str">
            <v>Non-Improvement</v>
          </cell>
          <cell r="I84">
            <v>0</v>
          </cell>
          <cell r="J84">
            <v>9075</v>
          </cell>
          <cell r="K84">
            <v>6.74</v>
          </cell>
          <cell r="L84" t="str">
            <v>Non-Improvement</v>
          </cell>
          <cell r="M84" t="str">
            <v>Accredited</v>
          </cell>
          <cell r="N84" t="str">
            <v>Improvement Plan</v>
          </cell>
        </row>
        <row r="85">
          <cell r="A85" t="str">
            <v>1450</v>
          </cell>
          <cell r="B85" t="str">
            <v>Kit Carson</v>
          </cell>
          <cell r="C85" t="str">
            <v>Arriba/Flagler C-20</v>
          </cell>
          <cell r="D85" t="str">
            <v>REAP</v>
          </cell>
          <cell r="E85">
            <v>0</v>
          </cell>
          <cell r="F85" t="str">
            <v>REAP</v>
          </cell>
          <cell r="G85">
            <v>0</v>
          </cell>
          <cell r="H85" t="str">
            <v>Non-Improvement</v>
          </cell>
          <cell r="I85">
            <v>0</v>
          </cell>
          <cell r="J85">
            <v>9025</v>
          </cell>
          <cell r="K85">
            <v>6.04</v>
          </cell>
          <cell r="L85" t="str">
            <v>Non-Improvement</v>
          </cell>
          <cell r="M85" t="str">
            <v>Accredited</v>
          </cell>
          <cell r="N85" t="str">
            <v>Turnaround Plan</v>
          </cell>
        </row>
        <row r="86">
          <cell r="A86" t="str">
            <v>1460</v>
          </cell>
          <cell r="B86" t="str">
            <v>Kit Carson</v>
          </cell>
          <cell r="C86" t="str">
            <v>Hi Plains R-23</v>
          </cell>
          <cell r="D86" t="str">
            <v>REAP</v>
          </cell>
          <cell r="E86">
            <v>0</v>
          </cell>
          <cell r="F86" t="str">
            <v>REAP</v>
          </cell>
          <cell r="G86">
            <v>0</v>
          </cell>
          <cell r="H86" t="str">
            <v>Non-Improvement</v>
          </cell>
          <cell r="I86">
            <v>0</v>
          </cell>
          <cell r="J86">
            <v>9025</v>
          </cell>
          <cell r="K86">
            <v>6.8600000000000012</v>
          </cell>
          <cell r="L86" t="str">
            <v>Non-Improvement</v>
          </cell>
          <cell r="M86" t="str">
            <v>Accredited</v>
          </cell>
          <cell r="N86" t="str">
            <v>Performance Plan</v>
          </cell>
        </row>
        <row r="87">
          <cell r="A87" t="str">
            <v>1480</v>
          </cell>
          <cell r="B87" t="str">
            <v>Kit Carson</v>
          </cell>
          <cell r="C87" t="str">
            <v>Stratton R-4</v>
          </cell>
          <cell r="D87" t="str">
            <v>REAP</v>
          </cell>
          <cell r="E87">
            <v>0</v>
          </cell>
          <cell r="F87" t="str">
            <v>REAP</v>
          </cell>
          <cell r="G87">
            <v>0</v>
          </cell>
          <cell r="H87" t="str">
            <v>Non-Improvement</v>
          </cell>
          <cell r="I87">
            <v>0</v>
          </cell>
          <cell r="J87">
            <v>9025</v>
          </cell>
          <cell r="K87">
            <v>1.58</v>
          </cell>
          <cell r="L87" t="str">
            <v>Non-Improvement</v>
          </cell>
          <cell r="M87" t="str">
            <v>Accredited with Improvement Plan</v>
          </cell>
          <cell r="N87" t="str">
            <v>Priority Improvement Plan</v>
          </cell>
        </row>
        <row r="88">
          <cell r="A88" t="str">
            <v>1490</v>
          </cell>
          <cell r="B88" t="str">
            <v>Kit Carson</v>
          </cell>
          <cell r="C88" t="str">
            <v>Bethune R-5</v>
          </cell>
          <cell r="D88" t="str">
            <v>REAP</v>
          </cell>
          <cell r="E88">
            <v>0</v>
          </cell>
          <cell r="F88" t="str">
            <v>REAP</v>
          </cell>
          <cell r="G88">
            <v>0</v>
          </cell>
          <cell r="H88" t="str">
            <v>Non-Improvement</v>
          </cell>
          <cell r="I88">
            <v>0</v>
          </cell>
          <cell r="J88">
            <v>9025</v>
          </cell>
          <cell r="K88">
            <v>10.500000000000002</v>
          </cell>
          <cell r="L88" t="str">
            <v>Non-Improvement</v>
          </cell>
          <cell r="M88" t="str">
            <v>Accredited</v>
          </cell>
          <cell r="N88" t="str">
            <v>Improvement Plan</v>
          </cell>
        </row>
        <row r="89">
          <cell r="A89" t="str">
            <v>1500</v>
          </cell>
          <cell r="B89" t="str">
            <v>Kit Carson</v>
          </cell>
          <cell r="C89" t="str">
            <v>Burlington R-6J</v>
          </cell>
          <cell r="D89" t="str">
            <v>Ineligible</v>
          </cell>
          <cell r="E89">
            <v>0</v>
          </cell>
          <cell r="F89" t="str">
            <v>Ineligible</v>
          </cell>
          <cell r="G89">
            <v>0</v>
          </cell>
          <cell r="H89" t="str">
            <v>Program Improvement</v>
          </cell>
          <cell r="I89">
            <v>0</v>
          </cell>
          <cell r="J89">
            <v>9025</v>
          </cell>
          <cell r="K89">
            <v>2.21</v>
          </cell>
          <cell r="L89" t="str">
            <v>School Improvement-Year 1</v>
          </cell>
          <cell r="M89" t="str">
            <v>Accredited with Improvement Plan</v>
          </cell>
          <cell r="N89" t="str">
            <v>Priority Improvement Plan</v>
          </cell>
        </row>
        <row r="90">
          <cell r="A90" t="str">
            <v>1510</v>
          </cell>
          <cell r="B90" t="str">
            <v>Lake</v>
          </cell>
          <cell r="C90" t="str">
            <v>Lake R-1</v>
          </cell>
          <cell r="D90" t="str">
            <v>Ineligible</v>
          </cell>
          <cell r="E90">
            <v>0</v>
          </cell>
          <cell r="F90" t="str">
            <v>Ineligible</v>
          </cell>
          <cell r="G90">
            <v>0</v>
          </cell>
          <cell r="H90" t="str">
            <v>Corrective Action</v>
          </cell>
          <cell r="I90">
            <v>0</v>
          </cell>
          <cell r="J90">
            <v>9030</v>
          </cell>
          <cell r="K90">
            <v>2.6</v>
          </cell>
          <cell r="L90" t="str">
            <v>Non-Improvement</v>
          </cell>
          <cell r="M90" t="str">
            <v>Accredited with Improvement Plan</v>
          </cell>
          <cell r="N90" t="str">
            <v>Priority Improvement Plan</v>
          </cell>
        </row>
        <row r="91">
          <cell r="A91" t="str">
            <v>1520</v>
          </cell>
          <cell r="B91" t="str">
            <v>La Plata</v>
          </cell>
          <cell r="C91" t="str">
            <v>Durango 9R</v>
          </cell>
          <cell r="D91" t="str">
            <v>Ineligible</v>
          </cell>
          <cell r="E91">
            <v>0</v>
          </cell>
          <cell r="F91" t="str">
            <v>Ineligible</v>
          </cell>
          <cell r="G91">
            <v>0</v>
          </cell>
          <cell r="H91" t="str">
            <v>Corrective Action</v>
          </cell>
          <cell r="I91">
            <v>0</v>
          </cell>
          <cell r="J91">
            <v>9050</v>
          </cell>
          <cell r="K91">
            <v>3.49</v>
          </cell>
          <cell r="L91" t="str">
            <v>School Improvement-Year 1</v>
          </cell>
          <cell r="M91" t="str">
            <v>Accredited</v>
          </cell>
          <cell r="N91" t="str">
            <v>Improvement Plan</v>
          </cell>
        </row>
        <row r="92">
          <cell r="A92" t="str">
            <v>1530</v>
          </cell>
          <cell r="B92" t="str">
            <v>La Plata</v>
          </cell>
          <cell r="C92" t="str">
            <v>Bayfield 10J</v>
          </cell>
          <cell r="D92" t="str">
            <v>Ineligible</v>
          </cell>
          <cell r="E92">
            <v>0</v>
          </cell>
          <cell r="F92" t="str">
            <v>Ineligible</v>
          </cell>
          <cell r="G92">
            <v>0</v>
          </cell>
          <cell r="H92" t="str">
            <v>Non-Improvement</v>
          </cell>
          <cell r="I92">
            <v>0</v>
          </cell>
          <cell r="J92">
            <v>9050</v>
          </cell>
          <cell r="K92">
            <v>6.4399999999999995</v>
          </cell>
          <cell r="L92" t="str">
            <v>Non-Improvement</v>
          </cell>
          <cell r="M92" t="str">
            <v>Accredited</v>
          </cell>
          <cell r="N92" t="str">
            <v>Performance Plan</v>
          </cell>
        </row>
        <row r="93">
          <cell r="A93" t="str">
            <v>1540</v>
          </cell>
          <cell r="B93" t="str">
            <v>La Plata</v>
          </cell>
          <cell r="C93" t="str">
            <v>Ignacio 11J</v>
          </cell>
          <cell r="D93" t="str">
            <v>Ineligible</v>
          </cell>
          <cell r="E93">
            <v>0</v>
          </cell>
          <cell r="F93" t="str">
            <v>Ineligible</v>
          </cell>
          <cell r="G93">
            <v>0</v>
          </cell>
          <cell r="H93" t="str">
            <v>Corrective Action</v>
          </cell>
          <cell r="I93">
            <v>0</v>
          </cell>
          <cell r="J93">
            <v>9050</v>
          </cell>
          <cell r="K93">
            <v>8.9700000000000006</v>
          </cell>
          <cell r="L93" t="str">
            <v>School Improvement-Year 2</v>
          </cell>
          <cell r="M93" t="str">
            <v>Accredited with Priority Improvement Plan</v>
          </cell>
          <cell r="N93" t="str">
            <v>Priority Improvement Plan</v>
          </cell>
        </row>
        <row r="94">
          <cell r="A94" t="str">
            <v>1550</v>
          </cell>
          <cell r="B94" t="str">
            <v>Larimer</v>
          </cell>
          <cell r="C94" t="str">
            <v>Poudre R-1</v>
          </cell>
          <cell r="D94" t="str">
            <v>Ineligible</v>
          </cell>
          <cell r="E94">
            <v>0</v>
          </cell>
          <cell r="F94" t="str">
            <v>Ineligible</v>
          </cell>
          <cell r="G94">
            <v>0</v>
          </cell>
          <cell r="H94" t="str">
            <v>Corrective Action</v>
          </cell>
          <cell r="I94">
            <v>0</v>
          </cell>
          <cell r="J94">
            <v>0</v>
          </cell>
          <cell r="K94">
            <v>3.3800000000000003</v>
          </cell>
          <cell r="L94" t="str">
            <v>School Improvement-Year 2</v>
          </cell>
          <cell r="M94" t="str">
            <v>Accredited</v>
          </cell>
          <cell r="N94" t="str">
            <v>Turnaround Plan</v>
          </cell>
        </row>
        <row r="95">
          <cell r="A95" t="str">
            <v>1560</v>
          </cell>
          <cell r="B95" t="str">
            <v>Larimer</v>
          </cell>
          <cell r="C95" t="str">
            <v>Thompson R-2J</v>
          </cell>
          <cell r="D95" t="str">
            <v>Ineligible</v>
          </cell>
          <cell r="E95">
            <v>0</v>
          </cell>
          <cell r="F95" t="str">
            <v>Ineligible</v>
          </cell>
          <cell r="G95">
            <v>0</v>
          </cell>
          <cell r="H95" t="str">
            <v>Corrective Action</v>
          </cell>
          <cell r="I95">
            <v>0</v>
          </cell>
          <cell r="J95">
            <v>0</v>
          </cell>
          <cell r="K95">
            <v>4.0400000000000009</v>
          </cell>
          <cell r="L95" t="str">
            <v>Restructuring</v>
          </cell>
          <cell r="M95" t="str">
            <v>Accredited</v>
          </cell>
          <cell r="N95" t="str">
            <v>Improvement Plan</v>
          </cell>
        </row>
        <row r="96">
          <cell r="A96" t="str">
            <v>1570</v>
          </cell>
          <cell r="B96" t="str">
            <v>Larimer</v>
          </cell>
          <cell r="C96" t="str">
            <v>Estes Park R-3</v>
          </cell>
          <cell r="D96" t="str">
            <v>Ineligible</v>
          </cell>
          <cell r="E96">
            <v>0</v>
          </cell>
          <cell r="F96" t="str">
            <v>Ineligible</v>
          </cell>
          <cell r="G96">
            <v>0</v>
          </cell>
          <cell r="H96" t="str">
            <v>Program Improvement</v>
          </cell>
          <cell r="I96">
            <v>0</v>
          </cell>
          <cell r="J96">
            <v>9035</v>
          </cell>
          <cell r="K96">
            <v>7.16</v>
          </cell>
          <cell r="L96" t="str">
            <v>Non-Improvement</v>
          </cell>
          <cell r="M96" t="str">
            <v>Accredited</v>
          </cell>
          <cell r="N96" t="str">
            <v>Performance Plan</v>
          </cell>
        </row>
        <row r="97">
          <cell r="A97" t="str">
            <v>1580</v>
          </cell>
          <cell r="B97" t="str">
            <v>Las Animas</v>
          </cell>
          <cell r="C97" t="str">
            <v>Trinidad 1</v>
          </cell>
          <cell r="D97" t="str">
            <v>Ineligible</v>
          </cell>
          <cell r="E97">
            <v>0</v>
          </cell>
          <cell r="F97" t="str">
            <v>Ineligible</v>
          </cell>
          <cell r="G97">
            <v>0</v>
          </cell>
          <cell r="H97" t="str">
            <v>Program Improvement</v>
          </cell>
          <cell r="I97">
            <v>0</v>
          </cell>
          <cell r="J97">
            <v>9060</v>
          </cell>
          <cell r="K97">
            <v>6.1400000000000006</v>
          </cell>
          <cell r="L97" t="str">
            <v>School Improvement-Year 2</v>
          </cell>
          <cell r="M97" t="str">
            <v>Accredited with Improvement Plan</v>
          </cell>
          <cell r="N97" t="str">
            <v>Priority Improvement Plan</v>
          </cell>
        </row>
        <row r="98">
          <cell r="A98" t="str">
            <v>1590</v>
          </cell>
          <cell r="B98" t="str">
            <v>Las Animas</v>
          </cell>
          <cell r="C98" t="str">
            <v>Primero 2</v>
          </cell>
          <cell r="D98" t="str">
            <v>REAP</v>
          </cell>
          <cell r="E98">
            <v>0</v>
          </cell>
          <cell r="F98" t="str">
            <v>REAP</v>
          </cell>
          <cell r="G98">
            <v>0</v>
          </cell>
          <cell r="H98" t="str">
            <v>Non-Improvement</v>
          </cell>
          <cell r="I98">
            <v>0</v>
          </cell>
          <cell r="J98">
            <v>9060</v>
          </cell>
          <cell r="K98">
            <v>6.18</v>
          </cell>
          <cell r="L98" t="str">
            <v>Non-Improvement</v>
          </cell>
          <cell r="M98" t="str">
            <v>Accredited</v>
          </cell>
          <cell r="N98" t="str">
            <v>Performance Plan</v>
          </cell>
        </row>
        <row r="99">
          <cell r="A99" t="str">
            <v>1600</v>
          </cell>
          <cell r="B99" t="str">
            <v>Las Animas</v>
          </cell>
          <cell r="C99" t="str">
            <v>Hoehne 3</v>
          </cell>
          <cell r="D99" t="str">
            <v>REAP</v>
          </cell>
          <cell r="E99">
            <v>0</v>
          </cell>
          <cell r="F99" t="str">
            <v>REAP</v>
          </cell>
          <cell r="G99">
            <v>0</v>
          </cell>
          <cell r="H99" t="str">
            <v>Non-Improvement</v>
          </cell>
          <cell r="I99">
            <v>0</v>
          </cell>
          <cell r="J99">
            <v>9060</v>
          </cell>
          <cell r="K99">
            <v>4.97</v>
          </cell>
          <cell r="L99" t="str">
            <v>Non-Improvement</v>
          </cell>
          <cell r="M99" t="str">
            <v>Accredited</v>
          </cell>
          <cell r="N99" t="str">
            <v>Improvement Plan</v>
          </cell>
        </row>
        <row r="100">
          <cell r="A100" t="str">
            <v>1620</v>
          </cell>
          <cell r="B100" t="str">
            <v>Las Animas</v>
          </cell>
          <cell r="C100" t="str">
            <v>Aguilar 6</v>
          </cell>
          <cell r="D100" t="str">
            <v>REAP</v>
          </cell>
          <cell r="E100">
            <v>0</v>
          </cell>
          <cell r="F100" t="str">
            <v>REAP</v>
          </cell>
          <cell r="G100">
            <v>0</v>
          </cell>
          <cell r="H100" t="str">
            <v>Program Improvement</v>
          </cell>
          <cell r="I100">
            <v>0</v>
          </cell>
          <cell r="J100">
            <v>9060</v>
          </cell>
          <cell r="K100">
            <v>6.2200000000000006</v>
          </cell>
          <cell r="L100" t="str">
            <v>School Improvement-Year 1</v>
          </cell>
          <cell r="M100" t="str">
            <v>Accredited with Priority Improvement Plan</v>
          </cell>
          <cell r="N100" t="str">
            <v>Priority Improvement Plan</v>
          </cell>
        </row>
        <row r="101">
          <cell r="A101" t="str">
            <v>1750</v>
          </cell>
          <cell r="B101" t="str">
            <v>Las Animas</v>
          </cell>
          <cell r="C101" t="str">
            <v>Branson 82</v>
          </cell>
          <cell r="D101" t="str">
            <v>REAP</v>
          </cell>
          <cell r="E101">
            <v>0</v>
          </cell>
          <cell r="F101" t="str">
            <v>REAP</v>
          </cell>
          <cell r="G101">
            <v>0</v>
          </cell>
          <cell r="H101" t="str">
            <v>Non-Improvement</v>
          </cell>
          <cell r="I101">
            <v>0</v>
          </cell>
          <cell r="J101">
            <v>9060</v>
          </cell>
          <cell r="K101">
            <v>10.500000000000002</v>
          </cell>
          <cell r="L101" t="str">
            <v>Non-Improvement</v>
          </cell>
          <cell r="M101" t="str">
            <v>Accredited with Improvement Plan</v>
          </cell>
          <cell r="N101" t="str">
            <v>Improvement Plan</v>
          </cell>
        </row>
        <row r="102">
          <cell r="A102" t="str">
            <v>1760</v>
          </cell>
          <cell r="B102" t="str">
            <v>Las Animas</v>
          </cell>
          <cell r="C102" t="str">
            <v>Kim 88</v>
          </cell>
          <cell r="D102" t="str">
            <v>REAP</v>
          </cell>
          <cell r="E102">
            <v>0</v>
          </cell>
          <cell r="F102" t="str">
            <v>REAP</v>
          </cell>
          <cell r="G102">
            <v>0</v>
          </cell>
          <cell r="H102" t="str">
            <v>Non-Improvement</v>
          </cell>
          <cell r="I102">
            <v>0</v>
          </cell>
          <cell r="J102">
            <v>9075</v>
          </cell>
          <cell r="K102">
            <v>2.79</v>
          </cell>
          <cell r="L102" t="str">
            <v>Non-Improvement</v>
          </cell>
          <cell r="M102" t="str">
            <v>Accredited</v>
          </cell>
          <cell r="N102" t="str">
            <v>Performance Plan</v>
          </cell>
        </row>
        <row r="103">
          <cell r="A103" t="str">
            <v>1780</v>
          </cell>
          <cell r="B103" t="str">
            <v>Lincoln</v>
          </cell>
          <cell r="C103" t="str">
            <v>Genoa-Hugo C-113</v>
          </cell>
          <cell r="D103" t="str">
            <v>REAP</v>
          </cell>
          <cell r="E103">
            <v>0</v>
          </cell>
          <cell r="F103" t="str">
            <v>REAP</v>
          </cell>
          <cell r="G103">
            <v>0</v>
          </cell>
          <cell r="H103" t="str">
            <v>Non-Improvement</v>
          </cell>
          <cell r="I103">
            <v>0</v>
          </cell>
          <cell r="J103">
            <v>9025</v>
          </cell>
          <cell r="K103">
            <v>8.5400000000000009</v>
          </cell>
          <cell r="L103" t="str">
            <v>Non-Improvement</v>
          </cell>
          <cell r="M103" t="str">
            <v>Accredited</v>
          </cell>
          <cell r="N103" t="str">
            <v>Priority Improvement Plan</v>
          </cell>
        </row>
        <row r="104">
          <cell r="A104" t="str">
            <v>1790</v>
          </cell>
          <cell r="B104" t="str">
            <v>Lincoln</v>
          </cell>
          <cell r="C104" t="str">
            <v>Limon Re-4J</v>
          </cell>
          <cell r="D104" t="str">
            <v>REAP</v>
          </cell>
          <cell r="E104">
            <v>0</v>
          </cell>
          <cell r="F104" t="str">
            <v>REAP</v>
          </cell>
          <cell r="G104">
            <v>0</v>
          </cell>
          <cell r="H104" t="str">
            <v>Non-Improvement</v>
          </cell>
          <cell r="I104">
            <v>0</v>
          </cell>
          <cell r="J104">
            <v>9025</v>
          </cell>
          <cell r="K104">
            <v>5.66</v>
          </cell>
          <cell r="L104" t="str">
            <v>Non-Improvement</v>
          </cell>
          <cell r="M104" t="str">
            <v>Accredited</v>
          </cell>
          <cell r="N104" t="str">
            <v>Performance Plan</v>
          </cell>
        </row>
        <row r="105">
          <cell r="A105" t="str">
            <v>1810</v>
          </cell>
          <cell r="B105" t="str">
            <v>Lincoln</v>
          </cell>
          <cell r="C105" t="str">
            <v>Karval Re-23</v>
          </cell>
          <cell r="D105" t="str">
            <v>REAP</v>
          </cell>
          <cell r="E105">
            <v>0</v>
          </cell>
          <cell r="F105" t="str">
            <v>REAP</v>
          </cell>
          <cell r="G105">
            <v>0</v>
          </cell>
          <cell r="H105" t="str">
            <v>Program Improvement</v>
          </cell>
          <cell r="I105">
            <v>0</v>
          </cell>
          <cell r="J105">
            <v>9025</v>
          </cell>
          <cell r="K105">
            <v>1.58</v>
          </cell>
          <cell r="L105" t="str">
            <v>Non-Improvement</v>
          </cell>
          <cell r="M105" t="str">
            <v>Accredited with Turnaround Plan</v>
          </cell>
          <cell r="N105" t="str">
            <v>Improvement Plan</v>
          </cell>
        </row>
        <row r="106">
          <cell r="A106" t="str">
            <v>1828</v>
          </cell>
          <cell r="B106" t="str">
            <v>Logan</v>
          </cell>
          <cell r="C106" t="str">
            <v>Valley Re-1</v>
          </cell>
          <cell r="D106" t="str">
            <v>Ineligible</v>
          </cell>
          <cell r="E106">
            <v>0</v>
          </cell>
          <cell r="F106" t="str">
            <v>Ineligible</v>
          </cell>
          <cell r="G106">
            <v>0</v>
          </cell>
          <cell r="H106" t="str">
            <v>Corrective Action</v>
          </cell>
          <cell r="I106">
            <v>0</v>
          </cell>
          <cell r="J106">
            <v>0</v>
          </cell>
          <cell r="K106">
            <v>3.02</v>
          </cell>
          <cell r="L106" t="str">
            <v>School Improvement-Year 2</v>
          </cell>
          <cell r="M106" t="str">
            <v>Accredited with Improvement Plan</v>
          </cell>
          <cell r="N106" t="str">
            <v>Improvement Plan</v>
          </cell>
        </row>
        <row r="107">
          <cell r="A107" t="str">
            <v>1850</v>
          </cell>
          <cell r="B107" t="str">
            <v>Logan</v>
          </cell>
          <cell r="C107" t="str">
            <v>Frenchman Re-3</v>
          </cell>
          <cell r="D107" t="str">
            <v>REAP</v>
          </cell>
          <cell r="E107">
            <v>0</v>
          </cell>
          <cell r="F107" t="str">
            <v>REAP</v>
          </cell>
          <cell r="G107">
            <v>0</v>
          </cell>
          <cell r="H107" t="str">
            <v>Non-Improvement</v>
          </cell>
          <cell r="I107">
            <v>0</v>
          </cell>
          <cell r="J107">
            <v>9040</v>
          </cell>
          <cell r="K107">
            <v>3.54</v>
          </cell>
          <cell r="L107" t="str">
            <v>Non-Improvement</v>
          </cell>
          <cell r="M107" t="str">
            <v>Accredited with Distinction</v>
          </cell>
          <cell r="N107" t="str">
            <v>Performance Plan</v>
          </cell>
        </row>
        <row r="108">
          <cell r="A108" t="str">
            <v>1860</v>
          </cell>
          <cell r="B108" t="str">
            <v>Logan</v>
          </cell>
          <cell r="C108" t="str">
            <v>Buffalo Re-4J</v>
          </cell>
          <cell r="D108" t="str">
            <v>REAP</v>
          </cell>
          <cell r="E108">
            <v>0</v>
          </cell>
          <cell r="F108" t="str">
            <v>REAP</v>
          </cell>
          <cell r="G108">
            <v>0</v>
          </cell>
          <cell r="H108" t="str">
            <v>Program Improvement</v>
          </cell>
          <cell r="I108">
            <v>0</v>
          </cell>
          <cell r="J108">
            <v>9040</v>
          </cell>
          <cell r="K108">
            <v>2.4500000000000002</v>
          </cell>
          <cell r="L108" t="str">
            <v>Non-Improvement</v>
          </cell>
          <cell r="M108" t="str">
            <v>Accredited with Distinction</v>
          </cell>
          <cell r="N108" t="str">
            <v>Performance Plan</v>
          </cell>
        </row>
        <row r="109">
          <cell r="A109" t="str">
            <v>1870</v>
          </cell>
          <cell r="B109" t="str">
            <v>Logan</v>
          </cell>
          <cell r="C109" t="str">
            <v>Plateau Re-5</v>
          </cell>
          <cell r="D109" t="str">
            <v>REAP</v>
          </cell>
          <cell r="E109">
            <v>0</v>
          </cell>
          <cell r="F109" t="str">
            <v>REAP</v>
          </cell>
          <cell r="G109">
            <v>0</v>
          </cell>
          <cell r="H109" t="str">
            <v>Non-Improvement</v>
          </cell>
          <cell r="I109">
            <v>0</v>
          </cell>
          <cell r="J109">
            <v>9040</v>
          </cell>
          <cell r="K109">
            <v>10.500000000000002</v>
          </cell>
          <cell r="L109" t="str">
            <v>Non-Improvement</v>
          </cell>
          <cell r="M109" t="str">
            <v>Accredited with Distinction</v>
          </cell>
          <cell r="N109" t="str">
            <v>Performance Plan</v>
          </cell>
        </row>
        <row r="110">
          <cell r="A110" t="str">
            <v>1980</v>
          </cell>
          <cell r="B110" t="str">
            <v>Mesa</v>
          </cell>
          <cell r="C110" t="str">
            <v>Debeque 49Jt</v>
          </cell>
          <cell r="D110" t="str">
            <v>REAP</v>
          </cell>
          <cell r="E110">
            <v>0</v>
          </cell>
          <cell r="F110" t="str">
            <v>REAP</v>
          </cell>
          <cell r="G110">
            <v>0</v>
          </cell>
          <cell r="H110" t="str">
            <v>Non-Improvement</v>
          </cell>
          <cell r="I110">
            <v>0</v>
          </cell>
          <cell r="J110">
            <v>9090</v>
          </cell>
          <cell r="K110">
            <v>6.12</v>
          </cell>
          <cell r="L110" t="str">
            <v>Non-Improvement</v>
          </cell>
          <cell r="M110" t="str">
            <v>Accredited with Improvement Plan</v>
          </cell>
          <cell r="N110" t="str">
            <v>Performance Plan</v>
          </cell>
        </row>
        <row r="111">
          <cell r="A111" t="str">
            <v>1990</v>
          </cell>
          <cell r="B111" t="str">
            <v>Mesa</v>
          </cell>
          <cell r="C111" t="str">
            <v>Plateau 50</v>
          </cell>
          <cell r="D111" t="str">
            <v>REAP</v>
          </cell>
          <cell r="E111">
            <v>0</v>
          </cell>
          <cell r="F111" t="str">
            <v>REAP</v>
          </cell>
          <cell r="G111">
            <v>0</v>
          </cell>
          <cell r="H111" t="str">
            <v>Program Improvement</v>
          </cell>
          <cell r="I111">
            <v>0</v>
          </cell>
          <cell r="J111">
            <v>9090</v>
          </cell>
          <cell r="K111">
            <v>4.99</v>
          </cell>
          <cell r="L111" t="str">
            <v>Non-Improvement</v>
          </cell>
          <cell r="M111" t="str">
            <v>Accredited with Improvement Plan</v>
          </cell>
          <cell r="N111" t="str">
            <v>Performance Plan</v>
          </cell>
        </row>
        <row r="112">
          <cell r="A112" t="str">
            <v>2000</v>
          </cell>
          <cell r="B112" t="str">
            <v>Mesa</v>
          </cell>
          <cell r="C112" t="str">
            <v>Mesa Valley 51</v>
          </cell>
          <cell r="D112" t="str">
            <v>Ineligible</v>
          </cell>
          <cell r="E112">
            <v>0</v>
          </cell>
          <cell r="F112" t="str">
            <v>Ineligible</v>
          </cell>
          <cell r="G112">
            <v>0</v>
          </cell>
          <cell r="H112" t="str">
            <v>Corrective Action</v>
          </cell>
          <cell r="I112">
            <v>0</v>
          </cell>
          <cell r="J112">
            <v>0</v>
          </cell>
          <cell r="K112">
            <v>2.7700000000000005</v>
          </cell>
          <cell r="L112" t="str">
            <v>Corrective Action</v>
          </cell>
          <cell r="M112" t="str">
            <v>Accredited with Improvement Plan</v>
          </cell>
          <cell r="N112" t="str">
            <v>Priority Improvement Plan</v>
          </cell>
        </row>
        <row r="113">
          <cell r="A113" t="str">
            <v>2010</v>
          </cell>
          <cell r="B113" t="str">
            <v>Mineral</v>
          </cell>
          <cell r="C113" t="str">
            <v>Creede 1</v>
          </cell>
          <cell r="D113" t="str">
            <v>REAP</v>
          </cell>
          <cell r="E113">
            <v>0</v>
          </cell>
          <cell r="F113" t="str">
            <v>REAP</v>
          </cell>
          <cell r="G113">
            <v>0</v>
          </cell>
          <cell r="H113" t="str">
            <v>Non-Improvement</v>
          </cell>
          <cell r="I113">
            <v>0</v>
          </cell>
          <cell r="J113">
            <v>9055</v>
          </cell>
          <cell r="K113">
            <v>10.500000000000002</v>
          </cell>
          <cell r="L113" t="str">
            <v>Non-Improvement</v>
          </cell>
          <cell r="M113" t="str">
            <v>Accredited</v>
          </cell>
          <cell r="N113" t="str">
            <v>Improvement Plan</v>
          </cell>
        </row>
        <row r="114">
          <cell r="A114" t="str">
            <v>2020</v>
          </cell>
          <cell r="B114" t="str">
            <v>Moffat</v>
          </cell>
          <cell r="C114" t="str">
            <v>Moffat Re-1</v>
          </cell>
          <cell r="D114" t="str">
            <v>Ineligible</v>
          </cell>
          <cell r="E114">
            <v>0</v>
          </cell>
          <cell r="F114" t="str">
            <v>Ineligible</v>
          </cell>
          <cell r="G114">
            <v>0</v>
          </cell>
          <cell r="H114" t="str">
            <v>Corrective Action</v>
          </cell>
          <cell r="I114">
            <v>0</v>
          </cell>
          <cell r="J114">
            <v>0</v>
          </cell>
          <cell r="K114">
            <v>9.76</v>
          </cell>
          <cell r="L114" t="str">
            <v>School Improvement-Year 1</v>
          </cell>
          <cell r="M114" t="str">
            <v>Accredited with Improvement Plan</v>
          </cell>
          <cell r="N114" t="str">
            <v>Improvement Plan</v>
          </cell>
        </row>
        <row r="115">
          <cell r="A115" t="str">
            <v>2035</v>
          </cell>
          <cell r="B115" t="str">
            <v>Montezuma</v>
          </cell>
          <cell r="C115" t="str">
            <v>Montezuma Re-1</v>
          </cell>
          <cell r="D115" t="str">
            <v>Ineligible</v>
          </cell>
          <cell r="E115">
            <v>0</v>
          </cell>
          <cell r="F115" t="str">
            <v>Ineligible</v>
          </cell>
          <cell r="G115">
            <v>0</v>
          </cell>
          <cell r="H115" t="str">
            <v>Corrective Action</v>
          </cell>
          <cell r="I115">
            <v>0</v>
          </cell>
          <cell r="J115">
            <v>9080</v>
          </cell>
          <cell r="K115">
            <v>7.19</v>
          </cell>
          <cell r="L115" t="str">
            <v>Restructuring</v>
          </cell>
          <cell r="M115" t="str">
            <v>Accredited with Priority Improvement Plan</v>
          </cell>
          <cell r="N115" t="str">
            <v>Turnaround Plan</v>
          </cell>
        </row>
        <row r="116">
          <cell r="A116" t="str">
            <v>2055</v>
          </cell>
          <cell r="B116" t="str">
            <v>Montezuma</v>
          </cell>
          <cell r="C116" t="str">
            <v>Dolores Re-4A</v>
          </cell>
          <cell r="D116" t="str">
            <v>Ineligible</v>
          </cell>
          <cell r="E116">
            <v>0</v>
          </cell>
          <cell r="F116" t="str">
            <v>Ineligible</v>
          </cell>
          <cell r="G116">
            <v>0</v>
          </cell>
          <cell r="H116" t="str">
            <v>Non-Improvement</v>
          </cell>
          <cell r="I116">
            <v>0</v>
          </cell>
          <cell r="J116">
            <v>9080</v>
          </cell>
          <cell r="K116">
            <v>3.37</v>
          </cell>
          <cell r="L116" t="str">
            <v>Non-Improvement</v>
          </cell>
          <cell r="M116" t="str">
            <v>Accredited with Distinction</v>
          </cell>
          <cell r="N116" t="str">
            <v>Performance Plan</v>
          </cell>
        </row>
        <row r="117">
          <cell r="A117" t="str">
            <v>2070</v>
          </cell>
          <cell r="B117" t="str">
            <v>Montezuma</v>
          </cell>
          <cell r="C117" t="str">
            <v>Mancos Re-6</v>
          </cell>
          <cell r="D117" t="str">
            <v>REAP</v>
          </cell>
          <cell r="E117">
            <v>0</v>
          </cell>
          <cell r="F117" t="str">
            <v>REAP</v>
          </cell>
          <cell r="G117">
            <v>0</v>
          </cell>
          <cell r="H117" t="str">
            <v>Non-Improvement</v>
          </cell>
          <cell r="I117">
            <v>0</v>
          </cell>
          <cell r="J117">
            <v>9080</v>
          </cell>
          <cell r="K117">
            <v>4.68</v>
          </cell>
          <cell r="L117" t="str">
            <v>Non-Improvement</v>
          </cell>
          <cell r="M117" t="str">
            <v>Accredited</v>
          </cell>
          <cell r="N117" t="str">
            <v>Performance Plan</v>
          </cell>
        </row>
        <row r="118">
          <cell r="A118" t="str">
            <v>2180</v>
          </cell>
          <cell r="B118" t="str">
            <v>Montrose</v>
          </cell>
          <cell r="C118" t="str">
            <v>Montrose Re-1J</v>
          </cell>
          <cell r="D118" t="str">
            <v>Ineligible</v>
          </cell>
          <cell r="E118">
            <v>0</v>
          </cell>
          <cell r="F118" t="str">
            <v>Ineligible</v>
          </cell>
          <cell r="G118">
            <v>0</v>
          </cell>
          <cell r="H118" t="str">
            <v>Corrective Action</v>
          </cell>
          <cell r="I118">
            <v>0</v>
          </cell>
          <cell r="J118">
            <v>0</v>
          </cell>
          <cell r="K118">
            <v>5.99</v>
          </cell>
          <cell r="L118" t="str">
            <v>Corrective Action</v>
          </cell>
          <cell r="M118" t="str">
            <v>Accredited with Improvement Plan</v>
          </cell>
          <cell r="N118" t="str">
            <v>Priority Improvement Plan</v>
          </cell>
        </row>
        <row r="119">
          <cell r="A119" t="str">
            <v>2190</v>
          </cell>
          <cell r="B119" t="str">
            <v>Montrose</v>
          </cell>
          <cell r="C119" t="str">
            <v>West End Re-2</v>
          </cell>
          <cell r="D119" t="str">
            <v>REAP</v>
          </cell>
          <cell r="E119">
            <v>0</v>
          </cell>
          <cell r="F119" t="str">
            <v>REAP</v>
          </cell>
          <cell r="G119">
            <v>0</v>
          </cell>
          <cell r="H119" t="str">
            <v>Program Improvement</v>
          </cell>
          <cell r="I119">
            <v>0</v>
          </cell>
          <cell r="J119">
            <v>9145</v>
          </cell>
          <cell r="K119">
            <v>6.4700000000000006</v>
          </cell>
          <cell r="L119" t="str">
            <v>Non-Improvement</v>
          </cell>
          <cell r="M119" t="str">
            <v>Accredited</v>
          </cell>
          <cell r="N119" t="str">
            <v>Performance Plan</v>
          </cell>
        </row>
        <row r="120">
          <cell r="A120" t="str">
            <v>2395</v>
          </cell>
          <cell r="B120" t="str">
            <v>Morgan</v>
          </cell>
          <cell r="C120" t="str">
            <v>Brush Re-2J</v>
          </cell>
          <cell r="D120" t="str">
            <v>Ineligible</v>
          </cell>
          <cell r="E120">
            <v>0</v>
          </cell>
          <cell r="F120" t="str">
            <v>Ineligible</v>
          </cell>
          <cell r="G120">
            <v>0</v>
          </cell>
          <cell r="H120" t="str">
            <v>Corrective Action</v>
          </cell>
          <cell r="I120">
            <v>0</v>
          </cell>
          <cell r="J120">
            <v>9035</v>
          </cell>
          <cell r="K120">
            <v>4.62</v>
          </cell>
          <cell r="L120" t="str">
            <v>Non-Improvement</v>
          </cell>
          <cell r="M120" t="str">
            <v>Accredited with Improvement Plan</v>
          </cell>
          <cell r="N120" t="str">
            <v>Improvement Plan</v>
          </cell>
        </row>
        <row r="121">
          <cell r="A121" t="str">
            <v>2405</v>
          </cell>
          <cell r="B121" t="str">
            <v>Morgan</v>
          </cell>
          <cell r="C121" t="str">
            <v>Fort Morgan Re-3</v>
          </cell>
          <cell r="D121" t="str">
            <v>Ineligible</v>
          </cell>
          <cell r="E121">
            <v>0</v>
          </cell>
          <cell r="F121" t="str">
            <v>Ineligible</v>
          </cell>
          <cell r="G121">
            <v>0</v>
          </cell>
          <cell r="H121" t="str">
            <v>Corrective Action</v>
          </cell>
          <cell r="I121">
            <v>0</v>
          </cell>
          <cell r="J121">
            <v>9065</v>
          </cell>
          <cell r="K121">
            <v>10.500000000000002</v>
          </cell>
          <cell r="L121" t="str">
            <v>School Improvement-Year 2</v>
          </cell>
          <cell r="M121" t="str">
            <v>Accredited with Improvement Plan</v>
          </cell>
          <cell r="N121" t="str">
            <v>Performance Plan</v>
          </cell>
        </row>
        <row r="122">
          <cell r="A122" t="str">
            <v>2505</v>
          </cell>
          <cell r="B122" t="str">
            <v>Morgan</v>
          </cell>
          <cell r="C122" t="str">
            <v>Weldon Re-20J</v>
          </cell>
          <cell r="D122" t="str">
            <v>REAP</v>
          </cell>
          <cell r="E122">
            <v>0</v>
          </cell>
          <cell r="F122" t="str">
            <v>REAP</v>
          </cell>
          <cell r="G122">
            <v>0</v>
          </cell>
          <cell r="H122" t="str">
            <v>Non-Improvement</v>
          </cell>
          <cell r="I122">
            <v>0</v>
          </cell>
          <cell r="J122">
            <v>9035</v>
          </cell>
          <cell r="K122">
            <v>2.99</v>
          </cell>
          <cell r="L122" t="str">
            <v>Non-Improvement</v>
          </cell>
          <cell r="M122" t="str">
            <v>Accredited</v>
          </cell>
          <cell r="N122" t="str">
            <v>Performance Plan</v>
          </cell>
        </row>
        <row r="123">
          <cell r="A123" t="str">
            <v>2515</v>
          </cell>
          <cell r="B123" t="str">
            <v>Morgan</v>
          </cell>
          <cell r="C123" t="str">
            <v>Wiggins Re-50J</v>
          </cell>
          <cell r="D123" t="str">
            <v>REAP</v>
          </cell>
          <cell r="E123">
            <v>0</v>
          </cell>
          <cell r="F123" t="str">
            <v>REAP</v>
          </cell>
          <cell r="G123">
            <v>0</v>
          </cell>
          <cell r="H123" t="str">
            <v>Non-Improvement</v>
          </cell>
          <cell r="I123">
            <v>0</v>
          </cell>
          <cell r="J123">
            <v>9035</v>
          </cell>
          <cell r="K123">
            <v>2.96</v>
          </cell>
          <cell r="L123" t="str">
            <v>Non-Improvement</v>
          </cell>
          <cell r="M123" t="str">
            <v>Accredited</v>
          </cell>
          <cell r="N123" t="str">
            <v>Performance Plan</v>
          </cell>
        </row>
        <row r="124">
          <cell r="A124" t="str">
            <v>2520</v>
          </cell>
          <cell r="B124" t="str">
            <v>Otero</v>
          </cell>
          <cell r="C124" t="str">
            <v>East Otero R-1</v>
          </cell>
          <cell r="D124" t="str">
            <v>Ineligible</v>
          </cell>
          <cell r="E124">
            <v>0</v>
          </cell>
          <cell r="F124" t="str">
            <v>Ineligible</v>
          </cell>
          <cell r="G124">
            <v>0</v>
          </cell>
          <cell r="H124" t="str">
            <v>Corrective Action</v>
          </cell>
          <cell r="I124">
            <v>0</v>
          </cell>
          <cell r="J124">
            <v>9150</v>
          </cell>
          <cell r="K124">
            <v>3.5700000000000003</v>
          </cell>
          <cell r="L124" t="str">
            <v>Non-Improvement</v>
          </cell>
          <cell r="M124" t="str">
            <v>Accredited with Improvement Plan</v>
          </cell>
          <cell r="N124" t="str">
            <v>Improvement Plan</v>
          </cell>
        </row>
        <row r="125">
          <cell r="A125" t="str">
            <v>2530</v>
          </cell>
          <cell r="B125" t="str">
            <v>Otero</v>
          </cell>
          <cell r="C125" t="str">
            <v>Rocky Ford R-2</v>
          </cell>
          <cell r="D125" t="str">
            <v>Ineligible</v>
          </cell>
          <cell r="E125">
            <v>0</v>
          </cell>
          <cell r="F125" t="str">
            <v>Ineligible</v>
          </cell>
          <cell r="G125">
            <v>0</v>
          </cell>
          <cell r="H125" t="str">
            <v>Corrective Action</v>
          </cell>
          <cell r="I125">
            <v>0</v>
          </cell>
          <cell r="J125">
            <v>9150</v>
          </cell>
          <cell r="K125">
            <v>1.3800000000000001</v>
          </cell>
          <cell r="L125" t="str">
            <v>Non-Improvement</v>
          </cell>
          <cell r="M125" t="str">
            <v>Accredited with Priority Improvement Plan</v>
          </cell>
          <cell r="N125" t="str">
            <v>Turnaround Plan</v>
          </cell>
        </row>
        <row r="126">
          <cell r="A126" t="str">
            <v>2535</v>
          </cell>
          <cell r="B126" t="str">
            <v>Otero</v>
          </cell>
          <cell r="C126" t="str">
            <v>Manzanola 3J</v>
          </cell>
          <cell r="D126" t="str">
            <v>REAP</v>
          </cell>
          <cell r="E126">
            <v>0</v>
          </cell>
          <cell r="F126" t="str">
            <v>REAP</v>
          </cell>
          <cell r="G126">
            <v>0</v>
          </cell>
          <cell r="H126" t="str">
            <v>Non-Improvement</v>
          </cell>
          <cell r="I126">
            <v>0</v>
          </cell>
          <cell r="J126">
            <v>9060</v>
          </cell>
          <cell r="K126">
            <v>3.2600000000000002</v>
          </cell>
          <cell r="L126" t="str">
            <v>Non-Improvement</v>
          </cell>
          <cell r="M126" t="str">
            <v>Accredited</v>
          </cell>
          <cell r="N126" t="str">
            <v>Performance Plan</v>
          </cell>
        </row>
        <row r="127">
          <cell r="A127" t="str">
            <v>2540</v>
          </cell>
          <cell r="B127" t="str">
            <v>Otero</v>
          </cell>
          <cell r="C127" t="str">
            <v>Fowler R-4J</v>
          </cell>
          <cell r="D127" t="str">
            <v>REAP</v>
          </cell>
          <cell r="E127">
            <v>0</v>
          </cell>
          <cell r="F127" t="str">
            <v>REAP</v>
          </cell>
          <cell r="G127">
            <v>0</v>
          </cell>
          <cell r="H127" t="str">
            <v>Non-Improvement</v>
          </cell>
          <cell r="I127">
            <v>0</v>
          </cell>
          <cell r="J127">
            <v>9060</v>
          </cell>
          <cell r="K127">
            <v>4.07</v>
          </cell>
          <cell r="L127" t="str">
            <v>Non-Improvement</v>
          </cell>
          <cell r="M127" t="str">
            <v>Accredited</v>
          </cell>
          <cell r="N127" t="str">
            <v>Performance Plan</v>
          </cell>
        </row>
        <row r="128">
          <cell r="A128" t="str">
            <v>2560</v>
          </cell>
          <cell r="B128" t="str">
            <v>Otero</v>
          </cell>
          <cell r="C128" t="str">
            <v>Cheraw 31</v>
          </cell>
          <cell r="D128" t="str">
            <v>REAP</v>
          </cell>
          <cell r="E128">
            <v>0</v>
          </cell>
          <cell r="F128" t="str">
            <v>REAP</v>
          </cell>
          <cell r="G128">
            <v>0</v>
          </cell>
          <cell r="H128" t="str">
            <v>Non-Improvement</v>
          </cell>
          <cell r="I128">
            <v>0</v>
          </cell>
          <cell r="J128">
            <v>9150</v>
          </cell>
          <cell r="K128">
            <v>4.08</v>
          </cell>
          <cell r="L128" t="str">
            <v>Non-Improvement</v>
          </cell>
          <cell r="M128" t="str">
            <v>Accredited with Improvement Plan</v>
          </cell>
          <cell r="N128" t="str">
            <v>Turnaround Plan</v>
          </cell>
        </row>
        <row r="129">
          <cell r="A129" t="str">
            <v>2570</v>
          </cell>
          <cell r="B129" t="str">
            <v>Otero</v>
          </cell>
          <cell r="C129" t="str">
            <v>Swink 33</v>
          </cell>
          <cell r="D129" t="str">
            <v>REAP</v>
          </cell>
          <cell r="E129">
            <v>0</v>
          </cell>
          <cell r="F129" t="str">
            <v>REAP</v>
          </cell>
          <cell r="G129">
            <v>0</v>
          </cell>
          <cell r="H129" t="str">
            <v>Non-Improvement</v>
          </cell>
          <cell r="I129">
            <v>0</v>
          </cell>
          <cell r="J129">
            <v>9150</v>
          </cell>
          <cell r="K129">
            <v>4.1100000000000003</v>
          </cell>
          <cell r="L129" t="str">
            <v>Non-Improvement</v>
          </cell>
          <cell r="M129" t="str">
            <v>Accredited</v>
          </cell>
          <cell r="N129" t="str">
            <v>Performance Plan</v>
          </cell>
        </row>
        <row r="130">
          <cell r="A130" t="str">
            <v>2580</v>
          </cell>
          <cell r="B130" t="str">
            <v>Ouray</v>
          </cell>
          <cell r="C130" t="str">
            <v>Ouray R-1</v>
          </cell>
          <cell r="D130" t="str">
            <v>REAP</v>
          </cell>
          <cell r="E130">
            <v>0</v>
          </cell>
          <cell r="F130" t="str">
            <v>REAP</v>
          </cell>
          <cell r="G130">
            <v>0</v>
          </cell>
          <cell r="H130" t="str">
            <v>Non-Improvement</v>
          </cell>
          <cell r="I130">
            <v>0</v>
          </cell>
          <cell r="J130">
            <v>9145</v>
          </cell>
          <cell r="K130">
            <v>0.71000000000000008</v>
          </cell>
          <cell r="L130" t="str">
            <v>Non-Improvement</v>
          </cell>
          <cell r="M130" t="str">
            <v>Accredited with Distinction</v>
          </cell>
          <cell r="N130" t="str">
            <v>Performance Plan</v>
          </cell>
        </row>
        <row r="131">
          <cell r="A131" t="str">
            <v>2590</v>
          </cell>
          <cell r="B131" t="str">
            <v>Ouray</v>
          </cell>
          <cell r="C131" t="str">
            <v>Ridgway R-2</v>
          </cell>
          <cell r="D131" t="str">
            <v>REAP</v>
          </cell>
          <cell r="E131">
            <v>0</v>
          </cell>
          <cell r="F131" t="str">
            <v>REAP</v>
          </cell>
          <cell r="G131">
            <v>0</v>
          </cell>
          <cell r="H131" t="str">
            <v>Non-Improvement</v>
          </cell>
          <cell r="I131">
            <v>0</v>
          </cell>
          <cell r="J131">
            <v>9145</v>
          </cell>
          <cell r="K131">
            <v>7.7700000000000005</v>
          </cell>
          <cell r="L131" t="str">
            <v>Non-Improvement</v>
          </cell>
          <cell r="M131" t="str">
            <v>Accredited with Distinction</v>
          </cell>
          <cell r="N131" t="str">
            <v>Performance Plan</v>
          </cell>
        </row>
        <row r="132">
          <cell r="A132" t="str">
            <v>2600</v>
          </cell>
          <cell r="B132" t="str">
            <v>Park</v>
          </cell>
          <cell r="C132" t="str">
            <v>Platte Canyon 1</v>
          </cell>
          <cell r="D132" t="str">
            <v>REAP</v>
          </cell>
          <cell r="E132">
            <v>0</v>
          </cell>
          <cell r="F132" t="str">
            <v>REAP</v>
          </cell>
          <cell r="G132">
            <v>0</v>
          </cell>
          <cell r="H132" t="str">
            <v>Non-Improvement</v>
          </cell>
          <cell r="I132">
            <v>0</v>
          </cell>
          <cell r="J132">
            <v>9140</v>
          </cell>
          <cell r="K132">
            <v>4.82</v>
          </cell>
          <cell r="L132" t="str">
            <v>Non-Improvement</v>
          </cell>
          <cell r="M132" t="str">
            <v>Accredited</v>
          </cell>
          <cell r="N132" t="str">
            <v>Performance Plan</v>
          </cell>
        </row>
        <row r="133">
          <cell r="A133" t="str">
            <v>2610</v>
          </cell>
          <cell r="B133" t="str">
            <v>Park</v>
          </cell>
          <cell r="C133" t="str">
            <v>Park Re-2</v>
          </cell>
          <cell r="D133" t="str">
            <v>REAP</v>
          </cell>
          <cell r="E133">
            <v>0</v>
          </cell>
          <cell r="F133" t="str">
            <v>REAP</v>
          </cell>
          <cell r="G133">
            <v>0</v>
          </cell>
          <cell r="H133" t="str">
            <v>Non-Improvement</v>
          </cell>
          <cell r="I133">
            <v>0</v>
          </cell>
          <cell r="J133">
            <v>9030</v>
          </cell>
          <cell r="K133">
            <v>3.75</v>
          </cell>
          <cell r="L133" t="str">
            <v>School Improvement-Year 1</v>
          </cell>
          <cell r="M133" t="str">
            <v>Accredited</v>
          </cell>
          <cell r="N133" t="str">
            <v>Turnaround Plan</v>
          </cell>
        </row>
        <row r="134">
          <cell r="A134" t="str">
            <v>2620</v>
          </cell>
          <cell r="B134" t="str">
            <v>Phillips</v>
          </cell>
          <cell r="C134" t="str">
            <v>Holyoke Re-1J</v>
          </cell>
          <cell r="D134" t="str">
            <v>REAP</v>
          </cell>
          <cell r="E134">
            <v>0</v>
          </cell>
          <cell r="F134" t="str">
            <v>REAP</v>
          </cell>
          <cell r="G134">
            <v>0</v>
          </cell>
          <cell r="H134" t="str">
            <v>Program Improvement</v>
          </cell>
          <cell r="I134">
            <v>0</v>
          </cell>
          <cell r="J134">
            <v>9040</v>
          </cell>
          <cell r="K134">
            <v>5</v>
          </cell>
          <cell r="L134" t="str">
            <v>School Improvement-Year 1</v>
          </cell>
          <cell r="M134" t="str">
            <v>Accredited</v>
          </cell>
          <cell r="N134" t="str">
            <v>Performance Plan</v>
          </cell>
        </row>
        <row r="135">
          <cell r="A135" t="str">
            <v>2630</v>
          </cell>
          <cell r="B135" t="str">
            <v>Phillips</v>
          </cell>
          <cell r="C135" t="str">
            <v>Haxtun Re-2J</v>
          </cell>
          <cell r="D135" t="str">
            <v>REAP</v>
          </cell>
          <cell r="E135">
            <v>0</v>
          </cell>
          <cell r="F135" t="str">
            <v>REAP</v>
          </cell>
          <cell r="G135">
            <v>0</v>
          </cell>
          <cell r="H135" t="str">
            <v>Non-Improvement</v>
          </cell>
          <cell r="I135">
            <v>0</v>
          </cell>
          <cell r="J135">
            <v>9040</v>
          </cell>
          <cell r="K135">
            <v>3.95</v>
          </cell>
          <cell r="L135" t="str">
            <v>Non-Improvement</v>
          </cell>
          <cell r="M135" t="str">
            <v>Accredited</v>
          </cell>
          <cell r="N135" t="str">
            <v>Improvement Plan</v>
          </cell>
        </row>
        <row r="136">
          <cell r="A136" t="str">
            <v>2640</v>
          </cell>
          <cell r="B136" t="str">
            <v>Pitkin</v>
          </cell>
          <cell r="C136" t="str">
            <v>Aspen 1</v>
          </cell>
          <cell r="D136" t="str">
            <v>Ineligible</v>
          </cell>
          <cell r="E136">
            <v>0</v>
          </cell>
          <cell r="F136" t="str">
            <v>Ineligible</v>
          </cell>
          <cell r="G136">
            <v>0</v>
          </cell>
          <cell r="H136" t="str">
            <v>Non-Improvement</v>
          </cell>
          <cell r="I136">
            <v>0</v>
          </cell>
          <cell r="J136">
            <v>9030</v>
          </cell>
          <cell r="K136">
            <v>4.87</v>
          </cell>
          <cell r="L136" t="str">
            <v>Non-Improvement</v>
          </cell>
          <cell r="M136" t="str">
            <v>Accredited with Distinction</v>
          </cell>
          <cell r="N136" t="str">
            <v>Performance Plan</v>
          </cell>
        </row>
        <row r="137">
          <cell r="A137" t="str">
            <v>2650</v>
          </cell>
          <cell r="B137" t="str">
            <v>Prowers</v>
          </cell>
          <cell r="C137" t="str">
            <v>Granada Re-1</v>
          </cell>
          <cell r="D137" t="str">
            <v>REAP</v>
          </cell>
          <cell r="E137">
            <v>0</v>
          </cell>
          <cell r="F137" t="str">
            <v>REAP</v>
          </cell>
          <cell r="G137">
            <v>0</v>
          </cell>
          <cell r="H137" t="str">
            <v>Non-Improvement</v>
          </cell>
          <cell r="I137">
            <v>0</v>
          </cell>
          <cell r="J137">
            <v>9075</v>
          </cell>
          <cell r="K137">
            <v>2.5299999999999998</v>
          </cell>
          <cell r="L137" t="str">
            <v>Non-Improvement</v>
          </cell>
          <cell r="M137" t="str">
            <v>Accredited</v>
          </cell>
          <cell r="N137" t="str">
            <v>Performance Plan</v>
          </cell>
        </row>
        <row r="138">
          <cell r="A138" t="str">
            <v>2660</v>
          </cell>
          <cell r="B138" t="str">
            <v>Prowers</v>
          </cell>
          <cell r="C138" t="str">
            <v>Lamar Re-2</v>
          </cell>
          <cell r="D138" t="str">
            <v>Ineligible</v>
          </cell>
          <cell r="E138">
            <v>0</v>
          </cell>
          <cell r="F138" t="str">
            <v>Ineligible</v>
          </cell>
          <cell r="G138">
            <v>0</v>
          </cell>
          <cell r="H138" t="str">
            <v>Corrective Action</v>
          </cell>
          <cell r="I138">
            <v>0</v>
          </cell>
          <cell r="J138">
            <v>9075</v>
          </cell>
          <cell r="K138">
            <v>2.4699999999999998</v>
          </cell>
          <cell r="L138" t="str">
            <v>School Improvement-Year 1</v>
          </cell>
          <cell r="M138" t="str">
            <v>Accredited with Improvement Plan</v>
          </cell>
          <cell r="N138" t="str">
            <v>Priority Improvement Plan</v>
          </cell>
        </row>
        <row r="139">
          <cell r="A139" t="str">
            <v>2670</v>
          </cell>
          <cell r="B139" t="str">
            <v>Prowers</v>
          </cell>
          <cell r="C139" t="str">
            <v>Holly Re-3</v>
          </cell>
          <cell r="D139" t="str">
            <v>REAP</v>
          </cell>
          <cell r="E139">
            <v>0</v>
          </cell>
          <cell r="F139" t="str">
            <v>REAP</v>
          </cell>
          <cell r="G139">
            <v>0</v>
          </cell>
          <cell r="H139" t="str">
            <v>Non-Improvement</v>
          </cell>
          <cell r="I139">
            <v>0</v>
          </cell>
          <cell r="J139">
            <v>9075</v>
          </cell>
          <cell r="K139">
            <v>3.66</v>
          </cell>
          <cell r="L139" t="str">
            <v>Non-Improvement</v>
          </cell>
          <cell r="M139" t="str">
            <v>Accredited</v>
          </cell>
          <cell r="N139" t="str">
            <v>Performance Plan</v>
          </cell>
        </row>
        <row r="140">
          <cell r="A140" t="str">
            <v>2680</v>
          </cell>
          <cell r="B140" t="str">
            <v>Prowers</v>
          </cell>
          <cell r="C140" t="str">
            <v>Wiley Re-13J</v>
          </cell>
          <cell r="D140" t="str">
            <v>REAP</v>
          </cell>
          <cell r="E140">
            <v>0</v>
          </cell>
          <cell r="F140" t="str">
            <v>REAP</v>
          </cell>
          <cell r="G140">
            <v>0</v>
          </cell>
          <cell r="H140" t="str">
            <v>Non-Improvement</v>
          </cell>
          <cell r="I140">
            <v>0</v>
          </cell>
          <cell r="J140">
            <v>9075</v>
          </cell>
          <cell r="K140">
            <v>8.98</v>
          </cell>
          <cell r="L140" t="str">
            <v>Non-Improvement</v>
          </cell>
          <cell r="M140" t="str">
            <v>Accredited</v>
          </cell>
          <cell r="N140" t="str">
            <v>Performance Plan</v>
          </cell>
        </row>
        <row r="141">
          <cell r="A141" t="str">
            <v>2690</v>
          </cell>
          <cell r="B141" t="str">
            <v>Pueblo</v>
          </cell>
          <cell r="C141" t="str">
            <v>Pueblo City 60</v>
          </cell>
          <cell r="D141" t="str">
            <v>Ineligible</v>
          </cell>
          <cell r="E141">
            <v>0</v>
          </cell>
          <cell r="F141" t="str">
            <v>Ineligible</v>
          </cell>
          <cell r="G141">
            <v>0</v>
          </cell>
          <cell r="H141" t="str">
            <v>Corrective Action</v>
          </cell>
          <cell r="I141">
            <v>0</v>
          </cell>
          <cell r="J141">
            <v>0</v>
          </cell>
          <cell r="K141">
            <v>6.5299999999999994</v>
          </cell>
          <cell r="L141" t="str">
            <v>School Improvement-Year 2</v>
          </cell>
          <cell r="M141" t="str">
            <v>Accredited with Turnaround Plan</v>
          </cell>
          <cell r="N141" t="str">
            <v>Turnaround Plan</v>
          </cell>
        </row>
        <row r="142">
          <cell r="A142" t="str">
            <v>2700</v>
          </cell>
          <cell r="B142" t="str">
            <v>Pueblo</v>
          </cell>
          <cell r="C142" t="str">
            <v>Pueblo Rural 70</v>
          </cell>
          <cell r="D142" t="str">
            <v>Ineligible</v>
          </cell>
          <cell r="E142">
            <v>0</v>
          </cell>
          <cell r="F142" t="str">
            <v>Ineligible</v>
          </cell>
          <cell r="G142">
            <v>0</v>
          </cell>
          <cell r="H142" t="str">
            <v>Corrective Action</v>
          </cell>
          <cell r="I142">
            <v>0</v>
          </cell>
          <cell r="J142">
            <v>0</v>
          </cell>
          <cell r="K142">
            <v>8.86</v>
          </cell>
          <cell r="L142" t="str">
            <v>Non-Improvement</v>
          </cell>
          <cell r="M142" t="str">
            <v>Accredited with Improvement Plan</v>
          </cell>
          <cell r="N142" t="str">
            <v>Improvement Plan</v>
          </cell>
        </row>
        <row r="143">
          <cell r="A143" t="str">
            <v>2710</v>
          </cell>
          <cell r="B143" t="str">
            <v>Rio Blanco</v>
          </cell>
          <cell r="C143" t="str">
            <v>Meeker Re-1</v>
          </cell>
          <cell r="D143" t="str">
            <v>REAP</v>
          </cell>
          <cell r="E143">
            <v>0</v>
          </cell>
          <cell r="F143" t="str">
            <v>REAP</v>
          </cell>
          <cell r="G143">
            <v>0</v>
          </cell>
          <cell r="H143" t="str">
            <v>Non-Improvement</v>
          </cell>
          <cell r="I143">
            <v>0</v>
          </cell>
          <cell r="J143">
            <v>9125</v>
          </cell>
          <cell r="K143">
            <v>3.35</v>
          </cell>
          <cell r="L143" t="str">
            <v>Non-Improvement</v>
          </cell>
          <cell r="M143" t="str">
            <v>Accredited</v>
          </cell>
          <cell r="N143" t="str">
            <v>Performance Plan</v>
          </cell>
        </row>
        <row r="144">
          <cell r="A144" t="str">
            <v>2720</v>
          </cell>
          <cell r="B144" t="str">
            <v>Rio Blanco</v>
          </cell>
          <cell r="C144" t="str">
            <v>Rangely Re-4</v>
          </cell>
          <cell r="D144" t="str">
            <v>REAP</v>
          </cell>
          <cell r="E144">
            <v>0</v>
          </cell>
          <cell r="F144" t="str">
            <v>REAP</v>
          </cell>
          <cell r="G144">
            <v>0</v>
          </cell>
          <cell r="H144" t="str">
            <v>Program Improvement</v>
          </cell>
          <cell r="I144">
            <v>0</v>
          </cell>
          <cell r="J144">
            <v>9125</v>
          </cell>
          <cell r="K144">
            <v>6.3</v>
          </cell>
          <cell r="L144" t="str">
            <v>Non-Improvement</v>
          </cell>
          <cell r="M144" t="str">
            <v>Accredited</v>
          </cell>
          <cell r="N144" t="str">
            <v>Performance Plan</v>
          </cell>
        </row>
        <row r="145">
          <cell r="A145" t="str">
            <v>2730</v>
          </cell>
          <cell r="B145" t="str">
            <v>Rio Grande</v>
          </cell>
          <cell r="C145" t="str">
            <v>Del Norte C-7</v>
          </cell>
          <cell r="D145" t="str">
            <v>REAP</v>
          </cell>
          <cell r="E145">
            <v>0</v>
          </cell>
          <cell r="F145" t="str">
            <v>REAP</v>
          </cell>
          <cell r="G145">
            <v>0</v>
          </cell>
          <cell r="H145" t="str">
            <v>Program Improvement</v>
          </cell>
          <cell r="I145">
            <v>0</v>
          </cell>
          <cell r="J145">
            <v>9055</v>
          </cell>
          <cell r="K145">
            <v>2.81</v>
          </cell>
          <cell r="L145" t="str">
            <v>School Improvement-Year 2</v>
          </cell>
          <cell r="M145" t="str">
            <v>Accredited</v>
          </cell>
          <cell r="N145" t="str">
            <v>Priority Improvement Plan</v>
          </cell>
        </row>
        <row r="146">
          <cell r="A146" t="str">
            <v>2740</v>
          </cell>
          <cell r="B146" t="str">
            <v>Rio Grande</v>
          </cell>
          <cell r="C146" t="str">
            <v>Monte Vista C-8</v>
          </cell>
          <cell r="D146" t="str">
            <v>Ineligible</v>
          </cell>
          <cell r="E146">
            <v>0</v>
          </cell>
          <cell r="F146" t="str">
            <v>Ineligible</v>
          </cell>
          <cell r="G146">
            <v>0</v>
          </cell>
          <cell r="H146" t="str">
            <v>Corrective Action</v>
          </cell>
          <cell r="I146">
            <v>0</v>
          </cell>
          <cell r="J146">
            <v>9055</v>
          </cell>
          <cell r="K146">
            <v>4.09</v>
          </cell>
          <cell r="L146" t="str">
            <v>Non-Improvement</v>
          </cell>
          <cell r="M146" t="str">
            <v>Accredited with Priority Improvement Plan</v>
          </cell>
          <cell r="N146" t="str">
            <v>Improvement Plan</v>
          </cell>
        </row>
        <row r="147">
          <cell r="A147" t="str">
            <v>2750</v>
          </cell>
          <cell r="B147" t="str">
            <v>Rio Grande</v>
          </cell>
          <cell r="C147" t="str">
            <v>Sargent Re-33J</v>
          </cell>
          <cell r="D147" t="str">
            <v>REAP</v>
          </cell>
          <cell r="E147">
            <v>0</v>
          </cell>
          <cell r="F147" t="str">
            <v>REAP</v>
          </cell>
          <cell r="G147">
            <v>0</v>
          </cell>
          <cell r="H147" t="str">
            <v>Non-Improvement</v>
          </cell>
          <cell r="I147">
            <v>0</v>
          </cell>
          <cell r="J147">
            <v>9055</v>
          </cell>
          <cell r="K147">
            <v>4.34</v>
          </cell>
          <cell r="L147" t="str">
            <v>Non-Improvement</v>
          </cell>
          <cell r="M147" t="str">
            <v>Accredited</v>
          </cell>
          <cell r="N147" t="str">
            <v>Performance Plan</v>
          </cell>
        </row>
        <row r="148">
          <cell r="A148" t="str">
            <v>2760</v>
          </cell>
          <cell r="B148" t="str">
            <v>Routt</v>
          </cell>
          <cell r="C148" t="str">
            <v>Hayden Re-1</v>
          </cell>
          <cell r="D148" t="str">
            <v>REAP</v>
          </cell>
          <cell r="E148">
            <v>0</v>
          </cell>
          <cell r="F148" t="str">
            <v>REAP</v>
          </cell>
          <cell r="G148">
            <v>0</v>
          </cell>
          <cell r="H148" t="str">
            <v>Non-Improvement</v>
          </cell>
          <cell r="I148">
            <v>0</v>
          </cell>
          <cell r="J148">
            <v>9095</v>
          </cell>
          <cell r="K148">
            <v>2.8000000000000003</v>
          </cell>
          <cell r="L148" t="str">
            <v>Non-Improvement</v>
          </cell>
          <cell r="M148" t="str">
            <v>Accredited</v>
          </cell>
          <cell r="N148" t="str">
            <v>Performance Plan</v>
          </cell>
        </row>
        <row r="149">
          <cell r="A149" t="str">
            <v>2770</v>
          </cell>
          <cell r="B149" t="str">
            <v>Routt</v>
          </cell>
          <cell r="C149" t="str">
            <v>Steamboat Springs Re-2</v>
          </cell>
          <cell r="D149" t="str">
            <v>Ineligible</v>
          </cell>
          <cell r="E149">
            <v>0</v>
          </cell>
          <cell r="F149" t="str">
            <v>Ineligible</v>
          </cell>
          <cell r="G149">
            <v>0</v>
          </cell>
          <cell r="H149" t="str">
            <v>Program Improvement</v>
          </cell>
          <cell r="I149">
            <v>0</v>
          </cell>
          <cell r="J149">
            <v>9095</v>
          </cell>
          <cell r="K149">
            <v>5.37</v>
          </cell>
          <cell r="L149" t="str">
            <v>Non-Improvement</v>
          </cell>
          <cell r="M149" t="str">
            <v>Accredited with Distinction</v>
          </cell>
          <cell r="N149" t="str">
            <v>Performance Plan</v>
          </cell>
        </row>
        <row r="150">
          <cell r="A150" t="str">
            <v>2780</v>
          </cell>
          <cell r="B150" t="str">
            <v>Routt</v>
          </cell>
          <cell r="C150" t="str">
            <v>South Routt Re-3J</v>
          </cell>
          <cell r="D150" t="str">
            <v>REAP</v>
          </cell>
          <cell r="E150">
            <v>0</v>
          </cell>
          <cell r="F150" t="str">
            <v>REAP</v>
          </cell>
          <cell r="G150">
            <v>0</v>
          </cell>
          <cell r="H150" t="str">
            <v>Program Improvement</v>
          </cell>
          <cell r="I150">
            <v>0</v>
          </cell>
          <cell r="J150">
            <v>9095</v>
          </cell>
          <cell r="K150">
            <v>1.9100000000000001</v>
          </cell>
          <cell r="L150" t="str">
            <v>School Improvement-Year 2</v>
          </cell>
          <cell r="M150" t="str">
            <v>Accredited</v>
          </cell>
          <cell r="N150" t="str">
            <v>Performance Plan</v>
          </cell>
        </row>
        <row r="151">
          <cell r="A151" t="str">
            <v>2790</v>
          </cell>
          <cell r="B151" t="str">
            <v>Saguache</v>
          </cell>
          <cell r="C151" t="str">
            <v>Mountain Valley Re-1</v>
          </cell>
          <cell r="D151" t="str">
            <v>REAP</v>
          </cell>
          <cell r="E151">
            <v>0</v>
          </cell>
          <cell r="F151" t="str">
            <v>REAP</v>
          </cell>
          <cell r="G151">
            <v>0</v>
          </cell>
          <cell r="H151" t="str">
            <v>Program Improvement</v>
          </cell>
          <cell r="I151">
            <v>0</v>
          </cell>
          <cell r="J151">
            <v>9055</v>
          </cell>
          <cell r="K151">
            <v>5.8100000000000005</v>
          </cell>
          <cell r="L151" t="str">
            <v>Non-Improvement</v>
          </cell>
          <cell r="M151" t="str">
            <v>Accredited with Improvement Plan</v>
          </cell>
          <cell r="N151" t="str">
            <v>Improvement Plan</v>
          </cell>
        </row>
        <row r="152">
          <cell r="A152" t="str">
            <v>2800</v>
          </cell>
          <cell r="B152" t="str">
            <v>Saguache</v>
          </cell>
          <cell r="C152" t="str">
            <v>Moffat 2</v>
          </cell>
          <cell r="D152" t="str">
            <v>REAP</v>
          </cell>
          <cell r="E152">
            <v>0</v>
          </cell>
          <cell r="F152" t="str">
            <v>REAP</v>
          </cell>
          <cell r="G152">
            <v>0</v>
          </cell>
          <cell r="H152" t="str">
            <v>Non-Improvement</v>
          </cell>
          <cell r="I152">
            <v>0</v>
          </cell>
          <cell r="J152">
            <v>9055</v>
          </cell>
          <cell r="K152">
            <v>4.22</v>
          </cell>
          <cell r="L152" t="str">
            <v>School Improvement-Year 1</v>
          </cell>
          <cell r="M152" t="str">
            <v>Accredited with Distinction</v>
          </cell>
          <cell r="N152" t="str">
            <v>Priority Improvement Plan</v>
          </cell>
        </row>
        <row r="153">
          <cell r="A153" t="str">
            <v>2810</v>
          </cell>
          <cell r="B153" t="str">
            <v>Saguache</v>
          </cell>
          <cell r="C153" t="str">
            <v>Center 26J</v>
          </cell>
          <cell r="D153" t="str">
            <v>REAP</v>
          </cell>
          <cell r="E153">
            <v>0</v>
          </cell>
          <cell r="F153" t="str">
            <v>REAP</v>
          </cell>
          <cell r="G153">
            <v>0</v>
          </cell>
          <cell r="H153" t="str">
            <v>Corrective Action</v>
          </cell>
          <cell r="I153">
            <v>0</v>
          </cell>
          <cell r="J153">
            <v>9055</v>
          </cell>
          <cell r="K153">
            <v>2.5299999999999998</v>
          </cell>
          <cell r="L153" t="str">
            <v>Corrective Action</v>
          </cell>
          <cell r="M153" t="str">
            <v>Accredited with Priority Improvement Plan</v>
          </cell>
          <cell r="N153" t="str">
            <v>Priority Improvement Plan</v>
          </cell>
        </row>
        <row r="154">
          <cell r="A154" t="str">
            <v>2820</v>
          </cell>
          <cell r="B154" t="str">
            <v>San Juan</v>
          </cell>
          <cell r="C154" t="str">
            <v>Silverton 1</v>
          </cell>
          <cell r="D154" t="str">
            <v>REAP</v>
          </cell>
          <cell r="E154">
            <v>0</v>
          </cell>
          <cell r="F154" t="str">
            <v>REAP</v>
          </cell>
          <cell r="G154">
            <v>0</v>
          </cell>
          <cell r="H154" t="str">
            <v>Non-Improvement</v>
          </cell>
          <cell r="I154">
            <v>0</v>
          </cell>
          <cell r="J154">
            <v>9050</v>
          </cell>
          <cell r="K154">
            <v>6.99</v>
          </cell>
          <cell r="L154" t="str">
            <v>Non-Improvement</v>
          </cell>
          <cell r="M154" t="str">
            <v>Accredited</v>
          </cell>
          <cell r="N154" t="str">
            <v>Performance Plan</v>
          </cell>
        </row>
        <row r="155">
          <cell r="A155" t="str">
            <v>2830</v>
          </cell>
          <cell r="B155" t="str">
            <v>San Miguel</v>
          </cell>
          <cell r="C155" t="str">
            <v>Telluride R-1</v>
          </cell>
          <cell r="D155" t="str">
            <v>REAP</v>
          </cell>
          <cell r="E155">
            <v>0</v>
          </cell>
          <cell r="F155" t="str">
            <v>REAP</v>
          </cell>
          <cell r="G155">
            <v>0</v>
          </cell>
          <cell r="H155" t="str">
            <v>Non-Improvement</v>
          </cell>
          <cell r="I155">
            <v>0</v>
          </cell>
          <cell r="J155">
            <v>9145</v>
          </cell>
          <cell r="K155">
            <v>10.14</v>
          </cell>
          <cell r="L155" t="str">
            <v>Non-Improvement</v>
          </cell>
          <cell r="M155" t="str">
            <v>Accredited with Distinction</v>
          </cell>
          <cell r="N155" t="str">
            <v>Performance Plan</v>
          </cell>
        </row>
        <row r="156">
          <cell r="A156" t="str">
            <v>2840</v>
          </cell>
          <cell r="B156" t="str">
            <v>San Miguel</v>
          </cell>
          <cell r="C156" t="str">
            <v>Norwood Re-2J</v>
          </cell>
          <cell r="D156" t="str">
            <v>REAP</v>
          </cell>
          <cell r="E156">
            <v>0</v>
          </cell>
          <cell r="F156" t="str">
            <v>REAP</v>
          </cell>
          <cell r="G156">
            <v>0</v>
          </cell>
          <cell r="H156" t="str">
            <v>Non-Improvement</v>
          </cell>
          <cell r="I156">
            <v>0</v>
          </cell>
          <cell r="J156">
            <v>9145</v>
          </cell>
          <cell r="K156">
            <v>6.23</v>
          </cell>
          <cell r="L156" t="str">
            <v>Non-Improvement</v>
          </cell>
          <cell r="M156" t="str">
            <v>Accredited</v>
          </cell>
          <cell r="N156" t="str">
            <v>Priority Improvement Plan</v>
          </cell>
        </row>
        <row r="157">
          <cell r="A157" t="str">
            <v>2862</v>
          </cell>
          <cell r="B157" t="str">
            <v>Sedgwick</v>
          </cell>
          <cell r="C157" t="str">
            <v>Julesburg Re-1</v>
          </cell>
          <cell r="D157" t="str">
            <v>REAP</v>
          </cell>
          <cell r="E157">
            <v>0</v>
          </cell>
          <cell r="F157" t="str">
            <v>REAP</v>
          </cell>
          <cell r="G157">
            <v>0</v>
          </cell>
          <cell r="H157" t="str">
            <v>Program Improvement</v>
          </cell>
          <cell r="I157">
            <v>0</v>
          </cell>
          <cell r="J157">
            <v>9040</v>
          </cell>
          <cell r="K157">
            <v>0.64</v>
          </cell>
          <cell r="L157" t="str">
            <v>Non-Improvement</v>
          </cell>
          <cell r="M157" t="str">
            <v>Accredited with Priority Improvement Plan</v>
          </cell>
          <cell r="N157" t="str">
            <v>Performance Plan</v>
          </cell>
        </row>
        <row r="158">
          <cell r="A158" t="str">
            <v>2865</v>
          </cell>
          <cell r="B158" t="str">
            <v>Sedgwick</v>
          </cell>
          <cell r="C158" t="str">
            <v>Platte Valley Re-3</v>
          </cell>
          <cell r="D158" t="str">
            <v>REAP</v>
          </cell>
          <cell r="E158">
            <v>0</v>
          </cell>
          <cell r="F158" t="str">
            <v>REAP</v>
          </cell>
          <cell r="G158">
            <v>0</v>
          </cell>
          <cell r="H158" t="str">
            <v>Non-Improvement</v>
          </cell>
          <cell r="I158">
            <v>0</v>
          </cell>
          <cell r="J158">
            <v>9040</v>
          </cell>
          <cell r="K158">
            <v>0.98</v>
          </cell>
          <cell r="L158" t="str">
            <v>Non-Improvement</v>
          </cell>
          <cell r="M158" t="str">
            <v>Accredited</v>
          </cell>
          <cell r="N158" t="str">
            <v>Improvement Plan</v>
          </cell>
        </row>
        <row r="159">
          <cell r="A159" t="str">
            <v>3000</v>
          </cell>
          <cell r="B159" t="str">
            <v>Summit</v>
          </cell>
          <cell r="C159" t="str">
            <v>Summit Re-1</v>
          </cell>
          <cell r="D159" t="str">
            <v>Ineligible</v>
          </cell>
          <cell r="E159">
            <v>0</v>
          </cell>
          <cell r="F159" t="str">
            <v>Ineligible</v>
          </cell>
          <cell r="G159">
            <v>0</v>
          </cell>
          <cell r="H159" t="str">
            <v>Corrective Action</v>
          </cell>
          <cell r="I159">
            <v>0</v>
          </cell>
          <cell r="J159">
            <v>9030</v>
          </cell>
          <cell r="K159">
            <v>10.500000000000002</v>
          </cell>
          <cell r="L159" t="str">
            <v>School Improvement-Year 2</v>
          </cell>
          <cell r="M159" t="str">
            <v>Accredited</v>
          </cell>
          <cell r="N159" t="str">
            <v>Performance Plan</v>
          </cell>
        </row>
        <row r="160">
          <cell r="A160" t="str">
            <v>3010</v>
          </cell>
          <cell r="B160" t="str">
            <v>Teller</v>
          </cell>
          <cell r="C160" t="str">
            <v>Cripple Creek Re-1</v>
          </cell>
          <cell r="D160" t="str">
            <v>REAP</v>
          </cell>
          <cell r="E160">
            <v>0</v>
          </cell>
          <cell r="F160" t="str">
            <v>REAP</v>
          </cell>
          <cell r="G160">
            <v>0</v>
          </cell>
          <cell r="H160" t="str">
            <v>Program Improvement</v>
          </cell>
          <cell r="I160">
            <v>0</v>
          </cell>
          <cell r="J160">
            <v>9165</v>
          </cell>
          <cell r="K160">
            <v>5.75</v>
          </cell>
          <cell r="L160" t="str">
            <v>Non-Improvement</v>
          </cell>
          <cell r="M160" t="str">
            <v>Accredited with Improvement Plan</v>
          </cell>
          <cell r="N160" t="str">
            <v>Priority Improvement Plan</v>
          </cell>
        </row>
        <row r="161">
          <cell r="A161" t="str">
            <v>3020</v>
          </cell>
          <cell r="B161" t="str">
            <v>Teller</v>
          </cell>
          <cell r="C161" t="str">
            <v>Woodland Park Re-2</v>
          </cell>
          <cell r="D161" t="str">
            <v>Ineligible</v>
          </cell>
          <cell r="E161">
            <v>0</v>
          </cell>
          <cell r="F161" t="str">
            <v>Ineligible</v>
          </cell>
          <cell r="G161">
            <v>0</v>
          </cell>
          <cell r="H161" t="str">
            <v>Program Improvement</v>
          </cell>
          <cell r="I161">
            <v>0</v>
          </cell>
          <cell r="J161">
            <v>9165</v>
          </cell>
          <cell r="K161">
            <v>3.4000000000000004</v>
          </cell>
          <cell r="L161" t="str">
            <v>Non-Improvement</v>
          </cell>
          <cell r="M161" t="str">
            <v>Accredited</v>
          </cell>
          <cell r="N161" t="str">
            <v>Improvement Plan</v>
          </cell>
        </row>
        <row r="162">
          <cell r="A162" t="str">
            <v>3030</v>
          </cell>
          <cell r="B162" t="str">
            <v>Washington</v>
          </cell>
          <cell r="C162" t="str">
            <v>Akron R-1</v>
          </cell>
          <cell r="D162" t="str">
            <v>REAP</v>
          </cell>
          <cell r="E162">
            <v>0</v>
          </cell>
          <cell r="F162" t="str">
            <v>REAP</v>
          </cell>
          <cell r="G162">
            <v>0</v>
          </cell>
          <cell r="H162" t="str">
            <v>Non-Improvement</v>
          </cell>
          <cell r="I162">
            <v>0</v>
          </cell>
          <cell r="J162">
            <v>9040</v>
          </cell>
          <cell r="K162">
            <v>5.2299999999999995</v>
          </cell>
          <cell r="L162" t="str">
            <v>Non-Improvement</v>
          </cell>
          <cell r="M162" t="str">
            <v>Accredited</v>
          </cell>
          <cell r="N162" t="str">
            <v>Performance Plan</v>
          </cell>
        </row>
        <row r="163">
          <cell r="A163" t="str">
            <v>3040</v>
          </cell>
          <cell r="B163" t="str">
            <v>Washington</v>
          </cell>
          <cell r="C163" t="str">
            <v>Arickaree R-2</v>
          </cell>
          <cell r="D163" t="str">
            <v>REAP</v>
          </cell>
          <cell r="E163">
            <v>0</v>
          </cell>
          <cell r="F163" t="str">
            <v>REAP</v>
          </cell>
          <cell r="G163">
            <v>0</v>
          </cell>
          <cell r="H163" t="str">
            <v>Non-Improvement</v>
          </cell>
          <cell r="I163">
            <v>0</v>
          </cell>
          <cell r="J163">
            <v>9025</v>
          </cell>
          <cell r="K163">
            <v>5.2500000000000009</v>
          </cell>
          <cell r="L163" t="str">
            <v>Non-Improvement</v>
          </cell>
          <cell r="M163" t="str">
            <v>Accredited</v>
          </cell>
          <cell r="N163" t="str">
            <v>Performance Plan</v>
          </cell>
        </row>
        <row r="164">
          <cell r="A164" t="str">
            <v>3050</v>
          </cell>
          <cell r="B164" t="str">
            <v>Washington</v>
          </cell>
          <cell r="C164" t="str">
            <v>Otis R-3</v>
          </cell>
          <cell r="D164" t="str">
            <v>REAP</v>
          </cell>
          <cell r="E164">
            <v>0</v>
          </cell>
          <cell r="F164" t="str">
            <v>REAP</v>
          </cell>
          <cell r="G164">
            <v>0</v>
          </cell>
          <cell r="H164" t="str">
            <v>Non-Improvement</v>
          </cell>
          <cell r="I164">
            <v>0</v>
          </cell>
          <cell r="J164">
            <v>9040</v>
          </cell>
          <cell r="K164">
            <v>5.15</v>
          </cell>
          <cell r="L164" t="str">
            <v>Non-Improvement</v>
          </cell>
          <cell r="M164" t="str">
            <v>Accredited</v>
          </cell>
          <cell r="N164" t="str">
            <v>Performance Plan</v>
          </cell>
        </row>
        <row r="165">
          <cell r="A165" t="str">
            <v>3060</v>
          </cell>
          <cell r="B165" t="str">
            <v>Washington</v>
          </cell>
          <cell r="C165" t="str">
            <v>Lone Star 101</v>
          </cell>
          <cell r="D165" t="str">
            <v>REAP</v>
          </cell>
          <cell r="E165">
            <v>0</v>
          </cell>
          <cell r="F165" t="str">
            <v>REAP</v>
          </cell>
          <cell r="G165">
            <v>0</v>
          </cell>
          <cell r="H165" t="str">
            <v>Non-Improvement</v>
          </cell>
          <cell r="I165">
            <v>0</v>
          </cell>
          <cell r="J165">
            <v>9040</v>
          </cell>
          <cell r="K165">
            <v>5.86</v>
          </cell>
          <cell r="L165" t="str">
            <v>Non-Improvement</v>
          </cell>
          <cell r="M165" t="str">
            <v>Accredited</v>
          </cell>
          <cell r="N165" t="str">
            <v>Performance Plan</v>
          </cell>
        </row>
        <row r="166">
          <cell r="A166" t="str">
            <v>3070</v>
          </cell>
          <cell r="B166" t="str">
            <v>Washington</v>
          </cell>
          <cell r="C166" t="str">
            <v>Woodlin R-104</v>
          </cell>
          <cell r="D166" t="str">
            <v>REAP</v>
          </cell>
          <cell r="E166">
            <v>0</v>
          </cell>
          <cell r="F166" t="str">
            <v>REAP</v>
          </cell>
          <cell r="G166">
            <v>0</v>
          </cell>
          <cell r="H166" t="str">
            <v>Program Improvement</v>
          </cell>
          <cell r="I166">
            <v>0</v>
          </cell>
          <cell r="J166">
            <v>9025</v>
          </cell>
          <cell r="K166">
            <v>9.1800000000000015</v>
          </cell>
          <cell r="L166" t="str">
            <v>School Improvement-Year 1</v>
          </cell>
          <cell r="M166" t="str">
            <v>Accredited</v>
          </cell>
          <cell r="N166" t="str">
            <v>Priority Improvement Plan</v>
          </cell>
        </row>
        <row r="167">
          <cell r="A167" t="str">
            <v>3080</v>
          </cell>
          <cell r="B167" t="str">
            <v>Weld</v>
          </cell>
          <cell r="C167" t="str">
            <v>Gilcrest Re-1</v>
          </cell>
          <cell r="D167" t="str">
            <v>Ineligible</v>
          </cell>
          <cell r="E167">
            <v>0</v>
          </cell>
          <cell r="F167" t="str">
            <v>Ineligible</v>
          </cell>
          <cell r="G167">
            <v>0</v>
          </cell>
          <cell r="H167" t="str">
            <v>Corrective Action</v>
          </cell>
          <cell r="I167">
            <v>0</v>
          </cell>
          <cell r="J167">
            <v>9035</v>
          </cell>
          <cell r="K167">
            <v>5.46</v>
          </cell>
          <cell r="L167" t="str">
            <v>Non-Improvement</v>
          </cell>
          <cell r="M167" t="str">
            <v>Accredited with Priority Improvement Plan</v>
          </cell>
          <cell r="N167" t="str">
            <v>Priority Improvement Plan</v>
          </cell>
        </row>
        <row r="168">
          <cell r="A168" t="str">
            <v>3085</v>
          </cell>
          <cell r="B168" t="str">
            <v>Weld</v>
          </cell>
          <cell r="C168" t="str">
            <v>Eaton Re-2</v>
          </cell>
          <cell r="D168" t="str">
            <v>Ineligible</v>
          </cell>
          <cell r="E168">
            <v>0</v>
          </cell>
          <cell r="F168" t="str">
            <v>Ineligible</v>
          </cell>
          <cell r="G168">
            <v>0</v>
          </cell>
          <cell r="H168" t="str">
            <v>Program Improvement</v>
          </cell>
          <cell r="I168">
            <v>0</v>
          </cell>
          <cell r="J168">
            <v>9035</v>
          </cell>
          <cell r="K168">
            <v>5.16</v>
          </cell>
          <cell r="L168" t="str">
            <v>Non-Improvement</v>
          </cell>
          <cell r="M168" t="str">
            <v>Accredited</v>
          </cell>
          <cell r="N168" t="str">
            <v>Performance Plan</v>
          </cell>
        </row>
        <row r="169">
          <cell r="A169" t="str">
            <v>3090</v>
          </cell>
          <cell r="B169" t="str">
            <v>Weld</v>
          </cell>
          <cell r="C169" t="str">
            <v>Keenesburg Re-3J</v>
          </cell>
          <cell r="D169" t="str">
            <v>Ineligible</v>
          </cell>
          <cell r="E169">
            <v>0</v>
          </cell>
          <cell r="F169" t="str">
            <v>Ineligible</v>
          </cell>
          <cell r="G169">
            <v>0</v>
          </cell>
          <cell r="H169" t="str">
            <v>Program Improvement</v>
          </cell>
          <cell r="I169">
            <v>0</v>
          </cell>
          <cell r="J169">
            <v>0</v>
          </cell>
          <cell r="K169">
            <v>5.2200000000000006</v>
          </cell>
          <cell r="L169" t="str">
            <v>Corrective Action</v>
          </cell>
          <cell r="M169" t="str">
            <v>Accredited with Improvement Plan</v>
          </cell>
          <cell r="N169" t="str">
            <v>Performance Plan</v>
          </cell>
        </row>
        <row r="170">
          <cell r="A170" t="str">
            <v>3100</v>
          </cell>
          <cell r="B170" t="str">
            <v>Weld</v>
          </cell>
          <cell r="C170" t="str">
            <v>Windsor Re-4</v>
          </cell>
          <cell r="D170" t="str">
            <v>Ineligible</v>
          </cell>
          <cell r="E170">
            <v>0</v>
          </cell>
          <cell r="F170" t="str">
            <v>Ineligible</v>
          </cell>
          <cell r="G170">
            <v>0</v>
          </cell>
          <cell r="H170" t="str">
            <v>Corrective Action</v>
          </cell>
          <cell r="I170">
            <v>0</v>
          </cell>
          <cell r="J170">
            <v>9035</v>
          </cell>
          <cell r="K170">
            <v>2.9400000000000004</v>
          </cell>
          <cell r="L170" t="str">
            <v>School Improvement-Year 2</v>
          </cell>
          <cell r="M170" t="str">
            <v>Accredited</v>
          </cell>
          <cell r="N170" t="str">
            <v>Performance Plan</v>
          </cell>
        </row>
        <row r="171">
          <cell r="A171" t="str">
            <v>3110</v>
          </cell>
          <cell r="B171" t="str">
            <v>Weld</v>
          </cell>
          <cell r="C171" t="str">
            <v>Johnstown Re-5J</v>
          </cell>
          <cell r="D171" t="str">
            <v>Ineligible</v>
          </cell>
          <cell r="E171">
            <v>0</v>
          </cell>
          <cell r="F171" t="str">
            <v>Ineligible</v>
          </cell>
          <cell r="G171">
            <v>0</v>
          </cell>
          <cell r="H171" t="str">
            <v>Corrective Action</v>
          </cell>
          <cell r="I171">
            <v>0</v>
          </cell>
          <cell r="J171">
            <v>9035</v>
          </cell>
          <cell r="K171">
            <v>4.1000000000000005</v>
          </cell>
          <cell r="L171" t="str">
            <v>School Improvement-Year 1</v>
          </cell>
          <cell r="M171" t="str">
            <v>Accredited with Improvement Plan</v>
          </cell>
          <cell r="N171" t="str">
            <v>Priority Improvement Plan</v>
          </cell>
        </row>
        <row r="172">
          <cell r="A172" t="str">
            <v>3120</v>
          </cell>
          <cell r="B172" t="str">
            <v>Weld</v>
          </cell>
          <cell r="C172" t="str">
            <v>Greeley 6</v>
          </cell>
          <cell r="D172" t="str">
            <v>Ineligible</v>
          </cell>
          <cell r="E172">
            <v>0</v>
          </cell>
          <cell r="F172" t="str">
            <v>Ineligible</v>
          </cell>
          <cell r="G172">
            <v>0</v>
          </cell>
          <cell r="H172" t="str">
            <v>Corrective Action</v>
          </cell>
          <cell r="I172">
            <v>0</v>
          </cell>
          <cell r="J172">
            <v>0</v>
          </cell>
          <cell r="K172">
            <v>7.66</v>
          </cell>
          <cell r="L172" t="str">
            <v>Restructuring</v>
          </cell>
          <cell r="M172" t="str">
            <v>Accredited with Improvement Plan</v>
          </cell>
          <cell r="N172" t="str">
            <v>Turnaround Plan</v>
          </cell>
        </row>
        <row r="173">
          <cell r="A173" t="str">
            <v>3130</v>
          </cell>
          <cell r="B173" t="str">
            <v>Weld</v>
          </cell>
          <cell r="C173" t="str">
            <v>Platte Valley Re-7</v>
          </cell>
          <cell r="D173" t="str">
            <v>Ineligible</v>
          </cell>
          <cell r="E173">
            <v>0</v>
          </cell>
          <cell r="F173" t="str">
            <v>Ineligible</v>
          </cell>
          <cell r="G173">
            <v>0</v>
          </cell>
          <cell r="H173" t="str">
            <v>Program Improvement</v>
          </cell>
          <cell r="I173">
            <v>0</v>
          </cell>
          <cell r="J173">
            <v>9035</v>
          </cell>
          <cell r="K173">
            <v>6.39</v>
          </cell>
          <cell r="L173" t="str">
            <v>School Improvement-Year 2</v>
          </cell>
          <cell r="M173" t="str">
            <v>Accredited</v>
          </cell>
          <cell r="N173" t="str">
            <v>Priority Improvement Plan</v>
          </cell>
        </row>
        <row r="174">
          <cell r="A174" t="str">
            <v>3140</v>
          </cell>
          <cell r="B174" t="str">
            <v>Weld</v>
          </cell>
          <cell r="C174" t="str">
            <v>Fort Lupton Re-8</v>
          </cell>
          <cell r="D174" t="str">
            <v>Ineligible</v>
          </cell>
          <cell r="E174">
            <v>0</v>
          </cell>
          <cell r="F174" t="str">
            <v>Ineligible</v>
          </cell>
          <cell r="G174">
            <v>0</v>
          </cell>
          <cell r="H174" t="str">
            <v>Corrective Action</v>
          </cell>
          <cell r="I174">
            <v>0</v>
          </cell>
          <cell r="J174">
            <v>0</v>
          </cell>
          <cell r="K174">
            <v>5.95</v>
          </cell>
          <cell r="L174" t="str">
            <v>Restructuring</v>
          </cell>
          <cell r="M174" t="str">
            <v>Accredited with Priority Improvement Plan</v>
          </cell>
          <cell r="N174" t="str">
            <v>Improvement Plan</v>
          </cell>
        </row>
        <row r="175">
          <cell r="A175" t="str">
            <v>3145</v>
          </cell>
          <cell r="B175" t="str">
            <v>Weld</v>
          </cell>
          <cell r="C175" t="str">
            <v>Ault-Highland Re-9</v>
          </cell>
          <cell r="D175" t="str">
            <v>Ineligible</v>
          </cell>
          <cell r="E175">
            <v>0</v>
          </cell>
          <cell r="F175" t="str">
            <v>Ineligible</v>
          </cell>
          <cell r="G175">
            <v>0</v>
          </cell>
          <cell r="H175" t="str">
            <v>Program Improvement</v>
          </cell>
          <cell r="I175">
            <v>0</v>
          </cell>
          <cell r="J175">
            <v>9035</v>
          </cell>
          <cell r="K175">
            <v>3.3800000000000003</v>
          </cell>
          <cell r="L175" t="str">
            <v>Corrective Action</v>
          </cell>
          <cell r="M175" t="str">
            <v>Accredited with Improvement Plan</v>
          </cell>
          <cell r="N175" t="str">
            <v>Priority Improvement Plan</v>
          </cell>
        </row>
        <row r="176">
          <cell r="A176" t="str">
            <v>3146</v>
          </cell>
          <cell r="B176" t="str">
            <v>Weld</v>
          </cell>
          <cell r="C176" t="str">
            <v>Briggsdale Re-10J</v>
          </cell>
          <cell r="D176" t="str">
            <v>REAP</v>
          </cell>
          <cell r="E176">
            <v>0</v>
          </cell>
          <cell r="F176" t="str">
            <v>REAP</v>
          </cell>
          <cell r="G176">
            <v>0</v>
          </cell>
          <cell r="H176" t="str">
            <v>Non-Improvement</v>
          </cell>
          <cell r="I176">
            <v>0</v>
          </cell>
          <cell r="J176">
            <v>9035</v>
          </cell>
          <cell r="K176">
            <v>0.84000000000000008</v>
          </cell>
          <cell r="L176" t="str">
            <v>Non-Improvement</v>
          </cell>
          <cell r="M176" t="str">
            <v>Accredited</v>
          </cell>
          <cell r="N176" t="str">
            <v>Performance Plan</v>
          </cell>
        </row>
        <row r="177">
          <cell r="A177" t="str">
            <v>3147</v>
          </cell>
          <cell r="B177" t="str">
            <v>Weld</v>
          </cell>
          <cell r="C177" t="str">
            <v>Prairie Re-11J</v>
          </cell>
          <cell r="D177" t="str">
            <v>REAP</v>
          </cell>
          <cell r="E177">
            <v>0</v>
          </cell>
          <cell r="F177" t="str">
            <v>REAP</v>
          </cell>
          <cell r="G177">
            <v>0</v>
          </cell>
          <cell r="H177" t="str">
            <v>Non-Improvement</v>
          </cell>
          <cell r="I177">
            <v>0</v>
          </cell>
          <cell r="J177">
            <v>9035</v>
          </cell>
          <cell r="K177">
            <v>5.0200000000000005</v>
          </cell>
          <cell r="L177" t="str">
            <v>Non-Improvement</v>
          </cell>
          <cell r="M177" t="str">
            <v>Accredited</v>
          </cell>
          <cell r="N177" t="str">
            <v>Performance Plan</v>
          </cell>
        </row>
        <row r="178">
          <cell r="A178" t="str">
            <v>3148</v>
          </cell>
          <cell r="B178" t="str">
            <v>Weld</v>
          </cell>
          <cell r="C178" t="str">
            <v>Pawnee Re-12</v>
          </cell>
          <cell r="D178" t="str">
            <v>REAP</v>
          </cell>
          <cell r="E178">
            <v>0</v>
          </cell>
          <cell r="F178" t="str">
            <v>REAP</v>
          </cell>
          <cell r="G178">
            <v>0</v>
          </cell>
          <cell r="H178" t="str">
            <v>Non-Improvement</v>
          </cell>
          <cell r="I178">
            <v>0</v>
          </cell>
          <cell r="J178">
            <v>9035</v>
          </cell>
          <cell r="K178">
            <v>1.4100000000000001</v>
          </cell>
          <cell r="L178" t="str">
            <v>Non-Improvement</v>
          </cell>
          <cell r="M178" t="str">
            <v>Accredited</v>
          </cell>
          <cell r="N178" t="str">
            <v>Performance Plan</v>
          </cell>
        </row>
        <row r="179">
          <cell r="A179" t="str">
            <v>3200</v>
          </cell>
          <cell r="B179" t="str">
            <v>Yuma</v>
          </cell>
          <cell r="C179" t="str">
            <v>Yuma 1</v>
          </cell>
          <cell r="D179" t="str">
            <v>Ineligible</v>
          </cell>
          <cell r="E179">
            <v>0</v>
          </cell>
          <cell r="F179" t="str">
            <v>Ineligible</v>
          </cell>
          <cell r="G179">
            <v>0</v>
          </cell>
          <cell r="H179" t="str">
            <v>Program Improvement</v>
          </cell>
          <cell r="I179">
            <v>0</v>
          </cell>
          <cell r="J179">
            <v>9040</v>
          </cell>
          <cell r="K179">
            <v>2.6</v>
          </cell>
          <cell r="L179" t="str">
            <v>School Improvement-Year 1</v>
          </cell>
          <cell r="M179" t="str">
            <v>Accredited</v>
          </cell>
          <cell r="N179" t="str">
            <v>Improvement Plan</v>
          </cell>
        </row>
        <row r="180">
          <cell r="A180" t="str">
            <v>3210</v>
          </cell>
          <cell r="B180" t="str">
            <v>Yuma</v>
          </cell>
          <cell r="C180" t="str">
            <v>Wray RD-2</v>
          </cell>
          <cell r="D180" t="str">
            <v>REAP</v>
          </cell>
          <cell r="E180">
            <v>0</v>
          </cell>
          <cell r="F180" t="str">
            <v>REAP</v>
          </cell>
          <cell r="G180">
            <v>0</v>
          </cell>
          <cell r="H180" t="str">
            <v>Non-Improvement</v>
          </cell>
          <cell r="I180">
            <v>0</v>
          </cell>
          <cell r="J180">
            <v>9040</v>
          </cell>
          <cell r="K180">
            <v>10.500000000000002</v>
          </cell>
          <cell r="L180" t="str">
            <v>Non-Improvement</v>
          </cell>
          <cell r="M180" t="str">
            <v>Accredited</v>
          </cell>
          <cell r="N180" t="str">
            <v>Improvement Plan</v>
          </cell>
        </row>
        <row r="181">
          <cell r="A181" t="str">
            <v>3220</v>
          </cell>
          <cell r="B181" t="str">
            <v>Yuma</v>
          </cell>
          <cell r="C181" t="str">
            <v>Idalia RJ-3</v>
          </cell>
          <cell r="D181" t="str">
            <v>REAP</v>
          </cell>
          <cell r="E181">
            <v>0</v>
          </cell>
          <cell r="F181" t="str">
            <v>REAP</v>
          </cell>
          <cell r="G181">
            <v>0</v>
          </cell>
          <cell r="H181" t="str">
            <v>Program Improvement</v>
          </cell>
          <cell r="I181">
            <v>0</v>
          </cell>
          <cell r="J181" t="str">
            <v>9025</v>
          </cell>
          <cell r="K181">
            <v>3.8</v>
          </cell>
          <cell r="L181" t="str">
            <v>Non-Improvement</v>
          </cell>
          <cell r="M181" t="str">
            <v>Accredited</v>
          </cell>
          <cell r="N181" t="str">
            <v>Performance Plan</v>
          </cell>
        </row>
        <row r="182">
          <cell r="A182" t="str">
            <v>3230</v>
          </cell>
          <cell r="B182" t="str">
            <v>Yuma</v>
          </cell>
          <cell r="C182" t="str">
            <v>Liberty J-4</v>
          </cell>
          <cell r="D182" t="str">
            <v>REAP</v>
          </cell>
          <cell r="E182">
            <v>0</v>
          </cell>
          <cell r="F182" t="str">
            <v>REAP</v>
          </cell>
          <cell r="G182">
            <v>0</v>
          </cell>
          <cell r="H182" t="str">
            <v>Non-Improvement</v>
          </cell>
          <cell r="I182">
            <v>0</v>
          </cell>
          <cell r="J182">
            <v>9025</v>
          </cell>
          <cell r="K182">
            <v>5.28</v>
          </cell>
          <cell r="L182" t="str">
            <v>Non-Improvement</v>
          </cell>
          <cell r="M182" t="str">
            <v>Accredited with Improvement Plan</v>
          </cell>
          <cell r="N182" t="str">
            <v>Turnaround Plan</v>
          </cell>
        </row>
        <row r="183">
          <cell r="A183" t="str">
            <v>8001</v>
          </cell>
          <cell r="B183">
            <v>0</v>
          </cell>
          <cell r="C183" t="str">
            <v>Charter School Institute</v>
          </cell>
          <cell r="D183" t="str">
            <v>Ineligible</v>
          </cell>
          <cell r="E183">
            <v>0</v>
          </cell>
          <cell r="F183">
            <v>0</v>
          </cell>
          <cell r="G183">
            <v>0</v>
          </cell>
          <cell r="H183" t="str">
            <v>Program Improvement</v>
          </cell>
          <cell r="I183">
            <v>0</v>
          </cell>
          <cell r="J183">
            <v>0</v>
          </cell>
          <cell r="K183">
            <v>0</v>
          </cell>
          <cell r="L183" t="str">
            <v>School Improvement-Year 1</v>
          </cell>
          <cell r="M183" t="str">
            <v>Accredited with Priority Improvement Plan</v>
          </cell>
          <cell r="N183" t="str">
            <v>Priority Improvement Plan</v>
          </cell>
        </row>
        <row r="184">
          <cell r="A184" t="str">
            <v>9000</v>
          </cell>
          <cell r="B184">
            <v>0</v>
          </cell>
          <cell r="C184" t="str">
            <v>Colo School for Deaf &amp; Blind</v>
          </cell>
          <cell r="D184" t="str">
            <v>Ineligible</v>
          </cell>
          <cell r="E184">
            <v>0</v>
          </cell>
          <cell r="F184">
            <v>0</v>
          </cell>
          <cell r="G184">
            <v>0</v>
          </cell>
          <cell r="H184" t="str">
            <v>Corrective Action</v>
          </cell>
          <cell r="I184">
            <v>0</v>
          </cell>
          <cell r="J184">
            <v>0</v>
          </cell>
          <cell r="K184">
            <v>0</v>
          </cell>
          <cell r="L184" t="str">
            <v>School Improvement-Year 1</v>
          </cell>
          <cell r="M184" t="str">
            <v/>
          </cell>
          <cell r="N184" t="str">
            <v>Performance Plan</v>
          </cell>
        </row>
        <row r="185">
          <cell r="A185" t="str">
            <v>9025</v>
          </cell>
          <cell r="B185" t="str">
            <v>BOCES</v>
          </cell>
          <cell r="C185" t="str">
            <v>East Central BOCES</v>
          </cell>
          <cell r="D185" t="str">
            <v>Ineligible</v>
          </cell>
          <cell r="E185">
            <v>0</v>
          </cell>
          <cell r="F185">
            <v>0</v>
          </cell>
          <cell r="G185">
            <v>0</v>
          </cell>
          <cell r="H185" t="str">
            <v>BOCES</v>
          </cell>
          <cell r="I185">
            <v>0</v>
          </cell>
          <cell r="J185">
            <v>0</v>
          </cell>
          <cell r="K185">
            <v>5.19</v>
          </cell>
          <cell r="L185" t="str">
            <v>BOCES</v>
          </cell>
          <cell r="M185" t="str">
            <v>BOCES</v>
          </cell>
          <cell r="N185" t="str">
            <v>BOCES</v>
          </cell>
        </row>
        <row r="186">
          <cell r="A186" t="str">
            <v>9030</v>
          </cell>
          <cell r="B186" t="str">
            <v>BOCES</v>
          </cell>
          <cell r="C186" t="str">
            <v>Mountain BOCES</v>
          </cell>
          <cell r="D186" t="str">
            <v>Ineligible</v>
          </cell>
          <cell r="E186">
            <v>0</v>
          </cell>
          <cell r="F186">
            <v>0</v>
          </cell>
          <cell r="G186">
            <v>0</v>
          </cell>
          <cell r="H186" t="str">
            <v>BOCES</v>
          </cell>
          <cell r="I186">
            <v>0</v>
          </cell>
          <cell r="J186">
            <v>0</v>
          </cell>
          <cell r="K186">
            <v>3.9400000000000004</v>
          </cell>
          <cell r="L186" t="str">
            <v>BOCES</v>
          </cell>
          <cell r="M186" t="str">
            <v>Accredited with Turnaround Plan</v>
          </cell>
          <cell r="N186" t="str">
            <v>BOCES</v>
          </cell>
        </row>
        <row r="187">
          <cell r="A187" t="str">
            <v>9035</v>
          </cell>
          <cell r="B187" t="str">
            <v>BOCES</v>
          </cell>
          <cell r="C187" t="str">
            <v>Centennial BOCES</v>
          </cell>
          <cell r="D187" t="str">
            <v>Ineligible</v>
          </cell>
          <cell r="E187">
            <v>0</v>
          </cell>
          <cell r="F187">
            <v>0</v>
          </cell>
          <cell r="G187">
            <v>0</v>
          </cell>
          <cell r="H187" t="str">
            <v>BOCES</v>
          </cell>
          <cell r="I187">
            <v>0</v>
          </cell>
          <cell r="J187">
            <v>0</v>
          </cell>
          <cell r="K187">
            <v>10.500000000000002</v>
          </cell>
          <cell r="L187" t="str">
            <v>BOCES</v>
          </cell>
          <cell r="M187" t="str">
            <v>BOCES</v>
          </cell>
          <cell r="N187" t="str">
            <v>BOCES</v>
          </cell>
        </row>
        <row r="188">
          <cell r="A188" t="str">
            <v>9040</v>
          </cell>
          <cell r="B188" t="str">
            <v>BOCES</v>
          </cell>
          <cell r="C188" t="str">
            <v>Northeast BOCES</v>
          </cell>
          <cell r="D188" t="str">
            <v>Ineligible</v>
          </cell>
          <cell r="E188">
            <v>0</v>
          </cell>
          <cell r="F188">
            <v>0</v>
          </cell>
          <cell r="G188">
            <v>0</v>
          </cell>
          <cell r="H188" t="str">
            <v>BOCES</v>
          </cell>
          <cell r="I188">
            <v>0</v>
          </cell>
          <cell r="J188">
            <v>0</v>
          </cell>
          <cell r="K188">
            <v>6.69</v>
          </cell>
          <cell r="L188" t="str">
            <v>BOCES</v>
          </cell>
          <cell r="M188" t="str">
            <v>BOCES</v>
          </cell>
          <cell r="N188" t="str">
            <v>BOCES</v>
          </cell>
        </row>
        <row r="189">
          <cell r="A189" t="str">
            <v>9045</v>
          </cell>
          <cell r="B189" t="str">
            <v>BOCES</v>
          </cell>
          <cell r="C189" t="str">
            <v>Pikes Peak BOCES</v>
          </cell>
          <cell r="D189" t="str">
            <v>Ineligible</v>
          </cell>
          <cell r="E189">
            <v>0</v>
          </cell>
          <cell r="F189">
            <v>0</v>
          </cell>
          <cell r="G189">
            <v>0</v>
          </cell>
          <cell r="H189" t="str">
            <v>BOCES</v>
          </cell>
          <cell r="I189">
            <v>0</v>
          </cell>
          <cell r="J189">
            <v>0</v>
          </cell>
          <cell r="K189">
            <v>10.500000000000002</v>
          </cell>
          <cell r="L189" t="str">
            <v>BOCES</v>
          </cell>
          <cell r="M189" t="str">
            <v>BOCES</v>
          </cell>
          <cell r="N189" t="str">
            <v>BOCES</v>
          </cell>
        </row>
        <row r="190">
          <cell r="A190" t="str">
            <v>9050</v>
          </cell>
          <cell r="B190" t="str">
            <v>BOCES</v>
          </cell>
          <cell r="C190" t="str">
            <v>San Juan BOCES</v>
          </cell>
          <cell r="D190" t="str">
            <v>Ineligible</v>
          </cell>
          <cell r="E190">
            <v>0</v>
          </cell>
          <cell r="F190">
            <v>0</v>
          </cell>
          <cell r="G190">
            <v>0</v>
          </cell>
          <cell r="H190" t="str">
            <v>BOCES</v>
          </cell>
          <cell r="I190">
            <v>0</v>
          </cell>
          <cell r="J190">
            <v>0</v>
          </cell>
          <cell r="K190">
            <v>0.17</v>
          </cell>
          <cell r="L190" t="str">
            <v>BOCES</v>
          </cell>
          <cell r="M190" t="str">
            <v>BOCES</v>
          </cell>
          <cell r="N190" t="str">
            <v>BOCES</v>
          </cell>
        </row>
        <row r="191">
          <cell r="A191" t="str">
            <v>9055</v>
          </cell>
          <cell r="B191" t="str">
            <v>BOCES</v>
          </cell>
          <cell r="C191" t="str">
            <v>San Luis Valley BOCES</v>
          </cell>
          <cell r="D191" t="str">
            <v>Ineligible</v>
          </cell>
          <cell r="E191">
            <v>0</v>
          </cell>
          <cell r="F191">
            <v>0</v>
          </cell>
          <cell r="G191">
            <v>0</v>
          </cell>
          <cell r="H191" t="str">
            <v>BOCES</v>
          </cell>
          <cell r="I191">
            <v>0</v>
          </cell>
          <cell r="J191">
            <v>0</v>
          </cell>
          <cell r="K191">
            <v>10.500000000000002</v>
          </cell>
          <cell r="L191" t="str">
            <v>BOCES</v>
          </cell>
          <cell r="M191" t="str">
            <v>BOCES</v>
          </cell>
          <cell r="N191" t="str">
            <v>BOCES</v>
          </cell>
        </row>
        <row r="192">
          <cell r="A192" t="str">
            <v>9060</v>
          </cell>
          <cell r="B192" t="str">
            <v>BOCES</v>
          </cell>
          <cell r="C192" t="str">
            <v>South Central BOCES</v>
          </cell>
          <cell r="D192" t="str">
            <v>Ineligible</v>
          </cell>
          <cell r="E192">
            <v>0</v>
          </cell>
          <cell r="F192">
            <v>0</v>
          </cell>
          <cell r="G192">
            <v>0</v>
          </cell>
          <cell r="H192" t="str">
            <v>BOCES</v>
          </cell>
          <cell r="I192">
            <v>0</v>
          </cell>
          <cell r="J192">
            <v>0</v>
          </cell>
          <cell r="K192">
            <v>10.500000000000002</v>
          </cell>
          <cell r="L192" t="str">
            <v>BOCES</v>
          </cell>
          <cell r="M192" t="str">
            <v>BOCES</v>
          </cell>
          <cell r="N192" t="str">
            <v>BOCES</v>
          </cell>
        </row>
        <row r="193">
          <cell r="A193" t="str">
            <v>9065</v>
          </cell>
          <cell r="B193" t="str">
            <v>BOCES</v>
          </cell>
          <cell r="C193" t="str">
            <v>South Platte Valley BOCES</v>
          </cell>
          <cell r="D193" t="str">
            <v>Ineligible</v>
          </cell>
          <cell r="E193">
            <v>0</v>
          </cell>
          <cell r="F193">
            <v>0</v>
          </cell>
          <cell r="G193">
            <v>0</v>
          </cell>
          <cell r="H193" t="str">
            <v>BOCES</v>
          </cell>
          <cell r="I193">
            <v>0</v>
          </cell>
          <cell r="J193">
            <v>0</v>
          </cell>
          <cell r="K193">
            <v>0</v>
          </cell>
          <cell r="L193" t="str">
            <v>BOCES</v>
          </cell>
          <cell r="M193" t="str">
            <v>BOCES</v>
          </cell>
          <cell r="N193" t="str">
            <v>BOCES</v>
          </cell>
        </row>
        <row r="194">
          <cell r="A194" t="str">
            <v>9075</v>
          </cell>
          <cell r="B194" t="str">
            <v>BOCES</v>
          </cell>
          <cell r="C194" t="str">
            <v>Southeastern Colo BOCES</v>
          </cell>
          <cell r="D194" t="str">
            <v>Ineligible</v>
          </cell>
          <cell r="E194">
            <v>0</v>
          </cell>
          <cell r="F194">
            <v>0</v>
          </cell>
          <cell r="G194">
            <v>0</v>
          </cell>
          <cell r="H194" t="str">
            <v>BOCES</v>
          </cell>
          <cell r="I194">
            <v>0</v>
          </cell>
          <cell r="J194">
            <v>0</v>
          </cell>
          <cell r="K194">
            <v>10.500000000000002</v>
          </cell>
          <cell r="L194" t="str">
            <v>BOCES</v>
          </cell>
          <cell r="M194" t="str">
            <v>BOCES</v>
          </cell>
          <cell r="N194" t="str">
            <v>BOCES</v>
          </cell>
        </row>
        <row r="195">
          <cell r="A195" t="str">
            <v>9080</v>
          </cell>
          <cell r="B195" t="str">
            <v>BOCES</v>
          </cell>
          <cell r="C195" t="str">
            <v>Southwest BOCES</v>
          </cell>
          <cell r="D195" t="str">
            <v>Ineligible</v>
          </cell>
          <cell r="E195">
            <v>0</v>
          </cell>
          <cell r="F195">
            <v>0</v>
          </cell>
          <cell r="G195">
            <v>0</v>
          </cell>
          <cell r="H195" t="str">
            <v>BOCES</v>
          </cell>
          <cell r="I195">
            <v>0</v>
          </cell>
          <cell r="J195">
            <v>0</v>
          </cell>
          <cell r="K195">
            <v>0</v>
          </cell>
          <cell r="L195" t="str">
            <v>BOCES</v>
          </cell>
          <cell r="M195" t="str">
            <v>BOCES</v>
          </cell>
          <cell r="N195" t="str">
            <v>BOCES</v>
          </cell>
        </row>
        <row r="196">
          <cell r="A196" t="str">
            <v>9090</v>
          </cell>
          <cell r="B196" t="str">
            <v>BOCES</v>
          </cell>
          <cell r="C196" t="str">
            <v>West Central BOCES</v>
          </cell>
          <cell r="D196" t="str">
            <v>Ineligible</v>
          </cell>
          <cell r="E196">
            <v>0</v>
          </cell>
          <cell r="F196">
            <v>0</v>
          </cell>
          <cell r="G196">
            <v>0</v>
          </cell>
          <cell r="H196" t="str">
            <v>BOCES</v>
          </cell>
          <cell r="I196">
            <v>0</v>
          </cell>
          <cell r="J196">
            <v>0</v>
          </cell>
          <cell r="K196">
            <v>0</v>
          </cell>
          <cell r="L196" t="str">
            <v>BOCES</v>
          </cell>
          <cell r="M196" t="str">
            <v>BOCES</v>
          </cell>
          <cell r="N196" t="str">
            <v>BOCES</v>
          </cell>
        </row>
        <row r="197">
          <cell r="A197" t="str">
            <v>9095</v>
          </cell>
          <cell r="B197" t="str">
            <v>BOCES</v>
          </cell>
          <cell r="C197" t="str">
            <v>Northwest BOCES</v>
          </cell>
          <cell r="D197" t="str">
            <v>Ineligible</v>
          </cell>
          <cell r="E197">
            <v>0</v>
          </cell>
          <cell r="F197">
            <v>0</v>
          </cell>
          <cell r="G197">
            <v>0</v>
          </cell>
          <cell r="H197" t="str">
            <v>BOCES</v>
          </cell>
          <cell r="I197">
            <v>0</v>
          </cell>
          <cell r="J197">
            <v>0</v>
          </cell>
          <cell r="K197">
            <v>10.500000000000002</v>
          </cell>
          <cell r="L197" t="str">
            <v>BOCES</v>
          </cell>
          <cell r="M197" t="str">
            <v>BOCES</v>
          </cell>
          <cell r="N197" t="str">
            <v>BOCES</v>
          </cell>
        </row>
        <row r="198">
          <cell r="A198" t="str">
            <v>9125</v>
          </cell>
          <cell r="B198" t="str">
            <v>BOCES</v>
          </cell>
          <cell r="C198" t="str">
            <v>Rio Blanco BOCES</v>
          </cell>
          <cell r="D198" t="str">
            <v>Ineligible</v>
          </cell>
          <cell r="E198">
            <v>0</v>
          </cell>
          <cell r="F198">
            <v>0</v>
          </cell>
          <cell r="G198">
            <v>0</v>
          </cell>
          <cell r="H198" t="str">
            <v>BOCES</v>
          </cell>
          <cell r="I198">
            <v>0</v>
          </cell>
          <cell r="J198">
            <v>0</v>
          </cell>
          <cell r="K198">
            <v>0</v>
          </cell>
          <cell r="L198" t="str">
            <v>BOCES</v>
          </cell>
          <cell r="M198" t="str">
            <v>BOCES</v>
          </cell>
          <cell r="N198" t="str">
            <v>BOCES</v>
          </cell>
        </row>
        <row r="199">
          <cell r="A199" t="str">
            <v>9140</v>
          </cell>
          <cell r="B199" t="str">
            <v>BOCES</v>
          </cell>
          <cell r="C199" t="str">
            <v>Mt. Evans BOCES</v>
          </cell>
          <cell r="D199" t="str">
            <v>Ineligible</v>
          </cell>
          <cell r="E199">
            <v>0</v>
          </cell>
          <cell r="F199">
            <v>0</v>
          </cell>
          <cell r="G199">
            <v>0</v>
          </cell>
          <cell r="H199" t="str">
            <v>BOCES</v>
          </cell>
          <cell r="I199">
            <v>0</v>
          </cell>
          <cell r="J199">
            <v>0</v>
          </cell>
          <cell r="K199">
            <v>6.9999999999999993E-2</v>
          </cell>
          <cell r="L199" t="str">
            <v>BOCES</v>
          </cell>
          <cell r="M199" t="str">
            <v>BOCES</v>
          </cell>
          <cell r="N199" t="str">
            <v>BOCES</v>
          </cell>
        </row>
        <row r="200">
          <cell r="A200" t="str">
            <v>9145</v>
          </cell>
          <cell r="B200" t="str">
            <v>BOCES</v>
          </cell>
          <cell r="C200" t="str">
            <v>Uncompahgre BOCES</v>
          </cell>
          <cell r="D200" t="str">
            <v>Ineligible</v>
          </cell>
          <cell r="E200">
            <v>0</v>
          </cell>
          <cell r="F200">
            <v>0</v>
          </cell>
          <cell r="G200">
            <v>0</v>
          </cell>
          <cell r="H200" t="str">
            <v>BOCES</v>
          </cell>
          <cell r="I200">
            <v>0</v>
          </cell>
          <cell r="J200">
            <v>0</v>
          </cell>
          <cell r="K200">
            <v>0</v>
          </cell>
          <cell r="L200" t="str">
            <v>BOCES</v>
          </cell>
          <cell r="M200" t="str">
            <v>BOCES</v>
          </cell>
          <cell r="N200" t="str">
            <v>BOCES</v>
          </cell>
        </row>
        <row r="201">
          <cell r="A201" t="str">
            <v>9150</v>
          </cell>
          <cell r="B201" t="str">
            <v>BOCES</v>
          </cell>
          <cell r="C201" t="str">
            <v>Santa Fe Trail BOCES</v>
          </cell>
          <cell r="D201" t="str">
            <v>Ineligible</v>
          </cell>
          <cell r="E201">
            <v>0</v>
          </cell>
          <cell r="F201">
            <v>0</v>
          </cell>
          <cell r="G201">
            <v>0</v>
          </cell>
          <cell r="H201" t="str">
            <v>BOCES</v>
          </cell>
          <cell r="I201">
            <v>0</v>
          </cell>
          <cell r="J201">
            <v>0</v>
          </cell>
          <cell r="K201">
            <v>0.69000000000000006</v>
          </cell>
          <cell r="L201" t="str">
            <v>BOCES</v>
          </cell>
          <cell r="M201" t="str">
            <v>BOCES</v>
          </cell>
          <cell r="N201" t="str">
            <v>BOCES</v>
          </cell>
        </row>
        <row r="202">
          <cell r="A202" t="str">
            <v>9165</v>
          </cell>
          <cell r="B202" t="str">
            <v>BOCES</v>
          </cell>
          <cell r="C202" t="str">
            <v>Ute Pass BOCES</v>
          </cell>
          <cell r="D202" t="str">
            <v>Ineligible</v>
          </cell>
          <cell r="E202">
            <v>0</v>
          </cell>
          <cell r="F202">
            <v>0</v>
          </cell>
          <cell r="G202">
            <v>0</v>
          </cell>
          <cell r="H202" t="str">
            <v>BOCES</v>
          </cell>
          <cell r="I202">
            <v>0</v>
          </cell>
          <cell r="J202">
            <v>0</v>
          </cell>
          <cell r="K202">
            <v>0</v>
          </cell>
          <cell r="L202" t="str">
            <v>BOCES</v>
          </cell>
          <cell r="M202" t="str">
            <v>BOCES</v>
          </cell>
          <cell r="N202" t="str">
            <v>BOCES</v>
          </cell>
        </row>
        <row r="203">
          <cell r="A203" t="str">
            <v>9997</v>
          </cell>
          <cell r="B203">
            <v>0</v>
          </cell>
          <cell r="C203" t="str">
            <v>Sample Ineligible</v>
          </cell>
          <cell r="D203" t="str">
            <v>Ineligible</v>
          </cell>
          <cell r="E203">
            <v>0</v>
          </cell>
          <cell r="F203">
            <v>0</v>
          </cell>
          <cell r="G203">
            <v>0</v>
          </cell>
          <cell r="H203">
            <v>0</v>
          </cell>
          <cell r="I203">
            <v>0</v>
          </cell>
          <cell r="J203">
            <v>0</v>
          </cell>
          <cell r="K203">
            <v>0</v>
          </cell>
          <cell r="L203">
            <v>0</v>
          </cell>
        </row>
        <row r="204">
          <cell r="A204" t="str">
            <v>9998</v>
          </cell>
          <cell r="B204">
            <v>0</v>
          </cell>
          <cell r="C204" t="str">
            <v>Sample REAP</v>
          </cell>
          <cell r="D204" t="str">
            <v>REAP</v>
          </cell>
          <cell r="E204">
            <v>0</v>
          </cell>
          <cell r="F204">
            <v>0</v>
          </cell>
          <cell r="G204">
            <v>0</v>
          </cell>
          <cell r="H204">
            <v>0</v>
          </cell>
          <cell r="I204">
            <v>0</v>
          </cell>
          <cell r="J204">
            <v>0</v>
          </cell>
          <cell r="K204">
            <v>0</v>
          </cell>
          <cell r="L204">
            <v>0</v>
          </cell>
        </row>
        <row r="205">
          <cell r="A205" t="str">
            <v>9999</v>
          </cell>
          <cell r="B205" t="str">
            <v>BOCES</v>
          </cell>
          <cell r="C205" t="str">
            <v>Sample BOCES</v>
          </cell>
          <cell r="D205" t="str">
            <v>Ineligible</v>
          </cell>
          <cell r="E205">
            <v>0</v>
          </cell>
          <cell r="F205">
            <v>0</v>
          </cell>
          <cell r="G205">
            <v>0</v>
          </cell>
          <cell r="H205">
            <v>0</v>
          </cell>
          <cell r="I205">
            <v>0</v>
          </cell>
          <cell r="J205">
            <v>0</v>
          </cell>
          <cell r="K205">
            <v>0</v>
          </cell>
          <cell r="L205">
            <v>0</v>
          </cell>
        </row>
      </sheetData>
      <sheetData sheetId="22"/>
      <sheetData sheetId="23">
        <row r="71">
          <cell r="C71" t="str">
            <v>Original Budget</v>
          </cell>
        </row>
        <row r="72">
          <cell r="C72" t="str">
            <v>Modifications to Original - describe on sheet 9</v>
          </cell>
        </row>
        <row r="73">
          <cell r="C73" t="str">
            <v>Revisions to Approved Budget - describe on sheet 9</v>
          </cell>
        </row>
        <row r="172">
          <cell r="C172" t="str">
            <v>No Election</v>
          </cell>
        </row>
        <row r="173">
          <cell r="C173" t="str">
            <v>Transfers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Q230"/>
  <sheetViews>
    <sheetView tabSelected="1" workbookViewId="0">
      <selection activeCell="B2" sqref="B2"/>
    </sheetView>
  </sheetViews>
  <sheetFormatPr defaultRowHeight="18" customHeight="1"/>
  <cols>
    <col min="1" max="1" width="1.875" customWidth="1"/>
    <col min="2" max="2" width="8.375" style="26" customWidth="1"/>
    <col min="3" max="3" width="116.125" customWidth="1"/>
    <col min="4" max="4" width="0.125" customWidth="1"/>
    <col min="5" max="5" width="0.875" customWidth="1"/>
    <col min="6" max="7" width="9" hidden="1" customWidth="1"/>
    <col min="8" max="8" width="5" hidden="1" customWidth="1"/>
  </cols>
  <sheetData>
    <row r="2" spans="2:17" ht="18" customHeight="1">
      <c r="C2" s="180" t="s">
        <v>602</v>
      </c>
      <c r="D2" s="14"/>
      <c r="E2" s="14"/>
      <c r="F2" s="14"/>
      <c r="G2" s="14"/>
      <c r="H2" s="14"/>
      <c r="I2" s="14"/>
      <c r="J2" s="14"/>
      <c r="K2" s="14"/>
    </row>
    <row r="3" spans="2:17" ht="18" customHeight="1">
      <c r="B3" s="13"/>
      <c r="C3" s="14" t="s">
        <v>468</v>
      </c>
      <c r="D3" s="14"/>
      <c r="E3" s="14"/>
      <c r="F3" s="14"/>
      <c r="G3" s="14"/>
      <c r="H3" s="14"/>
      <c r="I3" s="14"/>
      <c r="J3" s="14"/>
      <c r="K3" s="14"/>
    </row>
    <row r="4" spans="2:17" ht="18" customHeight="1">
      <c r="B4" s="13"/>
      <c r="C4" s="14" t="s">
        <v>522</v>
      </c>
      <c r="D4" s="14"/>
      <c r="E4" s="14"/>
      <c r="F4" s="14"/>
      <c r="G4" s="14"/>
      <c r="H4" s="14"/>
      <c r="I4" s="14"/>
      <c r="J4" s="14"/>
      <c r="K4" s="14"/>
    </row>
    <row r="5" spans="2:17" ht="18" customHeight="1">
      <c r="B5" s="13"/>
      <c r="C5" s="14" t="s">
        <v>433</v>
      </c>
      <c r="D5" s="14"/>
      <c r="E5" s="14"/>
      <c r="F5" s="14"/>
      <c r="G5" s="14"/>
      <c r="H5" s="14"/>
      <c r="I5" s="14"/>
      <c r="J5" s="14"/>
      <c r="K5" s="14"/>
    </row>
    <row r="6" spans="2:17" ht="18" customHeight="1">
      <c r="B6" s="13"/>
      <c r="C6" s="14"/>
      <c r="D6" s="14"/>
      <c r="E6" s="14"/>
      <c r="F6" s="14"/>
      <c r="G6" s="14"/>
      <c r="H6" s="14"/>
      <c r="I6" s="14"/>
      <c r="J6" s="14"/>
      <c r="K6" s="14"/>
    </row>
    <row r="7" spans="2:17" ht="18" customHeight="1">
      <c r="B7" s="15" t="s">
        <v>434</v>
      </c>
      <c r="C7" s="16"/>
    </row>
    <row r="8" spans="2:17" s="18" customFormat="1" ht="49.5" customHeight="1">
      <c r="B8" s="17" t="s">
        <v>435</v>
      </c>
      <c r="C8" s="18" t="s">
        <v>496</v>
      </c>
    </row>
    <row r="9" spans="2:17" s="20" customFormat="1" ht="18" customHeight="1">
      <c r="B9" s="15" t="s">
        <v>436</v>
      </c>
      <c r="C9" s="19"/>
      <c r="D9" s="15"/>
    </row>
    <row r="10" spans="2:17" s="18" customFormat="1" ht="30.75" customHeight="1">
      <c r="B10" s="17" t="s">
        <v>437</v>
      </c>
      <c r="C10" s="21" t="s">
        <v>438</v>
      </c>
      <c r="D10" s="21"/>
      <c r="E10" s="21"/>
      <c r="F10" s="21"/>
      <c r="G10" s="21"/>
      <c r="H10" s="21"/>
      <c r="I10" s="21"/>
      <c r="J10" s="21"/>
      <c r="K10" s="21"/>
      <c r="L10" s="21"/>
      <c r="M10" s="21"/>
      <c r="N10" s="21"/>
      <c r="O10" s="21"/>
      <c r="P10" s="21"/>
    </row>
    <row r="11" spans="2:17" s="20" customFormat="1" ht="18" customHeight="1">
      <c r="B11" s="15" t="s">
        <v>439</v>
      </c>
      <c r="C11" s="19"/>
      <c r="D11" s="15"/>
      <c r="E11" s="15"/>
      <c r="F11" s="22"/>
      <c r="G11" s="22"/>
      <c r="H11" s="22"/>
      <c r="I11" s="22"/>
      <c r="J11" s="22"/>
      <c r="K11" s="22"/>
      <c r="L11" s="22"/>
      <c r="M11" s="22"/>
      <c r="N11" s="22"/>
      <c r="O11" s="22"/>
      <c r="P11" s="22"/>
      <c r="Q11" s="22"/>
    </row>
    <row r="12" spans="2:17" s="20" customFormat="1" ht="18" customHeight="1">
      <c r="B12" s="23" t="s">
        <v>440</v>
      </c>
      <c r="C12" s="20" t="s">
        <v>441</v>
      </c>
    </row>
    <row r="13" spans="2:17" s="18" customFormat="1" ht="30.75" customHeight="1">
      <c r="B13" s="17" t="s">
        <v>442</v>
      </c>
      <c r="C13" s="18" t="s">
        <v>443</v>
      </c>
    </row>
    <row r="14" spans="2:17" s="18" customFormat="1" ht="31.5" customHeight="1">
      <c r="B14" s="17" t="s">
        <v>444</v>
      </c>
      <c r="C14" s="18" t="s">
        <v>478</v>
      </c>
    </row>
    <row r="15" spans="2:17" s="20" customFormat="1" ht="18" customHeight="1">
      <c r="B15" s="23" t="s">
        <v>445</v>
      </c>
      <c r="C15" s="20" t="s">
        <v>479</v>
      </c>
    </row>
    <row r="16" spans="2:17" s="18" customFormat="1" ht="33" customHeight="1">
      <c r="B16" s="17" t="s">
        <v>446</v>
      </c>
      <c r="C16" s="18" t="s">
        <v>483</v>
      </c>
    </row>
    <row r="17" spans="2:4" s="20" customFormat="1" ht="18" customHeight="1">
      <c r="B17" s="23" t="s">
        <v>447</v>
      </c>
      <c r="C17" s="20" t="s">
        <v>479</v>
      </c>
    </row>
    <row r="18" spans="2:4" s="18" customFormat="1" ht="30.75" customHeight="1">
      <c r="B18" s="17" t="s">
        <v>448</v>
      </c>
      <c r="C18" s="18" t="s">
        <v>482</v>
      </c>
    </row>
    <row r="19" spans="2:4" s="20" customFormat="1" ht="18" customHeight="1">
      <c r="B19" s="23" t="s">
        <v>609</v>
      </c>
      <c r="C19" s="20" t="s">
        <v>479</v>
      </c>
    </row>
    <row r="20" spans="2:4" s="20" customFormat="1" ht="18" customHeight="1">
      <c r="B20" s="15" t="s">
        <v>413</v>
      </c>
      <c r="C20" s="19"/>
      <c r="D20" s="15"/>
    </row>
    <row r="21" spans="2:4" s="20" customFormat="1" ht="18" customHeight="1">
      <c r="B21" s="23" t="s">
        <v>455</v>
      </c>
      <c r="C21" s="20" t="s">
        <v>449</v>
      </c>
    </row>
    <row r="22" spans="2:4" s="20" customFormat="1" ht="22.5" customHeight="1">
      <c r="B22" s="23" t="s">
        <v>610</v>
      </c>
      <c r="C22" s="20" t="s">
        <v>450</v>
      </c>
    </row>
    <row r="23" spans="2:4" s="20" customFormat="1" ht="18" customHeight="1">
      <c r="B23" s="15" t="s">
        <v>377</v>
      </c>
      <c r="C23" s="19"/>
    </row>
    <row r="24" spans="2:4" s="20" customFormat="1" ht="18" customHeight="1">
      <c r="B24" s="23" t="s">
        <v>611</v>
      </c>
      <c r="C24" s="20" t="s">
        <v>451</v>
      </c>
    </row>
    <row r="25" spans="2:4" s="18" customFormat="1" ht="62.25" customHeight="1">
      <c r="B25" s="186" t="s">
        <v>612</v>
      </c>
      <c r="C25" s="188" t="s">
        <v>480</v>
      </c>
    </row>
    <row r="26" spans="2:4" s="20" customFormat="1" ht="47.25" customHeight="1">
      <c r="B26" s="187" t="s">
        <v>613</v>
      </c>
      <c r="C26" s="189" t="s">
        <v>481</v>
      </c>
    </row>
    <row r="27" spans="2:4" s="20" customFormat="1" ht="18" customHeight="1">
      <c r="B27" s="23" t="s">
        <v>614</v>
      </c>
      <c r="C27" s="20" t="s">
        <v>452</v>
      </c>
    </row>
    <row r="28" spans="2:4" s="20" customFormat="1" ht="18" customHeight="1">
      <c r="B28" s="15" t="s">
        <v>453</v>
      </c>
      <c r="C28" s="19"/>
    </row>
    <row r="29" spans="2:4" s="20" customFormat="1" ht="18" customHeight="1">
      <c r="B29" s="23" t="s">
        <v>615</v>
      </c>
      <c r="C29" s="20" t="s">
        <v>454</v>
      </c>
    </row>
    <row r="30" spans="2:4" s="20" customFormat="1" ht="49.5" customHeight="1">
      <c r="B30" s="187" t="s">
        <v>616</v>
      </c>
      <c r="C30" s="188" t="s">
        <v>484</v>
      </c>
    </row>
    <row r="31" spans="2:4" s="20" customFormat="1" ht="64.5" customHeight="1">
      <c r="B31" s="187" t="s">
        <v>460</v>
      </c>
      <c r="C31" s="188" t="s">
        <v>485</v>
      </c>
    </row>
    <row r="32" spans="2:4" s="20" customFormat="1" ht="45" customHeight="1">
      <c r="B32" s="187" t="s">
        <v>617</v>
      </c>
      <c r="C32" s="18" t="s">
        <v>484</v>
      </c>
    </row>
    <row r="33" spans="2:3" s="20" customFormat="1" ht="18" customHeight="1">
      <c r="B33" s="23" t="s">
        <v>618</v>
      </c>
      <c r="C33" s="20" t="s">
        <v>456</v>
      </c>
    </row>
    <row r="34" spans="2:3" s="20" customFormat="1" ht="18" customHeight="1">
      <c r="B34" s="15" t="s">
        <v>457</v>
      </c>
      <c r="C34" s="23"/>
    </row>
    <row r="35" spans="2:3" s="20" customFormat="1" ht="31.5" customHeight="1">
      <c r="B35" s="23" t="s">
        <v>619</v>
      </c>
      <c r="C35" s="18" t="s">
        <v>486</v>
      </c>
    </row>
    <row r="36" spans="2:3" s="20" customFormat="1" ht="18" customHeight="1">
      <c r="B36" s="23" t="s">
        <v>620</v>
      </c>
      <c r="C36" s="20" t="s">
        <v>458</v>
      </c>
    </row>
    <row r="37" spans="2:3" s="20" customFormat="1" ht="18" customHeight="1">
      <c r="B37" s="15" t="s">
        <v>459</v>
      </c>
    </row>
    <row r="38" spans="2:3" s="20" customFormat="1" ht="35.25" customHeight="1">
      <c r="B38" s="23" t="s">
        <v>621</v>
      </c>
      <c r="C38" s="18" t="s">
        <v>487</v>
      </c>
    </row>
    <row r="39" spans="2:3" s="20" customFormat="1" ht="18" customHeight="1">
      <c r="B39" s="23" t="s">
        <v>466</v>
      </c>
      <c r="C39" s="20" t="s">
        <v>461</v>
      </c>
    </row>
    <row r="40" spans="2:3" s="20" customFormat="1" ht="18" customHeight="1">
      <c r="B40" s="15" t="s">
        <v>403</v>
      </c>
      <c r="C40" s="23"/>
    </row>
    <row r="41" spans="2:3" s="20" customFormat="1" ht="30" customHeight="1">
      <c r="B41" s="23" t="s">
        <v>622</v>
      </c>
      <c r="C41" s="18" t="s">
        <v>488</v>
      </c>
    </row>
    <row r="42" spans="2:3" s="20" customFormat="1" ht="18" customHeight="1">
      <c r="B42" s="23" t="s">
        <v>623</v>
      </c>
      <c r="C42" s="20" t="s">
        <v>462</v>
      </c>
    </row>
    <row r="43" spans="2:3" s="20" customFormat="1" ht="18" customHeight="1">
      <c r="B43" s="15" t="s">
        <v>405</v>
      </c>
      <c r="C43" s="19"/>
    </row>
    <row r="44" spans="2:3" s="20" customFormat="1" ht="33.75" customHeight="1">
      <c r="B44" s="23" t="s">
        <v>624</v>
      </c>
      <c r="C44" s="18" t="s">
        <v>489</v>
      </c>
    </row>
    <row r="45" spans="2:3" s="20" customFormat="1" ht="18" customHeight="1">
      <c r="B45" s="23" t="s">
        <v>625</v>
      </c>
      <c r="C45" s="20" t="s">
        <v>463</v>
      </c>
    </row>
    <row r="46" spans="2:3" s="20" customFormat="1" ht="18" customHeight="1">
      <c r="B46" s="15" t="s">
        <v>407</v>
      </c>
      <c r="C46" s="19"/>
    </row>
    <row r="47" spans="2:3" s="20" customFormat="1" ht="33.75" customHeight="1">
      <c r="B47" s="23" t="s">
        <v>626</v>
      </c>
      <c r="C47" s="18" t="s">
        <v>490</v>
      </c>
    </row>
    <row r="48" spans="2:3" s="20" customFormat="1" ht="18" customHeight="1">
      <c r="B48" s="23" t="s">
        <v>627</v>
      </c>
      <c r="C48" s="20" t="s">
        <v>464</v>
      </c>
    </row>
    <row r="49" spans="2:8" s="20" customFormat="1" ht="18" customHeight="1">
      <c r="B49" s="15" t="s">
        <v>409</v>
      </c>
      <c r="C49" s="23"/>
    </row>
    <row r="50" spans="2:8" s="20" customFormat="1" ht="33" customHeight="1">
      <c r="B50" s="23" t="s">
        <v>628</v>
      </c>
      <c r="C50" s="18" t="s">
        <v>491</v>
      </c>
    </row>
    <row r="51" spans="2:8" s="20" customFormat="1" ht="18" customHeight="1">
      <c r="B51" s="23" t="s">
        <v>629</v>
      </c>
      <c r="C51" s="20" t="s">
        <v>465</v>
      </c>
    </row>
    <row r="52" spans="2:8" s="20" customFormat="1" ht="18" customHeight="1">
      <c r="B52" s="15" t="s">
        <v>410</v>
      </c>
      <c r="C52" s="19"/>
    </row>
    <row r="53" spans="2:8" s="20" customFormat="1" ht="33.75" customHeight="1">
      <c r="B53" s="23" t="s">
        <v>630</v>
      </c>
      <c r="C53" s="18" t="s">
        <v>492</v>
      </c>
    </row>
    <row r="54" spans="2:8" s="20" customFormat="1" ht="18" customHeight="1">
      <c r="B54" s="23" t="s">
        <v>631</v>
      </c>
      <c r="C54" s="20" t="s">
        <v>467</v>
      </c>
    </row>
    <row r="55" spans="2:8" s="15" customFormat="1" ht="18" hidden="1" customHeight="1">
      <c r="C55" s="19"/>
    </row>
    <row r="56" spans="2:8" s="20" customFormat="1" ht="32.25" hidden="1" customHeight="1">
      <c r="B56" s="23"/>
      <c r="C56" s="18"/>
    </row>
    <row r="57" spans="2:8" s="20" customFormat="1" ht="18" hidden="1" customHeight="1">
      <c r="B57" s="23"/>
    </row>
    <row r="58" spans="2:8" s="20" customFormat="1" ht="18" customHeight="1">
      <c r="B58" s="23"/>
    </row>
    <row r="59" spans="2:8" s="20" customFormat="1" ht="18" customHeight="1">
      <c r="B59" s="203" t="s">
        <v>476</v>
      </c>
      <c r="C59" s="203"/>
      <c r="D59" s="203"/>
      <c r="E59" s="203"/>
      <c r="F59" s="203"/>
      <c r="G59" s="203"/>
      <c r="H59" s="203"/>
    </row>
    <row r="60" spans="2:8" s="20" customFormat="1" ht="18" customHeight="1">
      <c r="B60" s="27"/>
      <c r="C60" s="27"/>
      <c r="D60" s="27"/>
      <c r="E60" s="27"/>
      <c r="F60" s="27"/>
      <c r="G60" s="27"/>
      <c r="H60" s="27"/>
    </row>
    <row r="61" spans="2:8" s="20" customFormat="1" ht="18" customHeight="1">
      <c r="B61" s="201" t="s">
        <v>469</v>
      </c>
      <c r="C61" s="202"/>
      <c r="D61" s="202"/>
      <c r="E61" s="202"/>
      <c r="F61" s="202"/>
      <c r="G61" s="202"/>
      <c r="H61" s="202"/>
    </row>
    <row r="62" spans="2:8" s="20" customFormat="1" ht="18" customHeight="1">
      <c r="B62" s="201" t="s">
        <v>470</v>
      </c>
      <c r="C62" s="202"/>
      <c r="D62" s="202"/>
      <c r="E62" s="202"/>
      <c r="F62" s="202"/>
      <c r="G62" s="202"/>
      <c r="H62" s="202"/>
    </row>
    <row r="63" spans="2:8" s="20" customFormat="1" ht="18" customHeight="1">
      <c r="B63" s="204" t="s">
        <v>603</v>
      </c>
      <c r="C63" s="205"/>
      <c r="D63" s="205"/>
      <c r="E63" s="205"/>
      <c r="F63" s="205"/>
      <c r="G63" s="205"/>
      <c r="H63" s="205"/>
    </row>
    <row r="64" spans="2:8" s="20" customFormat="1" ht="18" customHeight="1">
      <c r="B64" s="201" t="s">
        <v>604</v>
      </c>
      <c r="C64" s="202"/>
      <c r="D64" s="202"/>
      <c r="E64" s="202"/>
      <c r="F64" s="202"/>
      <c r="G64" s="202"/>
      <c r="H64" s="202"/>
    </row>
    <row r="65" spans="2:8" s="20" customFormat="1" ht="18" customHeight="1">
      <c r="B65" s="201" t="s">
        <v>605</v>
      </c>
      <c r="C65" s="202"/>
      <c r="D65" s="202"/>
      <c r="E65" s="202"/>
      <c r="F65" s="202"/>
      <c r="G65" s="202"/>
      <c r="H65" s="202"/>
    </row>
    <row r="66" spans="2:8" s="18" customFormat="1" ht="24" customHeight="1">
      <c r="B66" s="206" t="s">
        <v>606</v>
      </c>
      <c r="C66" s="207"/>
      <c r="D66" s="207"/>
      <c r="E66" s="207"/>
      <c r="F66" s="207"/>
      <c r="G66" s="207"/>
      <c r="H66" s="207"/>
    </row>
    <row r="67" spans="2:8" s="20" customFormat="1" ht="18" customHeight="1">
      <c r="B67" s="201" t="s">
        <v>471</v>
      </c>
      <c r="C67" s="202"/>
      <c r="D67" s="202"/>
      <c r="E67" s="202"/>
      <c r="F67" s="202"/>
      <c r="G67" s="202"/>
      <c r="H67" s="202"/>
    </row>
    <row r="68" spans="2:8" s="20" customFormat="1" ht="18" customHeight="1">
      <c r="B68" s="201" t="s">
        <v>472</v>
      </c>
      <c r="C68" s="202"/>
      <c r="D68" s="202"/>
      <c r="E68" s="202"/>
      <c r="F68" s="202"/>
      <c r="G68" s="202"/>
      <c r="H68" s="202"/>
    </row>
    <row r="69" spans="2:8" s="20" customFormat="1" ht="18" customHeight="1">
      <c r="B69" s="201" t="s">
        <v>473</v>
      </c>
      <c r="C69" s="202"/>
      <c r="D69" s="202"/>
      <c r="E69" s="202"/>
      <c r="F69" s="202"/>
      <c r="G69" s="202"/>
      <c r="H69" s="202"/>
    </row>
    <row r="70" spans="2:8" s="20" customFormat="1" ht="18" customHeight="1">
      <c r="B70" s="201" t="s">
        <v>474</v>
      </c>
      <c r="C70" s="202"/>
      <c r="D70" s="202"/>
      <c r="E70" s="202"/>
      <c r="F70" s="202"/>
      <c r="G70" s="202"/>
      <c r="H70" s="202"/>
    </row>
    <row r="71" spans="2:8" s="20" customFormat="1" ht="51" customHeight="1">
      <c r="B71" s="201" t="s">
        <v>607</v>
      </c>
      <c r="C71" s="202"/>
      <c r="D71" s="202"/>
      <c r="E71" s="202"/>
      <c r="F71" s="202"/>
      <c r="G71" s="202"/>
      <c r="H71" s="202"/>
    </row>
    <row r="72" spans="2:8" s="20" customFormat="1" ht="18" customHeight="1">
      <c r="B72" s="201" t="s">
        <v>477</v>
      </c>
      <c r="C72" s="202"/>
      <c r="D72" s="202"/>
      <c r="E72" s="202"/>
      <c r="F72" s="202"/>
      <c r="G72" s="202"/>
      <c r="H72" s="202"/>
    </row>
    <row r="73" spans="2:8" s="20" customFormat="1" ht="12.75" customHeight="1">
      <c r="B73" s="201"/>
      <c r="C73" s="202"/>
      <c r="D73" s="202"/>
      <c r="E73" s="202"/>
      <c r="F73" s="202"/>
      <c r="G73" s="202"/>
      <c r="H73" s="202"/>
    </row>
    <row r="74" spans="2:8" s="20" customFormat="1" ht="33.75" customHeight="1">
      <c r="B74" s="201" t="s">
        <v>475</v>
      </c>
      <c r="C74" s="202"/>
      <c r="D74" s="202"/>
      <c r="E74" s="202"/>
      <c r="F74" s="202"/>
      <c r="G74" s="202"/>
      <c r="H74" s="202"/>
    </row>
    <row r="75" spans="2:8" s="20" customFormat="1" ht="18" customHeight="1">
      <c r="B75" s="201"/>
      <c r="C75" s="202"/>
      <c r="D75" s="202"/>
      <c r="E75" s="202"/>
      <c r="F75" s="202"/>
      <c r="G75" s="202"/>
      <c r="H75" s="202"/>
    </row>
    <row r="76" spans="2:8" s="20" customFormat="1" ht="34.5" customHeight="1">
      <c r="B76" s="201" t="s">
        <v>608</v>
      </c>
      <c r="C76" s="202"/>
      <c r="D76" s="202"/>
      <c r="E76" s="202"/>
      <c r="F76" s="202"/>
      <c r="G76" s="202"/>
      <c r="H76" s="202"/>
    </row>
    <row r="77" spans="2:8" s="20" customFormat="1" ht="18" customHeight="1">
      <c r="B77" s="23"/>
    </row>
    <row r="78" spans="2:8" s="20" customFormat="1" ht="18" customHeight="1">
      <c r="B78" s="23"/>
      <c r="C78" s="29" t="s">
        <v>521</v>
      </c>
    </row>
    <row r="79" spans="2:8" s="20" customFormat="1" ht="18" customHeight="1">
      <c r="B79" s="23"/>
      <c r="C79" s="20" t="s">
        <v>524</v>
      </c>
    </row>
    <row r="80" spans="2:8" s="20" customFormat="1" ht="18" customHeight="1">
      <c r="B80" s="23"/>
      <c r="C80" s="20" t="s">
        <v>501</v>
      </c>
    </row>
    <row r="81" spans="2:3" s="20" customFormat="1" ht="18" customHeight="1">
      <c r="B81" s="23"/>
      <c r="C81" s="20" t="s">
        <v>504</v>
      </c>
    </row>
    <row r="82" spans="2:3" s="20" customFormat="1" ht="18" customHeight="1">
      <c r="B82" s="23"/>
      <c r="C82" s="20" t="s">
        <v>507</v>
      </c>
    </row>
    <row r="83" spans="2:3" s="20" customFormat="1" ht="18" customHeight="1">
      <c r="B83" s="23"/>
      <c r="C83" s="20" t="s">
        <v>509</v>
      </c>
    </row>
    <row r="84" spans="2:3" s="20" customFormat="1" ht="18" customHeight="1">
      <c r="B84" s="23"/>
      <c r="C84" s="20" t="s">
        <v>510</v>
      </c>
    </row>
    <row r="85" spans="2:3" s="20" customFormat="1" ht="18" customHeight="1">
      <c r="B85" s="23"/>
      <c r="C85" s="20" t="s">
        <v>511</v>
      </c>
    </row>
    <row r="86" spans="2:3" s="20" customFormat="1" ht="18" customHeight="1">
      <c r="B86" s="23"/>
      <c r="C86" s="20" t="s">
        <v>512</v>
      </c>
    </row>
    <row r="87" spans="2:3" s="20" customFormat="1" ht="18" customHeight="1">
      <c r="B87" s="23"/>
    </row>
    <row r="88" spans="2:3" s="20" customFormat="1" ht="18" customHeight="1">
      <c r="B88" s="23"/>
      <c r="C88" s="20" t="s">
        <v>523</v>
      </c>
    </row>
    <row r="89" spans="2:3" s="20" customFormat="1" ht="18" customHeight="1">
      <c r="B89" s="23"/>
      <c r="C89" s="28" t="s">
        <v>502</v>
      </c>
    </row>
    <row r="90" spans="2:3" s="20" customFormat="1" ht="18" customHeight="1">
      <c r="B90" s="23"/>
      <c r="C90" s="28" t="s">
        <v>505</v>
      </c>
    </row>
    <row r="91" spans="2:3" s="20" customFormat="1" ht="18" customHeight="1">
      <c r="B91" s="23"/>
      <c r="C91" s="28" t="s">
        <v>506</v>
      </c>
    </row>
    <row r="92" spans="2:3" s="20" customFormat="1" ht="18" customHeight="1">
      <c r="B92" s="23"/>
      <c r="C92" s="28" t="s">
        <v>508</v>
      </c>
    </row>
    <row r="93" spans="2:3" s="20" customFormat="1" ht="18" customHeight="1">
      <c r="B93" s="24"/>
      <c r="C93" s="28" t="s">
        <v>513</v>
      </c>
    </row>
    <row r="94" spans="2:3" s="20" customFormat="1" ht="18" customHeight="1">
      <c r="B94" s="24"/>
      <c r="C94" s="28" t="s">
        <v>514</v>
      </c>
    </row>
    <row r="95" spans="2:3" s="20" customFormat="1" ht="18" customHeight="1">
      <c r="B95" s="24"/>
      <c r="C95" s="28" t="s">
        <v>515</v>
      </c>
    </row>
    <row r="96" spans="2:3" s="20" customFormat="1" ht="18" customHeight="1">
      <c r="B96" s="24"/>
      <c r="C96" s="28" t="s">
        <v>516</v>
      </c>
    </row>
    <row r="97" spans="2:3" s="20" customFormat="1" ht="18" customHeight="1">
      <c r="B97" s="24"/>
      <c r="C97" s="28" t="s">
        <v>517</v>
      </c>
    </row>
    <row r="98" spans="2:3" s="20" customFormat="1" ht="18" customHeight="1">
      <c r="B98" s="24"/>
      <c r="C98" s="28" t="s">
        <v>518</v>
      </c>
    </row>
    <row r="99" spans="2:3" s="20" customFormat="1" ht="18" customHeight="1">
      <c r="B99" s="24"/>
      <c r="C99" s="28" t="s">
        <v>519</v>
      </c>
    </row>
    <row r="100" spans="2:3" s="20" customFormat="1" ht="18" customHeight="1">
      <c r="B100" s="24"/>
      <c r="C100" s="28" t="s">
        <v>520</v>
      </c>
    </row>
    <row r="101" spans="2:3" s="20" customFormat="1" ht="18" customHeight="1">
      <c r="B101" s="24"/>
    </row>
    <row r="102" spans="2:3" s="20" customFormat="1" ht="18" customHeight="1">
      <c r="B102" s="24"/>
    </row>
    <row r="103" spans="2:3" s="20" customFormat="1" ht="18" customHeight="1">
      <c r="B103" s="24"/>
    </row>
    <row r="104" spans="2:3" s="20" customFormat="1" ht="18" customHeight="1">
      <c r="B104" s="24"/>
    </row>
    <row r="105" spans="2:3" s="20" customFormat="1" ht="18" customHeight="1">
      <c r="B105" s="24"/>
    </row>
    <row r="106" spans="2:3" s="20" customFormat="1" ht="18" customHeight="1">
      <c r="B106" s="24"/>
    </row>
    <row r="107" spans="2:3" s="20" customFormat="1" ht="18" customHeight="1">
      <c r="B107" s="24"/>
    </row>
    <row r="108" spans="2:3" s="20" customFormat="1" ht="18" customHeight="1">
      <c r="B108" s="24"/>
    </row>
    <row r="109" spans="2:3" s="20" customFormat="1" ht="18" customHeight="1">
      <c r="B109" s="24"/>
    </row>
    <row r="110" spans="2:3" s="20" customFormat="1" ht="18" customHeight="1">
      <c r="B110" s="24"/>
    </row>
    <row r="111" spans="2:3" s="20" customFormat="1" ht="18" customHeight="1">
      <c r="B111" s="24"/>
    </row>
    <row r="112" spans="2:3" s="20" customFormat="1" ht="18" customHeight="1">
      <c r="B112" s="24"/>
    </row>
    <row r="113" spans="2:2" s="20" customFormat="1" ht="18" customHeight="1">
      <c r="B113" s="24"/>
    </row>
    <row r="114" spans="2:2" s="20" customFormat="1" ht="18" customHeight="1">
      <c r="B114" s="24"/>
    </row>
    <row r="115" spans="2:2" s="20" customFormat="1" ht="18" customHeight="1">
      <c r="B115" s="24"/>
    </row>
    <row r="116" spans="2:2" s="20" customFormat="1" ht="18" customHeight="1">
      <c r="B116" s="24"/>
    </row>
    <row r="117" spans="2:2" s="20" customFormat="1" ht="18" customHeight="1">
      <c r="B117" s="24"/>
    </row>
    <row r="118" spans="2:2" s="20" customFormat="1" ht="18" customHeight="1">
      <c r="B118" s="24"/>
    </row>
    <row r="119" spans="2:2" s="20" customFormat="1" ht="18" customHeight="1">
      <c r="B119" s="24"/>
    </row>
    <row r="120" spans="2:2" s="20" customFormat="1" ht="18" customHeight="1">
      <c r="B120" s="24"/>
    </row>
    <row r="121" spans="2:2" s="20" customFormat="1" ht="18" customHeight="1">
      <c r="B121" s="24"/>
    </row>
    <row r="122" spans="2:2" s="20" customFormat="1" ht="18" customHeight="1">
      <c r="B122" s="24"/>
    </row>
    <row r="123" spans="2:2" s="20" customFormat="1" ht="18" customHeight="1">
      <c r="B123" s="24"/>
    </row>
    <row r="124" spans="2:2" s="20" customFormat="1" ht="18" customHeight="1">
      <c r="B124" s="24"/>
    </row>
    <row r="125" spans="2:2" s="20" customFormat="1" ht="18" customHeight="1">
      <c r="B125" s="24"/>
    </row>
    <row r="126" spans="2:2" s="20" customFormat="1" ht="18" customHeight="1">
      <c r="B126" s="24"/>
    </row>
    <row r="127" spans="2:2" s="20" customFormat="1" ht="18" customHeight="1">
      <c r="B127" s="24"/>
    </row>
    <row r="128" spans="2:2" s="20" customFormat="1" ht="18" customHeight="1">
      <c r="B128" s="24"/>
    </row>
    <row r="129" spans="2:2" s="20" customFormat="1" ht="18" customHeight="1">
      <c r="B129" s="24"/>
    </row>
    <row r="130" spans="2:2" s="20" customFormat="1" ht="18" customHeight="1">
      <c r="B130" s="24"/>
    </row>
    <row r="131" spans="2:2" s="20" customFormat="1" ht="18" customHeight="1">
      <c r="B131" s="24"/>
    </row>
    <row r="132" spans="2:2" s="20" customFormat="1" ht="18" customHeight="1">
      <c r="B132" s="24"/>
    </row>
    <row r="133" spans="2:2" s="20" customFormat="1" ht="18" customHeight="1">
      <c r="B133" s="24"/>
    </row>
    <row r="134" spans="2:2" s="20" customFormat="1" ht="18" customHeight="1">
      <c r="B134" s="24"/>
    </row>
    <row r="135" spans="2:2" s="20" customFormat="1" ht="18" customHeight="1">
      <c r="B135" s="24"/>
    </row>
    <row r="136" spans="2:2" s="20" customFormat="1" ht="18" customHeight="1">
      <c r="B136" s="24"/>
    </row>
    <row r="137" spans="2:2" s="20" customFormat="1" ht="18" customHeight="1">
      <c r="B137" s="24"/>
    </row>
    <row r="138" spans="2:2" ht="18" customHeight="1">
      <c r="B138" s="25"/>
    </row>
    <row r="139" spans="2:2" ht="18" customHeight="1">
      <c r="B139" s="25"/>
    </row>
    <row r="140" spans="2:2" ht="18" customHeight="1">
      <c r="B140" s="25"/>
    </row>
    <row r="141" spans="2:2" ht="18" customHeight="1">
      <c r="B141" s="25"/>
    </row>
    <row r="142" spans="2:2" ht="18" customHeight="1">
      <c r="B142" s="25"/>
    </row>
    <row r="143" spans="2:2" ht="18" customHeight="1">
      <c r="B143" s="25"/>
    </row>
    <row r="144" spans="2:2" ht="18" customHeight="1">
      <c r="B144" s="25"/>
    </row>
    <row r="145" spans="2:2" ht="18" customHeight="1">
      <c r="B145" s="25"/>
    </row>
    <row r="146" spans="2:2" ht="18" customHeight="1">
      <c r="B146" s="25"/>
    </row>
    <row r="147" spans="2:2" ht="18" customHeight="1">
      <c r="B147" s="25"/>
    </row>
    <row r="148" spans="2:2" ht="18" customHeight="1">
      <c r="B148" s="25"/>
    </row>
    <row r="149" spans="2:2" ht="18" customHeight="1">
      <c r="B149" s="25"/>
    </row>
    <row r="150" spans="2:2" ht="18" customHeight="1">
      <c r="B150" s="25"/>
    </row>
    <row r="151" spans="2:2" ht="18" customHeight="1">
      <c r="B151" s="25"/>
    </row>
    <row r="152" spans="2:2" ht="18" customHeight="1">
      <c r="B152" s="25"/>
    </row>
    <row r="153" spans="2:2" ht="18" customHeight="1">
      <c r="B153" s="25"/>
    </row>
    <row r="154" spans="2:2" ht="18" customHeight="1">
      <c r="B154" s="25"/>
    </row>
    <row r="155" spans="2:2" ht="18" customHeight="1">
      <c r="B155" s="25"/>
    </row>
    <row r="156" spans="2:2" ht="18" customHeight="1">
      <c r="B156" s="25"/>
    </row>
    <row r="157" spans="2:2" ht="18" customHeight="1">
      <c r="B157" s="25"/>
    </row>
    <row r="158" spans="2:2" ht="18" customHeight="1">
      <c r="B158" s="25"/>
    </row>
    <row r="159" spans="2:2" ht="18" customHeight="1">
      <c r="B159" s="25"/>
    </row>
    <row r="160" spans="2:2" ht="18" customHeight="1">
      <c r="B160" s="25"/>
    </row>
    <row r="161" spans="2:2" ht="18" customHeight="1">
      <c r="B161" s="25"/>
    </row>
    <row r="162" spans="2:2" ht="18" customHeight="1">
      <c r="B162" s="25"/>
    </row>
    <row r="163" spans="2:2" ht="18" customHeight="1">
      <c r="B163" s="25"/>
    </row>
    <row r="164" spans="2:2" ht="18" customHeight="1">
      <c r="B164" s="25"/>
    </row>
    <row r="165" spans="2:2" ht="18" customHeight="1">
      <c r="B165" s="25"/>
    </row>
    <row r="166" spans="2:2" ht="18" customHeight="1">
      <c r="B166" s="25"/>
    </row>
    <row r="167" spans="2:2" ht="18" customHeight="1">
      <c r="B167" s="25"/>
    </row>
    <row r="168" spans="2:2" ht="18" customHeight="1">
      <c r="B168" s="25"/>
    </row>
    <row r="169" spans="2:2" ht="18" customHeight="1">
      <c r="B169" s="25"/>
    </row>
    <row r="170" spans="2:2" ht="18" customHeight="1">
      <c r="B170" s="25"/>
    </row>
    <row r="171" spans="2:2" ht="18" customHeight="1">
      <c r="B171" s="25"/>
    </row>
    <row r="172" spans="2:2" ht="18" customHeight="1">
      <c r="B172" s="25"/>
    </row>
    <row r="173" spans="2:2" ht="18" customHeight="1">
      <c r="B173" s="25"/>
    </row>
    <row r="174" spans="2:2" ht="18" customHeight="1">
      <c r="B174" s="25"/>
    </row>
    <row r="175" spans="2:2" ht="18" customHeight="1">
      <c r="B175" s="25"/>
    </row>
    <row r="176" spans="2:2" ht="18" customHeight="1">
      <c r="B176" s="25"/>
    </row>
    <row r="177" spans="2:2" ht="18" customHeight="1">
      <c r="B177" s="25"/>
    </row>
    <row r="178" spans="2:2" ht="18" customHeight="1">
      <c r="B178" s="25"/>
    </row>
    <row r="179" spans="2:2" ht="18" customHeight="1">
      <c r="B179" s="25"/>
    </row>
    <row r="180" spans="2:2" ht="18" customHeight="1">
      <c r="B180" s="25"/>
    </row>
    <row r="181" spans="2:2" ht="18" customHeight="1">
      <c r="B181" s="25"/>
    </row>
    <row r="182" spans="2:2" ht="18" customHeight="1">
      <c r="B182" s="25"/>
    </row>
    <row r="183" spans="2:2" ht="18" customHeight="1">
      <c r="B183" s="25"/>
    </row>
    <row r="184" spans="2:2" ht="18" customHeight="1">
      <c r="B184" s="25"/>
    </row>
    <row r="185" spans="2:2" ht="18" customHeight="1">
      <c r="B185" s="25"/>
    </row>
    <row r="186" spans="2:2" ht="18" customHeight="1">
      <c r="B186" s="25"/>
    </row>
    <row r="187" spans="2:2" ht="18" customHeight="1">
      <c r="B187" s="25"/>
    </row>
    <row r="188" spans="2:2" ht="18" customHeight="1">
      <c r="B188" s="25"/>
    </row>
    <row r="189" spans="2:2" ht="18" customHeight="1">
      <c r="B189" s="25"/>
    </row>
    <row r="190" spans="2:2" ht="18" customHeight="1">
      <c r="B190" s="25"/>
    </row>
    <row r="191" spans="2:2" ht="18" customHeight="1">
      <c r="B191" s="25"/>
    </row>
    <row r="192" spans="2:2" ht="18" customHeight="1">
      <c r="B192" s="25"/>
    </row>
    <row r="193" spans="2:2" ht="18" customHeight="1">
      <c r="B193" s="25"/>
    </row>
    <row r="194" spans="2:2" ht="18" customHeight="1">
      <c r="B194" s="25"/>
    </row>
    <row r="195" spans="2:2" ht="18" customHeight="1">
      <c r="B195" s="25"/>
    </row>
    <row r="196" spans="2:2" ht="18" customHeight="1">
      <c r="B196" s="25"/>
    </row>
    <row r="197" spans="2:2" ht="18" customHeight="1">
      <c r="B197" s="25"/>
    </row>
    <row r="198" spans="2:2" ht="18" customHeight="1">
      <c r="B198" s="25"/>
    </row>
    <row r="199" spans="2:2" ht="18" customHeight="1">
      <c r="B199" s="25"/>
    </row>
    <row r="200" spans="2:2" ht="18" customHeight="1">
      <c r="B200" s="25"/>
    </row>
    <row r="201" spans="2:2" ht="18" customHeight="1">
      <c r="B201" s="25"/>
    </row>
    <row r="202" spans="2:2" ht="18" customHeight="1">
      <c r="B202" s="25"/>
    </row>
    <row r="203" spans="2:2" ht="18" customHeight="1">
      <c r="B203" s="25"/>
    </row>
    <row r="204" spans="2:2" ht="18" customHeight="1">
      <c r="B204" s="25"/>
    </row>
    <row r="205" spans="2:2" ht="18" customHeight="1">
      <c r="B205" s="25"/>
    </row>
    <row r="206" spans="2:2" ht="18" customHeight="1">
      <c r="B206" s="25"/>
    </row>
    <row r="207" spans="2:2" ht="18" customHeight="1">
      <c r="B207" s="25"/>
    </row>
    <row r="208" spans="2:2" ht="18" customHeight="1">
      <c r="B208" s="25"/>
    </row>
    <row r="209" spans="2:2" ht="18" customHeight="1">
      <c r="B209" s="25"/>
    </row>
    <row r="210" spans="2:2" ht="18" customHeight="1">
      <c r="B210" s="25"/>
    </row>
    <row r="211" spans="2:2" ht="18" customHeight="1">
      <c r="B211" s="25"/>
    </row>
    <row r="212" spans="2:2" ht="18" customHeight="1">
      <c r="B212" s="25"/>
    </row>
    <row r="213" spans="2:2" ht="18" customHeight="1">
      <c r="B213" s="25"/>
    </row>
    <row r="214" spans="2:2" ht="18" customHeight="1">
      <c r="B214" s="25"/>
    </row>
    <row r="215" spans="2:2" ht="18" customHeight="1">
      <c r="B215" s="25"/>
    </row>
    <row r="216" spans="2:2" ht="18" customHeight="1">
      <c r="B216" s="25"/>
    </row>
    <row r="217" spans="2:2" ht="18" customHeight="1">
      <c r="B217" s="25"/>
    </row>
    <row r="218" spans="2:2" ht="18" customHeight="1">
      <c r="B218" s="25"/>
    </row>
    <row r="219" spans="2:2" ht="18" customHeight="1">
      <c r="B219" s="25"/>
    </row>
    <row r="220" spans="2:2" ht="18" customHeight="1">
      <c r="B220" s="25"/>
    </row>
    <row r="221" spans="2:2" ht="18" customHeight="1">
      <c r="B221" s="25"/>
    </row>
    <row r="222" spans="2:2" ht="18" customHeight="1">
      <c r="B222" s="25"/>
    </row>
    <row r="223" spans="2:2" ht="18" customHeight="1">
      <c r="B223" s="25"/>
    </row>
    <row r="224" spans="2:2" ht="18" customHeight="1">
      <c r="B224" s="25"/>
    </row>
    <row r="225" spans="2:2" ht="18" customHeight="1">
      <c r="B225" s="25"/>
    </row>
    <row r="226" spans="2:2" ht="18" customHeight="1">
      <c r="B226" s="25"/>
    </row>
    <row r="227" spans="2:2" ht="18" customHeight="1">
      <c r="B227" s="25"/>
    </row>
    <row r="228" spans="2:2" ht="18" customHeight="1">
      <c r="B228" s="25"/>
    </row>
    <row r="229" spans="2:2" ht="18" customHeight="1">
      <c r="B229" s="25"/>
    </row>
    <row r="230" spans="2:2" ht="18" customHeight="1">
      <c r="B230" s="25"/>
    </row>
  </sheetData>
  <sheetProtection password="CF43" sheet="1" objects="1" scenarios="1"/>
  <mergeCells count="17">
    <mergeCell ref="B71:H71"/>
    <mergeCell ref="B59:H59"/>
    <mergeCell ref="B61:H61"/>
    <mergeCell ref="B62:H62"/>
    <mergeCell ref="B63:H63"/>
    <mergeCell ref="B64:H64"/>
    <mergeCell ref="B65:H65"/>
    <mergeCell ref="B66:H66"/>
    <mergeCell ref="B67:H67"/>
    <mergeCell ref="B68:H68"/>
    <mergeCell ref="B69:H69"/>
    <mergeCell ref="B70:H70"/>
    <mergeCell ref="B72:H72"/>
    <mergeCell ref="B73:H73"/>
    <mergeCell ref="B74:H74"/>
    <mergeCell ref="B75:H75"/>
    <mergeCell ref="B76:H76"/>
  </mergeCells>
  <pageMargins left="0.2" right="0.27" top="0.75" bottom="0.75" header="0.3" footer="0.3"/>
  <pageSetup orientation="landscap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194"/>
  <sheetViews>
    <sheetView topLeftCell="A160" zoomScale="80" zoomScaleNormal="80" workbookViewId="0">
      <selection activeCell="D178" sqref="D178"/>
    </sheetView>
  </sheetViews>
  <sheetFormatPr defaultRowHeight="15"/>
  <cols>
    <col min="1" max="1" width="4" style="30" customWidth="1"/>
    <col min="2" max="2" width="18.625" style="31" customWidth="1"/>
    <col min="3" max="3" width="18.875" style="31" customWidth="1"/>
    <col min="4" max="4" width="16.125" style="31" customWidth="1"/>
    <col min="5" max="5" width="26.875" style="31" customWidth="1"/>
    <col min="6" max="6" width="32.25" style="31" customWidth="1"/>
    <col min="7" max="7" width="23.5" style="31" customWidth="1"/>
    <col min="8" max="8" width="21.75" style="31" customWidth="1"/>
    <col min="9" max="9" width="34.625" style="31" customWidth="1"/>
    <col min="10" max="10" width="27.5" style="31" customWidth="1"/>
    <col min="11" max="11" width="18.875" style="32" customWidth="1"/>
    <col min="12" max="12" width="17.375" style="31" customWidth="1"/>
    <col min="13" max="16384" width="9" style="31"/>
  </cols>
  <sheetData>
    <row r="1" spans="1:14" ht="18" customHeight="1">
      <c r="C1" s="253" t="s">
        <v>558</v>
      </c>
      <c r="D1" s="254"/>
      <c r="E1" s="254"/>
      <c r="F1" s="254"/>
      <c r="G1" s="254"/>
      <c r="H1" s="254"/>
      <c r="I1" s="254"/>
      <c r="J1" s="255"/>
    </row>
    <row r="2" spans="1:14" ht="18" customHeight="1" thickBot="1">
      <c r="C2" s="256"/>
      <c r="D2" s="257"/>
      <c r="E2" s="257"/>
      <c r="F2" s="257"/>
      <c r="G2" s="257"/>
      <c r="H2" s="257"/>
      <c r="I2" s="257"/>
      <c r="J2" s="258"/>
    </row>
    <row r="3" spans="1:14" ht="18" customHeight="1" thickBot="1">
      <c r="C3" s="33"/>
      <c r="D3" s="33"/>
      <c r="E3" s="33"/>
      <c r="F3" s="33"/>
      <c r="G3" s="33"/>
      <c r="H3" s="33"/>
      <c r="I3" s="33"/>
      <c r="J3" s="33"/>
    </row>
    <row r="4" spans="1:14" ht="18" customHeight="1" thickBot="1">
      <c r="B4" s="34"/>
      <c r="C4" s="35"/>
      <c r="D4" s="35"/>
      <c r="E4" s="35"/>
      <c r="F4" s="35"/>
      <c r="G4" s="35"/>
      <c r="H4" s="35"/>
      <c r="I4" s="35"/>
      <c r="J4" s="36"/>
    </row>
    <row r="5" spans="1:14" ht="15.75" thickBot="1">
      <c r="B5" s="37"/>
      <c r="C5" s="32"/>
      <c r="D5" s="32"/>
      <c r="E5" s="208" t="s">
        <v>557</v>
      </c>
      <c r="F5" s="209"/>
      <c r="G5" s="32"/>
      <c r="H5" s="32"/>
      <c r="I5" s="32"/>
      <c r="J5" s="38"/>
    </row>
    <row r="6" spans="1:14" s="47" customFormat="1" ht="30">
      <c r="A6" s="39"/>
      <c r="B6" s="40"/>
      <c r="C6" s="41" t="s">
        <v>7</v>
      </c>
      <c r="D6" s="42" t="s">
        <v>0</v>
      </c>
      <c r="E6" s="41" t="s">
        <v>493</v>
      </c>
      <c r="F6" s="43" t="s">
        <v>412</v>
      </c>
      <c r="G6" s="44" t="s">
        <v>529</v>
      </c>
      <c r="H6" s="43" t="s">
        <v>4</v>
      </c>
      <c r="I6" s="45"/>
      <c r="J6" s="46"/>
      <c r="K6" s="45"/>
    </row>
    <row r="7" spans="1:14" s="58" customFormat="1" ht="34.5" customHeight="1" thickBot="1">
      <c r="A7" s="48">
        <v>1</v>
      </c>
      <c r="B7" s="49"/>
      <c r="C7" s="130"/>
      <c r="D7" s="50" t="e">
        <f>VLOOKUP(C7,Tables!$A$3:$E$185,2,FALSE)</f>
        <v>#N/A</v>
      </c>
      <c r="E7" s="51" t="e">
        <f>VLOOKUP(C7,Tables!$A$3:$E$185,3,FALSE)</f>
        <v>#N/A</v>
      </c>
      <c r="F7" s="52" t="e">
        <f>VLOOKUP(C7,Tables!$A$3:$E$185,4,FALSE)</f>
        <v>#N/A</v>
      </c>
      <c r="G7" s="53" t="e">
        <f>VLOOKUP(C7,Tables!$A$3:$F$186,5,FALSE)</f>
        <v>#N/A</v>
      </c>
      <c r="H7" s="54" t="e">
        <f>+G7*0.2</f>
        <v>#N/A</v>
      </c>
      <c r="I7" s="55"/>
      <c r="J7" s="56"/>
      <c r="K7" s="55"/>
      <c r="L7" s="57"/>
    </row>
    <row r="8" spans="1:14">
      <c r="B8" s="37"/>
      <c r="C8" s="59"/>
      <c r="D8" s="59"/>
      <c r="E8" s="59"/>
      <c r="F8" s="59"/>
      <c r="G8" s="59"/>
      <c r="H8" s="59"/>
      <c r="I8" s="59"/>
      <c r="J8" s="60"/>
      <c r="K8" s="59"/>
      <c r="L8" s="61"/>
      <c r="M8" s="61"/>
    </row>
    <row r="9" spans="1:14" ht="15.75" thickBot="1">
      <c r="B9" s="37"/>
      <c r="C9" s="59"/>
      <c r="D9" s="59"/>
      <c r="E9" s="59"/>
      <c r="F9" s="59"/>
      <c r="G9" s="59"/>
      <c r="H9" s="59"/>
      <c r="I9" s="59"/>
      <c r="J9" s="60"/>
      <c r="K9" s="59"/>
      <c r="L9" s="61"/>
      <c r="M9" s="61"/>
    </row>
    <row r="10" spans="1:14" ht="15.75" customHeight="1">
      <c r="B10" s="37"/>
      <c r="C10" s="210" t="s">
        <v>12</v>
      </c>
      <c r="D10" s="211"/>
      <c r="E10" s="211"/>
      <c r="F10" s="211"/>
      <c r="G10" s="211"/>
      <c r="H10" s="211"/>
      <c r="I10" s="212"/>
      <c r="J10" s="60"/>
      <c r="K10" s="59"/>
      <c r="L10" s="61"/>
      <c r="M10" s="61"/>
    </row>
    <row r="11" spans="1:14" ht="14.25" customHeight="1" thickBot="1">
      <c r="B11" s="37"/>
      <c r="C11" s="213"/>
      <c r="D11" s="214"/>
      <c r="E11" s="214"/>
      <c r="F11" s="214"/>
      <c r="G11" s="214"/>
      <c r="H11" s="214"/>
      <c r="I11" s="215"/>
      <c r="J11" s="60"/>
      <c r="K11" s="59"/>
      <c r="L11" s="61"/>
      <c r="M11" s="61"/>
    </row>
    <row r="12" spans="1:14" ht="55.5" customHeight="1" thickBot="1">
      <c r="B12" s="37"/>
      <c r="C12" s="62" t="s">
        <v>6</v>
      </c>
      <c r="D12" s="63" t="s">
        <v>1</v>
      </c>
      <c r="E12" s="63" t="s">
        <v>3</v>
      </c>
      <c r="F12" s="63" t="s">
        <v>2</v>
      </c>
      <c r="G12" s="64" t="s">
        <v>13</v>
      </c>
      <c r="H12" s="65" t="s">
        <v>14</v>
      </c>
      <c r="I12" s="66" t="s">
        <v>494</v>
      </c>
      <c r="J12" s="60"/>
      <c r="K12" s="59"/>
      <c r="L12" s="61"/>
    </row>
    <row r="13" spans="1:14" ht="26.25" customHeight="1" thickBot="1">
      <c r="A13" s="30">
        <v>2</v>
      </c>
      <c r="B13" s="37"/>
      <c r="C13" s="131"/>
      <c r="D13" s="131"/>
      <c r="E13" s="131"/>
      <c r="F13" s="131"/>
      <c r="G13" s="132"/>
      <c r="H13" s="133"/>
      <c r="I13" s="131"/>
      <c r="J13" s="60"/>
      <c r="K13" s="59"/>
      <c r="L13" s="61"/>
      <c r="N13" s="32"/>
    </row>
    <row r="14" spans="1:14" ht="24" customHeight="1" thickBot="1">
      <c r="B14" s="37"/>
      <c r="C14" s="59"/>
      <c r="D14" s="59"/>
      <c r="E14" s="59"/>
      <c r="F14" s="67" t="s">
        <v>389</v>
      </c>
      <c r="G14" s="68">
        <v>2799</v>
      </c>
      <c r="H14" s="67">
        <v>2799</v>
      </c>
      <c r="I14" s="59"/>
      <c r="J14" s="60"/>
      <c r="K14" s="59"/>
      <c r="L14" s="61"/>
    </row>
    <row r="15" spans="1:14">
      <c r="B15" s="37"/>
      <c r="C15" s="59"/>
      <c r="D15" s="59"/>
      <c r="E15" s="59"/>
      <c r="F15" s="59"/>
      <c r="G15" s="59"/>
      <c r="H15" s="59"/>
      <c r="I15" s="59"/>
      <c r="J15" s="60"/>
      <c r="K15" s="59"/>
      <c r="L15" s="61"/>
      <c r="M15" s="61"/>
    </row>
    <row r="16" spans="1:14" ht="15.75" thickBot="1">
      <c r="B16" s="37"/>
      <c r="C16" s="59"/>
      <c r="D16" s="59"/>
      <c r="E16" s="59"/>
      <c r="F16" s="59"/>
      <c r="G16" s="59"/>
      <c r="H16" s="59"/>
      <c r="I16" s="59"/>
      <c r="J16" s="60"/>
      <c r="K16" s="59"/>
      <c r="L16" s="61"/>
      <c r="M16" s="61"/>
    </row>
    <row r="17" spans="1:13" ht="15.75" customHeight="1">
      <c r="B17" s="37"/>
      <c r="C17" s="210" t="s">
        <v>375</v>
      </c>
      <c r="D17" s="211"/>
      <c r="E17" s="211"/>
      <c r="F17" s="211"/>
      <c r="G17" s="211"/>
      <c r="H17" s="212"/>
      <c r="I17" s="69" t="s">
        <v>5</v>
      </c>
      <c r="J17" s="60"/>
      <c r="K17" s="59"/>
      <c r="L17" s="61"/>
    </row>
    <row r="18" spans="1:13" ht="18" customHeight="1" thickBot="1">
      <c r="B18" s="37"/>
      <c r="C18" s="213"/>
      <c r="D18" s="214"/>
      <c r="E18" s="214"/>
      <c r="F18" s="214"/>
      <c r="G18" s="217"/>
      <c r="H18" s="231"/>
      <c r="I18" s="70" t="e">
        <f>VLOOKUP(C7,Tables!$A$3:$F$185,6,FALSE)</f>
        <v>#N/A</v>
      </c>
      <c r="J18" s="60"/>
      <c r="K18" s="59"/>
      <c r="L18" s="61"/>
    </row>
    <row r="19" spans="1:13" s="47" customFormat="1" ht="29.25" customHeight="1">
      <c r="A19" s="39"/>
      <c r="B19" s="40"/>
      <c r="C19" s="71" t="s">
        <v>6</v>
      </c>
      <c r="D19" s="229" t="s">
        <v>13</v>
      </c>
      <c r="E19" s="222"/>
      <c r="F19" s="222"/>
      <c r="G19" s="230" t="s">
        <v>14</v>
      </c>
      <c r="H19" s="230"/>
      <c r="I19" s="230"/>
      <c r="J19" s="72"/>
      <c r="K19" s="73"/>
      <c r="L19" s="74"/>
      <c r="M19" s="73"/>
    </row>
    <row r="20" spans="1:13" ht="21.75" customHeight="1" thickBot="1">
      <c r="A20" s="30">
        <v>3</v>
      </c>
      <c r="B20" s="37"/>
      <c r="C20" s="134"/>
      <c r="D20" s="75" t="s">
        <v>384</v>
      </c>
      <c r="E20" s="76" t="s">
        <v>383</v>
      </c>
      <c r="F20" s="76" t="s">
        <v>417</v>
      </c>
      <c r="G20" s="77" t="s">
        <v>384</v>
      </c>
      <c r="H20" s="78" t="s">
        <v>383</v>
      </c>
      <c r="I20" s="76" t="s">
        <v>417</v>
      </c>
      <c r="J20" s="60"/>
      <c r="K20" s="59"/>
      <c r="L20" s="61"/>
    </row>
    <row r="21" spans="1:13" ht="30" customHeight="1" thickBot="1">
      <c r="A21" s="30">
        <v>4</v>
      </c>
      <c r="B21" s="37"/>
      <c r="C21" s="79" t="s">
        <v>1</v>
      </c>
      <c r="D21" s="80" t="s">
        <v>381</v>
      </c>
      <c r="E21" s="137"/>
      <c r="F21" s="178"/>
      <c r="G21" s="80" t="s">
        <v>381</v>
      </c>
      <c r="H21" s="140"/>
      <c r="I21" s="179"/>
      <c r="J21" s="60"/>
      <c r="K21" s="59"/>
      <c r="L21" s="61"/>
    </row>
    <row r="22" spans="1:13" ht="24" customHeight="1" thickBot="1">
      <c r="A22" s="30">
        <v>5</v>
      </c>
      <c r="B22" s="37"/>
      <c r="C22" s="135"/>
      <c r="D22" s="81" t="s">
        <v>381</v>
      </c>
      <c r="E22" s="138"/>
      <c r="F22" s="177"/>
      <c r="G22" s="81" t="s">
        <v>381</v>
      </c>
      <c r="H22" s="141"/>
      <c r="I22" s="179"/>
      <c r="J22" s="60"/>
      <c r="K22" s="59"/>
      <c r="L22" s="61"/>
    </row>
    <row r="23" spans="1:13" ht="29.25" customHeight="1" thickBot="1">
      <c r="A23" s="30">
        <v>6</v>
      </c>
      <c r="B23" s="37"/>
      <c r="C23" s="79" t="s">
        <v>3</v>
      </c>
      <c r="D23" s="81" t="s">
        <v>381</v>
      </c>
      <c r="E23" s="138"/>
      <c r="F23" s="177"/>
      <c r="G23" s="81" t="s">
        <v>381</v>
      </c>
      <c r="H23" s="141"/>
      <c r="I23" s="179"/>
      <c r="J23" s="60"/>
      <c r="K23" s="59"/>
      <c r="L23" s="61"/>
    </row>
    <row r="24" spans="1:13" ht="24.75" customHeight="1" thickBot="1">
      <c r="A24" s="30">
        <v>7</v>
      </c>
      <c r="B24" s="37"/>
      <c r="C24" s="136"/>
      <c r="D24" s="81" t="s">
        <v>381</v>
      </c>
      <c r="E24" s="138"/>
      <c r="F24" s="177"/>
      <c r="G24" s="81" t="s">
        <v>381</v>
      </c>
      <c r="H24" s="141"/>
      <c r="I24" s="179"/>
      <c r="J24" s="60"/>
      <c r="K24" s="59"/>
      <c r="L24" s="61"/>
    </row>
    <row r="25" spans="1:13" ht="24.75" customHeight="1" thickBot="1">
      <c r="A25" s="30">
        <v>8</v>
      </c>
      <c r="B25" s="37"/>
      <c r="C25" s="79" t="s">
        <v>2</v>
      </c>
      <c r="D25" s="81" t="s">
        <v>381</v>
      </c>
      <c r="E25" s="138"/>
      <c r="F25" s="177"/>
      <c r="G25" s="81" t="s">
        <v>381</v>
      </c>
      <c r="H25" s="141"/>
      <c r="I25" s="179"/>
      <c r="J25" s="60"/>
      <c r="K25" s="59"/>
      <c r="L25" s="61"/>
    </row>
    <row r="26" spans="1:13" ht="24.75" customHeight="1" thickBot="1">
      <c r="A26" s="30">
        <v>9</v>
      </c>
      <c r="B26" s="37"/>
      <c r="C26" s="135"/>
      <c r="D26" s="81" t="s">
        <v>381</v>
      </c>
      <c r="E26" s="138"/>
      <c r="F26" s="177"/>
      <c r="G26" s="81" t="s">
        <v>381</v>
      </c>
      <c r="H26" s="141"/>
      <c r="I26" s="179"/>
      <c r="J26" s="60"/>
      <c r="K26" s="59"/>
      <c r="L26" s="61"/>
    </row>
    <row r="27" spans="1:13" ht="24.75" customHeight="1" thickBot="1">
      <c r="A27" s="30">
        <v>10</v>
      </c>
      <c r="B27" s="37"/>
      <c r="C27" s="190"/>
      <c r="D27" s="81" t="s">
        <v>381</v>
      </c>
      <c r="E27" s="138"/>
      <c r="F27" s="177"/>
      <c r="G27" s="81" t="s">
        <v>381</v>
      </c>
      <c r="H27" s="141"/>
      <c r="I27" s="179"/>
      <c r="J27" s="60"/>
      <c r="K27" s="59"/>
      <c r="L27" s="61"/>
    </row>
    <row r="28" spans="1:13" ht="24.75" customHeight="1" thickBot="1">
      <c r="A28" s="30">
        <v>11</v>
      </c>
      <c r="B28" s="37"/>
      <c r="C28" s="190"/>
      <c r="D28" s="81" t="s">
        <v>381</v>
      </c>
      <c r="E28" s="138"/>
      <c r="F28" s="177"/>
      <c r="G28" s="81" t="s">
        <v>381</v>
      </c>
      <c r="H28" s="141"/>
      <c r="I28" s="179"/>
      <c r="J28" s="60"/>
      <c r="K28" s="59"/>
      <c r="L28" s="61"/>
    </row>
    <row r="29" spans="1:13" ht="24.75" customHeight="1" thickBot="1">
      <c r="A29" s="30">
        <v>12</v>
      </c>
      <c r="B29" s="37"/>
      <c r="C29" s="190"/>
      <c r="D29" s="81" t="s">
        <v>381</v>
      </c>
      <c r="E29" s="138"/>
      <c r="F29" s="177"/>
      <c r="G29" s="81" t="s">
        <v>381</v>
      </c>
      <c r="H29" s="141"/>
      <c r="I29" s="179"/>
      <c r="J29" s="60"/>
      <c r="K29" s="59"/>
      <c r="L29" s="61"/>
    </row>
    <row r="30" spans="1:13" ht="24.75" customHeight="1" thickBot="1">
      <c r="A30" s="30">
        <v>13</v>
      </c>
      <c r="B30" s="37"/>
      <c r="C30" s="190"/>
      <c r="D30" s="81" t="s">
        <v>381</v>
      </c>
      <c r="E30" s="138"/>
      <c r="F30" s="177"/>
      <c r="G30" s="81" t="s">
        <v>381</v>
      </c>
      <c r="H30" s="141"/>
      <c r="I30" s="179"/>
      <c r="J30" s="60"/>
      <c r="K30" s="59"/>
      <c r="L30" s="61"/>
    </row>
    <row r="31" spans="1:13" ht="24.75" customHeight="1" thickBot="1">
      <c r="A31" s="30">
        <v>14</v>
      </c>
      <c r="B31" s="37"/>
      <c r="C31" s="190"/>
      <c r="D31" s="81" t="s">
        <v>381</v>
      </c>
      <c r="E31" s="138"/>
      <c r="F31" s="177"/>
      <c r="G31" s="81" t="s">
        <v>381</v>
      </c>
      <c r="H31" s="141"/>
      <c r="I31" s="179"/>
      <c r="J31" s="60"/>
      <c r="K31" s="59"/>
      <c r="L31" s="61"/>
    </row>
    <row r="32" spans="1:13" ht="24.75" customHeight="1" thickBot="1">
      <c r="A32" s="30">
        <v>15</v>
      </c>
      <c r="B32" s="37"/>
      <c r="C32" s="190"/>
      <c r="D32" s="81" t="s">
        <v>381</v>
      </c>
      <c r="E32" s="138"/>
      <c r="F32" s="177"/>
      <c r="G32" s="81" t="s">
        <v>381</v>
      </c>
      <c r="H32" s="141"/>
      <c r="I32" s="179"/>
      <c r="J32" s="60"/>
      <c r="K32" s="59"/>
      <c r="L32" s="61"/>
    </row>
    <row r="33" spans="1:12" ht="24.75" customHeight="1" thickBot="1">
      <c r="A33" s="30">
        <v>16</v>
      </c>
      <c r="B33" s="37"/>
      <c r="C33" s="190"/>
      <c r="D33" s="81" t="s">
        <v>381</v>
      </c>
      <c r="E33" s="138"/>
      <c r="F33" s="177"/>
      <c r="G33" s="81" t="s">
        <v>381</v>
      </c>
      <c r="H33" s="141"/>
      <c r="I33" s="179"/>
      <c r="J33" s="60"/>
      <c r="K33" s="59"/>
      <c r="L33" s="61"/>
    </row>
    <row r="34" spans="1:12" ht="24.75" customHeight="1" thickBot="1">
      <c r="A34" s="30">
        <v>17</v>
      </c>
      <c r="B34" s="37"/>
      <c r="C34" s="190"/>
      <c r="D34" s="81" t="s">
        <v>381</v>
      </c>
      <c r="E34" s="138"/>
      <c r="F34" s="177"/>
      <c r="G34" s="81" t="s">
        <v>381</v>
      </c>
      <c r="H34" s="141"/>
      <c r="I34" s="179"/>
      <c r="J34" s="60"/>
      <c r="K34" s="59"/>
      <c r="L34" s="61"/>
    </row>
    <row r="35" spans="1:12" ht="24.75" customHeight="1" thickBot="1">
      <c r="A35" s="30">
        <v>18</v>
      </c>
      <c r="B35" s="37"/>
      <c r="C35" s="190"/>
      <c r="D35" s="81" t="s">
        <v>381</v>
      </c>
      <c r="E35" s="138"/>
      <c r="F35" s="177"/>
      <c r="G35" s="81" t="s">
        <v>381</v>
      </c>
      <c r="H35" s="141"/>
      <c r="I35" s="179"/>
      <c r="J35" s="60"/>
      <c r="K35" s="59"/>
      <c r="L35" s="61"/>
    </row>
    <row r="36" spans="1:12" ht="24.75" customHeight="1" thickBot="1">
      <c r="A36" s="30">
        <v>19</v>
      </c>
      <c r="B36" s="37"/>
      <c r="C36" s="190"/>
      <c r="D36" s="81" t="s">
        <v>381</v>
      </c>
      <c r="E36" s="138"/>
      <c r="F36" s="177"/>
      <c r="G36" s="81" t="s">
        <v>381</v>
      </c>
      <c r="H36" s="141"/>
      <c r="I36" s="179"/>
      <c r="J36" s="60"/>
      <c r="K36" s="59"/>
      <c r="L36" s="61"/>
    </row>
    <row r="37" spans="1:12" ht="24.75" customHeight="1" thickBot="1">
      <c r="A37" s="30">
        <v>20</v>
      </c>
      <c r="B37" s="37"/>
      <c r="C37" s="190"/>
      <c r="D37" s="81" t="s">
        <v>381</v>
      </c>
      <c r="E37" s="138"/>
      <c r="F37" s="177"/>
      <c r="G37" s="81" t="s">
        <v>381</v>
      </c>
      <c r="H37" s="141"/>
      <c r="I37" s="179"/>
      <c r="J37" s="60"/>
      <c r="K37" s="59"/>
      <c r="L37" s="61"/>
    </row>
    <row r="38" spans="1:12" ht="24.75" customHeight="1" thickBot="1">
      <c r="A38" s="30">
        <v>21</v>
      </c>
      <c r="B38" s="37"/>
      <c r="C38" s="190"/>
      <c r="D38" s="81" t="s">
        <v>381</v>
      </c>
      <c r="E38" s="138"/>
      <c r="F38" s="177"/>
      <c r="G38" s="81" t="s">
        <v>381</v>
      </c>
      <c r="H38" s="141"/>
      <c r="I38" s="179"/>
      <c r="J38" s="60"/>
      <c r="K38" s="59"/>
      <c r="L38" s="61"/>
    </row>
    <row r="39" spans="1:12" ht="24.75" customHeight="1" thickBot="1">
      <c r="A39" s="30">
        <v>22</v>
      </c>
      <c r="B39" s="37"/>
      <c r="C39" s="190"/>
      <c r="D39" s="81" t="s">
        <v>381</v>
      </c>
      <c r="E39" s="138"/>
      <c r="F39" s="177"/>
      <c r="G39" s="81" t="s">
        <v>381</v>
      </c>
      <c r="H39" s="141"/>
      <c r="I39" s="179"/>
      <c r="J39" s="60"/>
      <c r="K39" s="59"/>
      <c r="L39" s="61"/>
    </row>
    <row r="40" spans="1:12" ht="24.75" customHeight="1" thickBot="1">
      <c r="A40" s="30">
        <v>23</v>
      </c>
      <c r="B40" s="37"/>
      <c r="C40" s="190"/>
      <c r="D40" s="81" t="s">
        <v>381</v>
      </c>
      <c r="E40" s="138"/>
      <c r="F40" s="177"/>
      <c r="G40" s="81" t="s">
        <v>381</v>
      </c>
      <c r="H40" s="141"/>
      <c r="I40" s="179"/>
      <c r="J40" s="60"/>
      <c r="K40" s="59"/>
      <c r="L40" s="61"/>
    </row>
    <row r="41" spans="1:12" ht="24.75" customHeight="1" thickBot="1">
      <c r="A41" s="30">
        <v>24</v>
      </c>
      <c r="B41" s="37"/>
      <c r="C41" s="190"/>
      <c r="D41" s="81" t="s">
        <v>381</v>
      </c>
      <c r="E41" s="138"/>
      <c r="F41" s="177"/>
      <c r="G41" s="81" t="s">
        <v>381</v>
      </c>
      <c r="H41" s="141"/>
      <c r="I41" s="179"/>
      <c r="J41" s="60"/>
      <c r="K41" s="59"/>
      <c r="L41" s="61"/>
    </row>
    <row r="42" spans="1:12" ht="24.75" customHeight="1" thickBot="1">
      <c r="A42" s="30">
        <v>25</v>
      </c>
      <c r="B42" s="37"/>
      <c r="C42" s="190"/>
      <c r="D42" s="81" t="s">
        <v>381</v>
      </c>
      <c r="E42" s="138"/>
      <c r="F42" s="177"/>
      <c r="G42" s="81" t="s">
        <v>381</v>
      </c>
      <c r="H42" s="141"/>
      <c r="I42" s="179"/>
      <c r="J42" s="60"/>
      <c r="K42" s="59"/>
      <c r="L42" s="61"/>
    </row>
    <row r="43" spans="1:12" ht="24.75" customHeight="1" thickBot="1">
      <c r="A43" s="30">
        <v>26</v>
      </c>
      <c r="B43" s="37"/>
      <c r="C43" s="190"/>
      <c r="D43" s="81" t="s">
        <v>381</v>
      </c>
      <c r="E43" s="138"/>
      <c r="F43" s="177"/>
      <c r="G43" s="81" t="s">
        <v>381</v>
      </c>
      <c r="H43" s="141"/>
      <c r="I43" s="179"/>
      <c r="J43" s="60"/>
      <c r="K43" s="59"/>
      <c r="L43" s="61"/>
    </row>
    <row r="44" spans="1:12" ht="24.75" customHeight="1" thickBot="1">
      <c r="A44" s="30">
        <v>27</v>
      </c>
      <c r="B44" s="37"/>
      <c r="C44" s="190"/>
      <c r="D44" s="81" t="s">
        <v>381</v>
      </c>
      <c r="E44" s="138"/>
      <c r="F44" s="177"/>
      <c r="G44" s="81" t="s">
        <v>381</v>
      </c>
      <c r="H44" s="141"/>
      <c r="I44" s="179"/>
      <c r="J44" s="60"/>
      <c r="K44" s="59"/>
      <c r="L44" s="61"/>
    </row>
    <row r="45" spans="1:12" ht="24.75" customHeight="1" thickBot="1">
      <c r="A45" s="30">
        <v>28</v>
      </c>
      <c r="B45" s="37"/>
      <c r="C45" s="190"/>
      <c r="D45" s="81" t="s">
        <v>381</v>
      </c>
      <c r="E45" s="138"/>
      <c r="F45" s="177"/>
      <c r="G45" s="81" t="s">
        <v>381</v>
      </c>
      <c r="H45" s="141"/>
      <c r="I45" s="179"/>
      <c r="J45" s="60"/>
      <c r="K45" s="59"/>
      <c r="L45" s="61"/>
    </row>
    <row r="46" spans="1:12" ht="24.75" customHeight="1" thickBot="1">
      <c r="A46" s="30">
        <v>29</v>
      </c>
      <c r="B46" s="37"/>
      <c r="C46" s="190"/>
      <c r="D46" s="81" t="s">
        <v>381</v>
      </c>
      <c r="E46" s="138"/>
      <c r="F46" s="177"/>
      <c r="G46" s="81" t="s">
        <v>381</v>
      </c>
      <c r="H46" s="141"/>
      <c r="I46" s="179"/>
      <c r="J46" s="60"/>
      <c r="K46" s="59"/>
      <c r="L46" s="61"/>
    </row>
    <row r="47" spans="1:12" ht="24.75" customHeight="1" thickBot="1">
      <c r="A47" s="30">
        <v>30</v>
      </c>
      <c r="B47" s="37"/>
      <c r="C47" s="82"/>
      <c r="D47" s="81" t="s">
        <v>381</v>
      </c>
      <c r="E47" s="138"/>
      <c r="F47" s="177"/>
      <c r="G47" s="81" t="s">
        <v>381</v>
      </c>
      <c r="H47" s="141"/>
      <c r="I47" s="179"/>
      <c r="J47" s="60"/>
      <c r="K47" s="59"/>
      <c r="L47" s="61"/>
    </row>
    <row r="48" spans="1:12" ht="24.75" customHeight="1" thickBot="1">
      <c r="A48" s="30">
        <v>31</v>
      </c>
      <c r="B48" s="37"/>
      <c r="C48" s="32"/>
      <c r="D48" s="81" t="s">
        <v>381</v>
      </c>
      <c r="E48" s="138"/>
      <c r="F48" s="177"/>
      <c r="G48" s="81" t="s">
        <v>381</v>
      </c>
      <c r="H48" s="141"/>
      <c r="I48" s="179"/>
      <c r="J48" s="60"/>
      <c r="K48" s="59"/>
      <c r="L48" s="61"/>
    </row>
    <row r="49" spans="1:14" ht="20.25" customHeight="1" thickBot="1">
      <c r="A49" s="30">
        <v>32</v>
      </c>
      <c r="B49" s="37"/>
      <c r="C49" s="32"/>
      <c r="D49" s="81" t="s">
        <v>381</v>
      </c>
      <c r="E49" s="138"/>
      <c r="F49" s="177"/>
      <c r="G49" s="81" t="s">
        <v>381</v>
      </c>
      <c r="H49" s="141"/>
      <c r="I49" s="179"/>
      <c r="J49" s="60"/>
      <c r="K49" s="59"/>
      <c r="L49" s="61"/>
    </row>
    <row r="50" spans="1:14" ht="20.25" customHeight="1" thickBot="1">
      <c r="A50" s="30">
        <v>33</v>
      </c>
      <c r="B50" s="37"/>
      <c r="C50" s="32"/>
      <c r="D50" s="81" t="s">
        <v>381</v>
      </c>
      <c r="E50" s="139"/>
      <c r="F50" s="177"/>
      <c r="G50" s="81" t="s">
        <v>381</v>
      </c>
      <c r="H50" s="142"/>
      <c r="I50" s="179"/>
      <c r="J50" s="60"/>
      <c r="K50" s="59"/>
      <c r="L50" s="61"/>
    </row>
    <row r="51" spans="1:14" ht="20.25" customHeight="1" thickBot="1">
      <c r="A51" s="30">
        <v>34</v>
      </c>
      <c r="B51" s="37"/>
      <c r="C51" s="32"/>
      <c r="D51" s="83" t="s">
        <v>381</v>
      </c>
      <c r="E51" s="139"/>
      <c r="F51" s="177"/>
      <c r="G51" s="83" t="s">
        <v>381</v>
      </c>
      <c r="H51" s="142"/>
      <c r="I51" s="179"/>
      <c r="J51" s="60"/>
      <c r="K51" s="59"/>
      <c r="L51" s="61"/>
    </row>
    <row r="52" spans="1:14" ht="15.75" thickBot="1">
      <c r="B52" s="37"/>
      <c r="C52" s="59"/>
      <c r="D52" s="84" t="s">
        <v>392</v>
      </c>
      <c r="E52" s="85">
        <f>SUM(E21:E51)</f>
        <v>0</v>
      </c>
      <c r="F52" s="86"/>
      <c r="G52" s="87" t="s">
        <v>393</v>
      </c>
      <c r="H52" s="88">
        <f>SUM(H21:H51)</f>
        <v>0</v>
      </c>
      <c r="I52" s="89"/>
      <c r="J52" s="60"/>
      <c r="K52" s="59"/>
      <c r="L52" s="61"/>
    </row>
    <row r="53" spans="1:14">
      <c r="B53" s="37"/>
      <c r="C53" s="59"/>
      <c r="D53" s="59"/>
      <c r="E53" s="59"/>
      <c r="F53" s="59"/>
      <c r="G53" s="59"/>
      <c r="H53" s="59"/>
      <c r="I53" s="59"/>
      <c r="J53" s="90"/>
      <c r="K53" s="59"/>
      <c r="L53" s="61"/>
      <c r="M53" s="61"/>
    </row>
    <row r="54" spans="1:14" ht="15.75" thickBot="1">
      <c r="B54" s="37"/>
      <c r="C54" s="59"/>
      <c r="D54" s="59"/>
      <c r="E54" s="59"/>
      <c r="F54" s="59"/>
      <c r="G54" s="59"/>
      <c r="H54" s="59"/>
      <c r="I54" s="59"/>
      <c r="J54" s="90"/>
      <c r="K54" s="59"/>
      <c r="L54" s="61"/>
      <c r="M54" s="61"/>
    </row>
    <row r="55" spans="1:14" ht="15.75" customHeight="1">
      <c r="B55" s="37"/>
      <c r="C55" s="59"/>
      <c r="D55" s="59"/>
      <c r="E55" s="210" t="s">
        <v>413</v>
      </c>
      <c r="F55" s="211"/>
      <c r="G55" s="211"/>
      <c r="H55" s="91" t="s">
        <v>414</v>
      </c>
      <c r="I55" s="92"/>
      <c r="J55" s="90"/>
      <c r="K55" s="59"/>
      <c r="L55" s="61"/>
      <c r="M55" s="61"/>
    </row>
    <row r="56" spans="1:14" ht="15.75" customHeight="1" thickBot="1">
      <c r="A56" s="30">
        <v>35</v>
      </c>
      <c r="B56" s="37"/>
      <c r="C56" s="59"/>
      <c r="D56" s="59"/>
      <c r="E56" s="216"/>
      <c r="F56" s="217"/>
      <c r="G56" s="217"/>
      <c r="H56" s="93" t="e">
        <f>H7*0.01</f>
        <v>#N/A</v>
      </c>
      <c r="I56" s="94"/>
      <c r="J56" s="90"/>
      <c r="K56" s="59"/>
      <c r="L56" s="61"/>
      <c r="M56" s="61"/>
    </row>
    <row r="57" spans="1:14" ht="15.75" thickBot="1">
      <c r="B57" s="37"/>
      <c r="C57" s="59"/>
      <c r="D57" s="59"/>
      <c r="E57" s="95" t="s">
        <v>392</v>
      </c>
      <c r="F57" s="96" t="s">
        <v>393</v>
      </c>
      <c r="G57" s="97" t="s">
        <v>415</v>
      </c>
      <c r="H57" s="59"/>
      <c r="I57" s="59"/>
      <c r="J57" s="90"/>
      <c r="K57" s="59"/>
      <c r="L57" s="61"/>
      <c r="M57" s="61"/>
    </row>
    <row r="58" spans="1:14" ht="15.75" thickBot="1">
      <c r="A58" s="30">
        <v>36</v>
      </c>
      <c r="B58" s="37"/>
      <c r="C58" s="59"/>
      <c r="D58" s="59"/>
      <c r="E58" s="143"/>
      <c r="F58" s="144"/>
      <c r="G58" s="98">
        <f>+E58+F58</f>
        <v>0</v>
      </c>
      <c r="H58" s="59"/>
      <c r="I58" s="59"/>
      <c r="J58" s="90"/>
      <c r="K58" s="59"/>
      <c r="L58" s="61"/>
      <c r="M58" s="61"/>
    </row>
    <row r="59" spans="1:14" ht="15.75" thickBot="1">
      <c r="B59" s="99"/>
      <c r="C59" s="100"/>
      <c r="D59" s="100"/>
      <c r="E59" s="100"/>
      <c r="F59" s="101"/>
      <c r="G59" s="101"/>
      <c r="H59" s="102"/>
      <c r="I59" s="100"/>
      <c r="J59" s="103"/>
      <c r="K59" s="59"/>
      <c r="L59" s="61"/>
      <c r="M59" s="61"/>
    </row>
    <row r="60" spans="1:14">
      <c r="C60" s="59"/>
      <c r="D60" s="59"/>
      <c r="E60" s="59"/>
      <c r="F60" s="86"/>
      <c r="G60" s="86"/>
      <c r="H60" s="104"/>
      <c r="I60" s="59"/>
      <c r="J60" s="89"/>
      <c r="K60" s="59"/>
      <c r="L60" s="61"/>
      <c r="M60" s="61"/>
    </row>
    <row r="61" spans="1:14">
      <c r="C61" s="59"/>
      <c r="D61" s="59"/>
      <c r="E61" s="59"/>
      <c r="F61" s="59"/>
      <c r="G61" s="59"/>
      <c r="H61" s="59"/>
      <c r="I61" s="59"/>
      <c r="J61" s="89"/>
      <c r="K61" s="59"/>
      <c r="L61" s="61"/>
      <c r="M61" s="61"/>
    </row>
    <row r="62" spans="1:14" ht="15.75" thickBot="1">
      <c r="C62" s="61"/>
      <c r="D62" s="61"/>
      <c r="E62" s="61"/>
      <c r="F62" s="61"/>
      <c r="G62" s="61"/>
      <c r="H62" s="61"/>
      <c r="I62" s="61"/>
      <c r="J62" s="61"/>
      <c r="K62" s="89"/>
      <c r="L62" s="61"/>
      <c r="M62" s="61"/>
      <c r="N62" s="61"/>
    </row>
    <row r="63" spans="1:14" ht="15.75" customHeight="1">
      <c r="B63" s="210" t="s">
        <v>377</v>
      </c>
      <c r="C63" s="211"/>
      <c r="D63" s="211"/>
      <c r="E63" s="211"/>
      <c r="F63" s="211"/>
      <c r="G63" s="211"/>
      <c r="H63" s="211"/>
      <c r="I63" s="211"/>
      <c r="J63" s="212"/>
      <c r="K63" s="61"/>
      <c r="L63" s="61"/>
      <c r="M63" s="61"/>
    </row>
    <row r="64" spans="1:14" ht="15.75" customHeight="1" thickBot="1">
      <c r="B64" s="213"/>
      <c r="C64" s="214"/>
      <c r="D64" s="214"/>
      <c r="E64" s="214"/>
      <c r="F64" s="214"/>
      <c r="G64" s="214"/>
      <c r="H64" s="214"/>
      <c r="I64" s="214"/>
      <c r="J64" s="215"/>
      <c r="K64" s="61"/>
      <c r="L64" s="61"/>
      <c r="M64" s="61"/>
    </row>
    <row r="65" spans="1:14" ht="25.5" customHeight="1">
      <c r="B65" s="105" t="s">
        <v>378</v>
      </c>
      <c r="C65" s="224" t="s">
        <v>380</v>
      </c>
      <c r="D65" s="222"/>
      <c r="E65" s="225"/>
      <c r="F65" s="226"/>
      <c r="G65" s="232" t="s">
        <v>379</v>
      </c>
      <c r="H65" s="233"/>
      <c r="I65" s="233"/>
      <c r="J65" s="234"/>
      <c r="K65" s="61"/>
      <c r="L65" s="61"/>
      <c r="M65" s="61"/>
    </row>
    <row r="66" spans="1:14" ht="16.5" customHeight="1" thickBot="1">
      <c r="A66" s="30">
        <v>37</v>
      </c>
      <c r="B66" s="106" t="e">
        <f>IF(G7&gt;500000,"1 % Required","Not Required")</f>
        <v>#N/A</v>
      </c>
      <c r="C66" s="76" t="s">
        <v>418</v>
      </c>
      <c r="D66" s="76" t="s">
        <v>419</v>
      </c>
      <c r="E66" s="77" t="s">
        <v>383</v>
      </c>
      <c r="F66" s="78" t="s">
        <v>382</v>
      </c>
      <c r="G66" s="76" t="s">
        <v>601</v>
      </c>
      <c r="H66" s="76" t="s">
        <v>419</v>
      </c>
      <c r="I66" s="107" t="s">
        <v>383</v>
      </c>
      <c r="J66" s="78" t="s">
        <v>382</v>
      </c>
      <c r="K66" s="89"/>
      <c r="L66" s="61"/>
      <c r="M66" s="61"/>
      <c r="N66" s="61"/>
    </row>
    <row r="67" spans="1:14" ht="15.75" thickBot="1">
      <c r="A67" s="30">
        <v>38</v>
      </c>
      <c r="B67" s="108" t="e">
        <f>IF(G7&gt;500000,G7*0.01," ")</f>
        <v>#N/A</v>
      </c>
      <c r="C67" s="197"/>
      <c r="D67" s="173"/>
      <c r="E67" s="140"/>
      <c r="F67" s="146"/>
      <c r="G67" s="196"/>
      <c r="H67" s="173"/>
      <c r="I67" s="147"/>
      <c r="J67" s="148"/>
      <c r="K67" s="89"/>
      <c r="L67" s="61"/>
      <c r="M67" s="61"/>
      <c r="N67" s="61"/>
    </row>
    <row r="68" spans="1:14">
      <c r="A68" s="30">
        <v>39</v>
      </c>
      <c r="B68" s="59" t="str">
        <f>IF(F9&gt;500000,F9*0.01," ")</f>
        <v xml:space="preserve"> </v>
      </c>
      <c r="C68" s="197"/>
      <c r="D68" s="149"/>
      <c r="E68" s="141"/>
      <c r="F68" s="150"/>
      <c r="G68" s="197"/>
      <c r="H68" s="149"/>
      <c r="I68" s="151"/>
      <c r="J68" s="152"/>
      <c r="K68" s="61"/>
    </row>
    <row r="69" spans="1:14">
      <c r="A69" s="30">
        <v>40</v>
      </c>
      <c r="B69" s="59"/>
      <c r="C69" s="197"/>
      <c r="D69" s="149"/>
      <c r="E69" s="141"/>
      <c r="F69" s="150"/>
      <c r="G69" s="197"/>
      <c r="H69" s="149"/>
      <c r="I69" s="151"/>
      <c r="J69" s="152"/>
      <c r="K69" s="61"/>
    </row>
    <row r="70" spans="1:14">
      <c r="A70" s="30">
        <v>41</v>
      </c>
      <c r="B70" s="59"/>
      <c r="C70" s="197"/>
      <c r="D70" s="149"/>
      <c r="E70" s="138"/>
      <c r="F70" s="150"/>
      <c r="G70" s="197"/>
      <c r="H70" s="149"/>
      <c r="I70" s="151"/>
      <c r="J70" s="152"/>
      <c r="K70" s="61"/>
    </row>
    <row r="71" spans="1:14" ht="15.75" thickBot="1">
      <c r="A71" s="109">
        <v>42</v>
      </c>
      <c r="B71" s="59"/>
      <c r="C71" s="197"/>
      <c r="D71" s="153"/>
      <c r="E71" s="154"/>
      <c r="F71" s="155"/>
      <c r="G71" s="198"/>
      <c r="H71" s="153"/>
      <c r="I71" s="156"/>
      <c r="J71" s="157"/>
      <c r="K71" s="61"/>
    </row>
    <row r="72" spans="1:14" s="113" customFormat="1" ht="16.5" customHeight="1" thickBot="1">
      <c r="A72" s="109">
        <v>43</v>
      </c>
      <c r="B72" s="59"/>
      <c r="C72" s="227" t="s">
        <v>394</v>
      </c>
      <c r="D72" s="235"/>
      <c r="E72" s="110">
        <f>SUM(E67:E71)</f>
        <v>0</v>
      </c>
      <c r="F72" s="86"/>
      <c r="G72" s="227" t="s">
        <v>395</v>
      </c>
      <c r="H72" s="228"/>
      <c r="I72" s="111">
        <f>SUM(I67:I71)</f>
        <v>0</v>
      </c>
      <c r="J72" s="86"/>
      <c r="K72" s="112"/>
      <c r="L72" s="112"/>
      <c r="M72" s="112"/>
    </row>
    <row r="73" spans="1:14" s="113" customFormat="1">
      <c r="A73" s="109"/>
      <c r="C73" s="59"/>
      <c r="D73" s="59"/>
      <c r="E73" s="59"/>
      <c r="F73" s="59"/>
      <c r="G73" s="59"/>
      <c r="H73" s="59"/>
      <c r="I73" s="59"/>
      <c r="J73" s="59"/>
      <c r="K73" s="112"/>
      <c r="L73" s="112"/>
      <c r="M73" s="112"/>
    </row>
    <row r="74" spans="1:14" s="113" customFormat="1">
      <c r="A74" s="109"/>
      <c r="C74" s="59"/>
      <c r="D74" s="59"/>
      <c r="E74" s="59"/>
      <c r="F74" s="59"/>
      <c r="G74" s="59"/>
      <c r="H74" s="59"/>
      <c r="I74" s="59"/>
      <c r="J74" s="59"/>
      <c r="K74" s="112"/>
      <c r="L74" s="112"/>
      <c r="M74" s="112"/>
    </row>
    <row r="75" spans="1:14" s="113" customFormat="1">
      <c r="A75" s="109"/>
      <c r="C75" s="59"/>
      <c r="D75" s="59"/>
      <c r="E75" s="59"/>
      <c r="F75" s="59"/>
      <c r="G75" s="59"/>
      <c r="H75" s="59"/>
      <c r="I75" s="59"/>
      <c r="J75" s="59"/>
      <c r="K75" s="112"/>
      <c r="L75" s="112"/>
      <c r="M75" s="112"/>
    </row>
    <row r="76" spans="1:14" s="113" customFormat="1">
      <c r="A76" s="109"/>
      <c r="C76" s="59"/>
      <c r="D76" s="59"/>
      <c r="E76" s="59"/>
      <c r="F76" s="59"/>
      <c r="G76" s="59"/>
      <c r="H76" s="59"/>
      <c r="I76" s="59"/>
      <c r="J76" s="59"/>
      <c r="K76" s="112"/>
      <c r="L76" s="112"/>
      <c r="M76" s="112"/>
    </row>
    <row r="77" spans="1:14" s="113" customFormat="1" ht="15" customHeight="1">
      <c r="A77" s="109"/>
      <c r="C77" s="59"/>
      <c r="D77" s="59"/>
      <c r="E77" s="59"/>
      <c r="F77" s="59"/>
      <c r="G77" s="59"/>
      <c r="H77" s="59"/>
      <c r="I77" s="59"/>
      <c r="J77" s="59"/>
      <c r="K77" s="112"/>
      <c r="L77" s="112"/>
      <c r="M77" s="112"/>
    </row>
    <row r="78" spans="1:14" s="113" customFormat="1" ht="15.75" thickBot="1">
      <c r="A78" s="109"/>
      <c r="C78" s="112"/>
      <c r="D78" s="112"/>
      <c r="E78" s="112"/>
      <c r="F78" s="112"/>
      <c r="G78" s="112"/>
      <c r="H78" s="112"/>
      <c r="I78" s="112"/>
      <c r="J78" s="112"/>
      <c r="K78" s="112"/>
      <c r="L78" s="112"/>
      <c r="M78" s="112"/>
    </row>
    <row r="79" spans="1:14" s="113" customFormat="1" ht="15.75" customHeight="1">
      <c r="A79" s="30"/>
      <c r="B79" s="210" t="s">
        <v>396</v>
      </c>
      <c r="C79" s="211"/>
      <c r="D79" s="211"/>
      <c r="E79" s="211"/>
      <c r="F79" s="211"/>
      <c r="G79" s="211"/>
      <c r="H79" s="211"/>
      <c r="I79" s="211"/>
      <c r="J79" s="212"/>
      <c r="K79" s="112"/>
      <c r="L79" s="112"/>
    </row>
    <row r="80" spans="1:14" ht="15.75" customHeight="1" thickBot="1">
      <c r="B80" s="213"/>
      <c r="C80" s="214"/>
      <c r="D80" s="214"/>
      <c r="E80" s="214"/>
      <c r="F80" s="214"/>
      <c r="G80" s="214"/>
      <c r="H80" s="214"/>
      <c r="I80" s="214"/>
      <c r="J80" s="215"/>
      <c r="K80" s="61"/>
      <c r="L80" s="61"/>
    </row>
    <row r="81" spans="1:13" ht="29.25" customHeight="1" thickBot="1">
      <c r="B81" s="114" t="s">
        <v>387</v>
      </c>
      <c r="C81" s="220" t="s">
        <v>385</v>
      </c>
      <c r="D81" s="221"/>
      <c r="E81" s="222"/>
      <c r="F81" s="223"/>
      <c r="G81" s="236" t="s">
        <v>386</v>
      </c>
      <c r="H81" s="237"/>
      <c r="I81" s="233"/>
      <c r="J81" s="234"/>
      <c r="K81" s="61"/>
      <c r="L81" s="61"/>
    </row>
    <row r="82" spans="1:13" ht="15.75" thickBot="1">
      <c r="A82" s="30">
        <v>44</v>
      </c>
      <c r="B82" s="174" t="e">
        <f>G7*0.1</f>
        <v>#N/A</v>
      </c>
      <c r="C82" s="76" t="s">
        <v>418</v>
      </c>
      <c r="D82" s="76" t="s">
        <v>419</v>
      </c>
      <c r="E82" s="77" t="s">
        <v>383</v>
      </c>
      <c r="F82" s="107" t="s">
        <v>382</v>
      </c>
      <c r="G82" s="76" t="s">
        <v>418</v>
      </c>
      <c r="H82" s="76" t="s">
        <v>419</v>
      </c>
      <c r="I82" s="115" t="s">
        <v>383</v>
      </c>
      <c r="J82" s="78" t="s">
        <v>382</v>
      </c>
      <c r="K82" s="61"/>
      <c r="L82" s="61"/>
      <c r="M82" s="61"/>
    </row>
    <row r="83" spans="1:13">
      <c r="A83" s="30">
        <v>45</v>
      </c>
      <c r="B83" s="116" t="s">
        <v>390</v>
      </c>
      <c r="C83" s="197"/>
      <c r="D83" s="173"/>
      <c r="E83" s="140"/>
      <c r="F83" s="158"/>
      <c r="G83" s="192"/>
      <c r="H83" s="145"/>
      <c r="I83" s="147"/>
      <c r="J83" s="148"/>
      <c r="K83" s="61"/>
      <c r="L83" s="61"/>
      <c r="M83" s="61"/>
    </row>
    <row r="84" spans="1:13" ht="15.75" thickBot="1">
      <c r="A84" s="30">
        <v>46</v>
      </c>
      <c r="B84" s="117" t="s">
        <v>391</v>
      </c>
      <c r="C84" s="197"/>
      <c r="D84" s="149"/>
      <c r="E84" s="141"/>
      <c r="F84" s="159"/>
      <c r="G84" s="193"/>
      <c r="H84" s="149"/>
      <c r="I84" s="151"/>
      <c r="J84" s="152"/>
      <c r="K84" s="61"/>
      <c r="L84" s="61"/>
      <c r="M84" s="61"/>
    </row>
    <row r="85" spans="1:13" ht="15.75" thickBot="1">
      <c r="A85" s="30">
        <v>47</v>
      </c>
      <c r="B85" s="163"/>
      <c r="C85" s="197"/>
      <c r="D85" s="149"/>
      <c r="E85" s="141"/>
      <c r="F85" s="159"/>
      <c r="G85" s="193"/>
      <c r="H85" s="149"/>
      <c r="I85" s="151"/>
      <c r="J85" s="152"/>
      <c r="K85" s="61"/>
      <c r="L85" s="61"/>
      <c r="M85" s="61"/>
    </row>
    <row r="86" spans="1:13">
      <c r="A86" s="30">
        <v>48</v>
      </c>
      <c r="B86" s="59"/>
      <c r="C86" s="197"/>
      <c r="D86" s="149"/>
      <c r="E86" s="141"/>
      <c r="F86" s="159"/>
      <c r="G86" s="193"/>
      <c r="H86" s="149"/>
      <c r="I86" s="151"/>
      <c r="J86" s="152"/>
      <c r="K86" s="61"/>
      <c r="L86" s="61"/>
      <c r="M86" s="61"/>
    </row>
    <row r="87" spans="1:13">
      <c r="A87" s="30">
        <v>49</v>
      </c>
      <c r="B87" s="59"/>
      <c r="C87" s="197"/>
      <c r="D87" s="160"/>
      <c r="E87" s="141"/>
      <c r="F87" s="159"/>
      <c r="G87" s="194"/>
      <c r="H87" s="160"/>
      <c r="I87" s="151"/>
      <c r="J87" s="152"/>
      <c r="K87" s="61"/>
      <c r="L87" s="61"/>
      <c r="M87" s="61"/>
    </row>
    <row r="88" spans="1:13">
      <c r="A88" s="30">
        <v>50</v>
      </c>
      <c r="B88" s="59"/>
      <c r="C88" s="197"/>
      <c r="D88" s="149"/>
      <c r="E88" s="141"/>
      <c r="F88" s="159"/>
      <c r="G88" s="193"/>
      <c r="H88" s="149"/>
      <c r="I88" s="151"/>
      <c r="J88" s="152"/>
      <c r="K88" s="61"/>
      <c r="L88" s="61"/>
      <c r="M88" s="61"/>
    </row>
    <row r="89" spans="1:13">
      <c r="A89" s="30">
        <v>51</v>
      </c>
      <c r="B89" s="59"/>
      <c r="C89" s="197"/>
      <c r="D89" s="149"/>
      <c r="E89" s="141"/>
      <c r="F89" s="159"/>
      <c r="G89" s="193"/>
      <c r="H89" s="149"/>
      <c r="I89" s="151"/>
      <c r="J89" s="152"/>
      <c r="K89" s="61"/>
      <c r="L89" s="61"/>
      <c r="M89" s="61"/>
    </row>
    <row r="90" spans="1:13">
      <c r="A90" s="30">
        <v>52</v>
      </c>
      <c r="B90" s="59"/>
      <c r="C90" s="197"/>
      <c r="D90" s="149"/>
      <c r="E90" s="141"/>
      <c r="F90" s="159"/>
      <c r="G90" s="193"/>
      <c r="H90" s="149"/>
      <c r="I90" s="151"/>
      <c r="J90" s="152"/>
      <c r="K90" s="61"/>
      <c r="L90" s="61"/>
      <c r="M90" s="61"/>
    </row>
    <row r="91" spans="1:13">
      <c r="A91" s="30">
        <v>53</v>
      </c>
      <c r="B91" s="59"/>
      <c r="C91" s="197"/>
      <c r="D91" s="149"/>
      <c r="E91" s="141"/>
      <c r="F91" s="159"/>
      <c r="G91" s="193"/>
      <c r="H91" s="149"/>
      <c r="I91" s="151"/>
      <c r="J91" s="152"/>
      <c r="K91" s="61"/>
      <c r="L91" s="61"/>
      <c r="M91" s="61"/>
    </row>
    <row r="92" spans="1:13" ht="15.75" thickBot="1">
      <c r="A92" s="30">
        <v>54</v>
      </c>
      <c r="B92" s="59"/>
      <c r="C92" s="197"/>
      <c r="D92" s="153"/>
      <c r="E92" s="161"/>
      <c r="F92" s="162"/>
      <c r="G92" s="195"/>
      <c r="H92" s="153"/>
      <c r="I92" s="156"/>
      <c r="J92" s="157"/>
      <c r="K92" s="61"/>
      <c r="L92" s="61"/>
      <c r="M92" s="61"/>
    </row>
    <row r="93" spans="1:13" ht="16.5" customHeight="1" thickBot="1">
      <c r="A93" s="30">
        <v>55</v>
      </c>
      <c r="B93" s="59"/>
      <c r="C93" s="238" t="s">
        <v>394</v>
      </c>
      <c r="D93" s="239"/>
      <c r="E93" s="111">
        <f>SUM(E83:E92)</f>
        <v>0</v>
      </c>
      <c r="F93" s="86"/>
      <c r="G93" s="227" t="s">
        <v>395</v>
      </c>
      <c r="H93" s="228"/>
      <c r="I93" s="118">
        <f>SUM(I83:I92)</f>
        <v>0</v>
      </c>
      <c r="J93" s="119" t="e">
        <f>IF(I93&gt;G7*0.1,"Exceeds 10% of Allocation"," ")</f>
        <v>#N/A</v>
      </c>
      <c r="K93" s="120"/>
    </row>
    <row r="94" spans="1:13">
      <c r="C94" s="61"/>
      <c r="D94" s="61"/>
      <c r="E94" s="61"/>
      <c r="F94" s="61"/>
      <c r="G94" s="61"/>
      <c r="H94" s="61"/>
      <c r="I94" s="61"/>
      <c r="J94" s="61"/>
    </row>
    <row r="95" spans="1:13">
      <c r="C95" s="61"/>
      <c r="D95" s="61"/>
      <c r="E95" s="61"/>
      <c r="F95" s="61"/>
      <c r="G95" s="61"/>
      <c r="H95" s="61"/>
      <c r="I95" s="61"/>
      <c r="J95" s="61"/>
    </row>
    <row r="96" spans="1:13">
      <c r="C96" s="61"/>
      <c r="D96" s="61"/>
      <c r="E96" s="61"/>
      <c r="F96" s="61"/>
      <c r="G96" s="61"/>
      <c r="H96" s="61"/>
      <c r="I96" s="61"/>
      <c r="J96" s="61"/>
    </row>
    <row r="97" spans="1:10">
      <c r="C97" s="61"/>
      <c r="D97" s="61"/>
      <c r="E97" s="61"/>
      <c r="F97" s="61"/>
      <c r="G97" s="61"/>
      <c r="H97" s="61"/>
      <c r="I97" s="61"/>
      <c r="J97" s="61"/>
    </row>
    <row r="98" spans="1:10">
      <c r="C98" s="61"/>
      <c r="D98" s="61"/>
      <c r="E98" s="61"/>
      <c r="F98" s="61"/>
      <c r="G98" s="61"/>
      <c r="H98" s="61"/>
      <c r="I98" s="61"/>
      <c r="J98" s="61"/>
    </row>
    <row r="99" spans="1:10">
      <c r="C99" s="61"/>
      <c r="D99" s="61"/>
      <c r="E99" s="61"/>
      <c r="F99" s="61"/>
      <c r="G99" s="61"/>
      <c r="H99" s="61"/>
      <c r="I99" s="61"/>
      <c r="J99" s="61"/>
    </row>
    <row r="100" spans="1:10">
      <c r="C100" s="61"/>
      <c r="D100" s="61"/>
      <c r="E100" s="61"/>
      <c r="F100" s="61"/>
      <c r="G100" s="61"/>
      <c r="H100" s="61"/>
      <c r="I100" s="61"/>
      <c r="J100" s="61"/>
    </row>
    <row r="101" spans="1:10" ht="15.75" thickBot="1">
      <c r="C101" s="61"/>
      <c r="D101" s="61"/>
      <c r="E101" s="61"/>
      <c r="F101" s="61"/>
      <c r="G101" s="61"/>
    </row>
    <row r="102" spans="1:10" ht="15.75" customHeight="1">
      <c r="C102" s="210" t="s">
        <v>411</v>
      </c>
      <c r="D102" s="211"/>
      <c r="E102" s="211"/>
      <c r="F102" s="211"/>
      <c r="G102" s="211"/>
      <c r="H102" s="212"/>
    </row>
    <row r="103" spans="1:10" ht="15.75" thickBot="1">
      <c r="C103" s="213"/>
      <c r="D103" s="214"/>
      <c r="E103" s="214"/>
      <c r="F103" s="214"/>
      <c r="G103" s="214"/>
      <c r="H103" s="215"/>
    </row>
    <row r="104" spans="1:10" ht="45" customHeight="1" thickBot="1">
      <c r="C104" s="176" t="s">
        <v>411</v>
      </c>
      <c r="D104" s="121"/>
      <c r="E104" s="121"/>
      <c r="F104" s="121"/>
      <c r="G104" s="121"/>
      <c r="H104" s="122"/>
    </row>
    <row r="105" spans="1:10">
      <c r="C105" s="175" t="s">
        <v>399</v>
      </c>
      <c r="D105" s="76" t="s">
        <v>418</v>
      </c>
      <c r="E105" s="76" t="s">
        <v>419</v>
      </c>
      <c r="F105" s="191" t="s">
        <v>383</v>
      </c>
      <c r="G105" s="241" t="s">
        <v>382</v>
      </c>
      <c r="H105" s="242"/>
    </row>
    <row r="106" spans="1:10">
      <c r="A106" s="30">
        <v>56</v>
      </c>
      <c r="C106" s="123" t="s">
        <v>399</v>
      </c>
      <c r="D106" s="197"/>
      <c r="E106" s="149"/>
      <c r="F106" s="164"/>
      <c r="G106" s="218"/>
      <c r="H106" s="219"/>
    </row>
    <row r="107" spans="1:10">
      <c r="A107" s="30">
        <v>57</v>
      </c>
      <c r="C107" s="123" t="s">
        <v>399</v>
      </c>
      <c r="D107" s="197"/>
      <c r="E107" s="149"/>
      <c r="F107" s="151"/>
      <c r="G107" s="218"/>
      <c r="H107" s="219"/>
    </row>
    <row r="108" spans="1:10">
      <c r="A108" s="30">
        <v>58</v>
      </c>
      <c r="C108" s="76" t="s">
        <v>399</v>
      </c>
      <c r="D108" s="197"/>
      <c r="E108" s="149"/>
      <c r="F108" s="151"/>
      <c r="G108" s="218"/>
      <c r="H108" s="219"/>
    </row>
    <row r="109" spans="1:10">
      <c r="A109" s="30">
        <v>59</v>
      </c>
      <c r="C109" s="76" t="s">
        <v>399</v>
      </c>
      <c r="D109" s="197"/>
      <c r="E109" s="149"/>
      <c r="F109" s="165"/>
      <c r="G109" s="218"/>
      <c r="H109" s="219"/>
    </row>
    <row r="110" spans="1:10">
      <c r="A110" s="30">
        <v>60</v>
      </c>
      <c r="C110" s="76" t="s">
        <v>399</v>
      </c>
      <c r="D110" s="197"/>
      <c r="E110" s="149"/>
      <c r="F110" s="141"/>
      <c r="G110" s="218"/>
      <c r="H110" s="219"/>
    </row>
    <row r="111" spans="1:10">
      <c r="A111" s="30">
        <v>61</v>
      </c>
      <c r="C111" s="76" t="s">
        <v>399</v>
      </c>
      <c r="D111" s="197"/>
      <c r="E111" s="149"/>
      <c r="F111" s="141"/>
      <c r="G111" s="218"/>
      <c r="H111" s="219"/>
    </row>
    <row r="112" spans="1:10">
      <c r="A112" s="30">
        <v>62</v>
      </c>
      <c r="C112" s="76" t="s">
        <v>399</v>
      </c>
      <c r="D112" s="197"/>
      <c r="E112" s="149"/>
      <c r="F112" s="141"/>
      <c r="G112" s="218"/>
      <c r="H112" s="219"/>
    </row>
    <row r="113" spans="1:8">
      <c r="A113" s="30">
        <v>63</v>
      </c>
      <c r="C113" s="76" t="s">
        <v>399</v>
      </c>
      <c r="D113" s="197"/>
      <c r="E113" s="149"/>
      <c r="F113" s="165"/>
      <c r="G113" s="218"/>
      <c r="H113" s="219"/>
    </row>
    <row r="114" spans="1:8">
      <c r="A114" s="30">
        <v>64</v>
      </c>
      <c r="C114" s="76" t="s">
        <v>399</v>
      </c>
      <c r="D114" s="197"/>
      <c r="E114" s="149"/>
      <c r="F114" s="164"/>
      <c r="G114" s="218"/>
      <c r="H114" s="219"/>
    </row>
    <row r="115" spans="1:8">
      <c r="A115" s="30">
        <v>65</v>
      </c>
      <c r="C115" s="76" t="s">
        <v>399</v>
      </c>
      <c r="D115" s="197"/>
      <c r="E115" s="149"/>
      <c r="F115" s="151"/>
      <c r="G115" s="218"/>
      <c r="H115" s="218"/>
    </row>
    <row r="116" spans="1:8" ht="16.5" customHeight="1">
      <c r="A116" s="30">
        <v>66</v>
      </c>
      <c r="C116" s="76" t="s">
        <v>399</v>
      </c>
      <c r="D116" s="197"/>
      <c r="E116" s="149"/>
      <c r="F116" s="151"/>
      <c r="G116" s="218"/>
      <c r="H116" s="218"/>
    </row>
    <row r="117" spans="1:8" ht="16.5" customHeight="1">
      <c r="A117" s="30">
        <v>67</v>
      </c>
      <c r="C117" s="76" t="s">
        <v>399</v>
      </c>
      <c r="D117" s="197"/>
      <c r="E117" s="149"/>
      <c r="F117" s="165"/>
      <c r="G117" s="218"/>
      <c r="H117" s="219"/>
    </row>
    <row r="118" spans="1:8" ht="16.5" customHeight="1">
      <c r="A118" s="30">
        <v>68</v>
      </c>
      <c r="C118" s="76" t="s">
        <v>399</v>
      </c>
      <c r="D118" s="197"/>
      <c r="E118" s="149"/>
      <c r="F118" s="141"/>
      <c r="G118" s="218"/>
      <c r="H118" s="219"/>
    </row>
    <row r="119" spans="1:8" ht="16.5" customHeight="1">
      <c r="A119" s="30">
        <v>69</v>
      </c>
      <c r="C119" s="123" t="s">
        <v>399</v>
      </c>
      <c r="D119" s="197"/>
      <c r="E119" s="149"/>
      <c r="F119" s="141"/>
      <c r="G119" s="218"/>
      <c r="H119" s="219"/>
    </row>
    <row r="120" spans="1:8" ht="16.5" customHeight="1" thickBot="1">
      <c r="A120" s="30">
        <v>70</v>
      </c>
      <c r="C120" s="124" t="s">
        <v>399</v>
      </c>
      <c r="D120" s="197"/>
      <c r="E120" s="153"/>
      <c r="F120" s="166"/>
      <c r="G120" s="259"/>
      <c r="H120" s="260"/>
    </row>
    <row r="121" spans="1:8" ht="16.5" customHeight="1" thickBot="1">
      <c r="A121" s="30">
        <v>71</v>
      </c>
      <c r="C121" s="32"/>
      <c r="D121" s="247" t="s">
        <v>401</v>
      </c>
      <c r="E121" s="248"/>
      <c r="F121" s="125">
        <f>SUM(F106:F120)</f>
        <v>0</v>
      </c>
      <c r="G121" s="240"/>
      <c r="H121" s="240"/>
    </row>
    <row r="122" spans="1:8">
      <c r="C122" s="95" t="s">
        <v>400</v>
      </c>
      <c r="D122" s="76" t="s">
        <v>418</v>
      </c>
      <c r="E122" s="76" t="s">
        <v>419</v>
      </c>
      <c r="F122" s="191" t="s">
        <v>383</v>
      </c>
      <c r="G122" s="241" t="s">
        <v>382</v>
      </c>
      <c r="H122" s="242"/>
    </row>
    <row r="123" spans="1:8">
      <c r="A123" s="30">
        <v>72</v>
      </c>
      <c r="C123" s="123" t="s">
        <v>400</v>
      </c>
      <c r="D123" s="197"/>
      <c r="E123" s="149"/>
      <c r="F123" s="164"/>
      <c r="G123" s="218"/>
      <c r="H123" s="219"/>
    </row>
    <row r="124" spans="1:8">
      <c r="A124" s="30">
        <v>73</v>
      </c>
      <c r="C124" s="123" t="s">
        <v>400</v>
      </c>
      <c r="D124" s="197"/>
      <c r="E124" s="149"/>
      <c r="F124" s="151"/>
      <c r="G124" s="218"/>
      <c r="H124" s="219"/>
    </row>
    <row r="125" spans="1:8">
      <c r="A125" s="30">
        <v>74</v>
      </c>
      <c r="C125" s="123" t="s">
        <v>400</v>
      </c>
      <c r="D125" s="197"/>
      <c r="E125" s="149"/>
      <c r="F125" s="151"/>
      <c r="G125" s="218"/>
      <c r="H125" s="219"/>
    </row>
    <row r="126" spans="1:8">
      <c r="A126" s="30">
        <v>75</v>
      </c>
      <c r="C126" s="123" t="s">
        <v>400</v>
      </c>
      <c r="D126" s="197"/>
      <c r="E126" s="149"/>
      <c r="F126" s="165"/>
      <c r="G126" s="218"/>
      <c r="H126" s="219"/>
    </row>
    <row r="127" spans="1:8" ht="15" customHeight="1" thickBot="1">
      <c r="A127" s="30">
        <v>76</v>
      </c>
      <c r="C127" s="124" t="s">
        <v>400</v>
      </c>
      <c r="D127" s="197"/>
      <c r="E127" s="153"/>
      <c r="F127" s="166"/>
      <c r="G127" s="259"/>
      <c r="H127" s="260"/>
    </row>
    <row r="128" spans="1:8" ht="16.5" customHeight="1" thickBot="1">
      <c r="A128" s="30">
        <v>77</v>
      </c>
      <c r="C128" s="32"/>
      <c r="D128" s="249" t="s">
        <v>402</v>
      </c>
      <c r="E128" s="250"/>
      <c r="F128" s="126">
        <f>SUM(F123:F127)</f>
        <v>0</v>
      </c>
      <c r="G128" s="240"/>
      <c r="H128" s="240"/>
    </row>
    <row r="129" spans="1:8">
      <c r="C129" s="95" t="s">
        <v>403</v>
      </c>
      <c r="D129" s="76" t="s">
        <v>418</v>
      </c>
      <c r="E129" s="76" t="s">
        <v>419</v>
      </c>
      <c r="F129" s="191" t="s">
        <v>383</v>
      </c>
      <c r="G129" s="241" t="s">
        <v>382</v>
      </c>
      <c r="H129" s="242"/>
    </row>
    <row r="130" spans="1:8">
      <c r="A130" s="30">
        <v>78</v>
      </c>
      <c r="C130" s="76" t="s">
        <v>403</v>
      </c>
      <c r="D130" s="197"/>
      <c r="E130" s="149"/>
      <c r="F130" s="141"/>
      <c r="G130" s="218"/>
      <c r="H130" s="218"/>
    </row>
    <row r="131" spans="1:8">
      <c r="A131" s="30">
        <v>79</v>
      </c>
      <c r="C131" s="76" t="s">
        <v>403</v>
      </c>
      <c r="D131" s="197"/>
      <c r="E131" s="149"/>
      <c r="F131" s="141"/>
      <c r="G131" s="218"/>
      <c r="H131" s="218"/>
    </row>
    <row r="132" spans="1:8">
      <c r="A132" s="30">
        <v>80</v>
      </c>
      <c r="C132" s="76" t="s">
        <v>403</v>
      </c>
      <c r="D132" s="197"/>
      <c r="E132" s="149"/>
      <c r="F132" s="141"/>
      <c r="G132" s="218"/>
      <c r="H132" s="218"/>
    </row>
    <row r="133" spans="1:8">
      <c r="A133" s="30">
        <v>81</v>
      </c>
      <c r="C133" s="76" t="s">
        <v>403</v>
      </c>
      <c r="D133" s="197"/>
      <c r="E133" s="149"/>
      <c r="F133" s="141"/>
      <c r="G133" s="218"/>
      <c r="H133" s="218"/>
    </row>
    <row r="134" spans="1:8">
      <c r="A134" s="30">
        <v>82</v>
      </c>
      <c r="C134" s="76" t="s">
        <v>403</v>
      </c>
      <c r="D134" s="197"/>
      <c r="E134" s="149"/>
      <c r="F134" s="141"/>
      <c r="G134" s="218"/>
      <c r="H134" s="218"/>
    </row>
    <row r="135" spans="1:8">
      <c r="A135" s="30">
        <v>83</v>
      </c>
      <c r="C135" s="76" t="s">
        <v>403</v>
      </c>
      <c r="D135" s="197"/>
      <c r="E135" s="149"/>
      <c r="F135" s="141"/>
      <c r="G135" s="218"/>
      <c r="H135" s="218"/>
    </row>
    <row r="136" spans="1:8">
      <c r="A136" s="30">
        <v>84</v>
      </c>
      <c r="C136" s="76" t="s">
        <v>403</v>
      </c>
      <c r="D136" s="197"/>
      <c r="E136" s="149"/>
      <c r="F136" s="141"/>
      <c r="G136" s="218"/>
      <c r="H136" s="218"/>
    </row>
    <row r="137" spans="1:8">
      <c r="A137" s="30">
        <v>85</v>
      </c>
      <c r="C137" s="76" t="s">
        <v>403</v>
      </c>
      <c r="D137" s="197"/>
      <c r="E137" s="149"/>
      <c r="F137" s="141"/>
      <c r="G137" s="218"/>
      <c r="H137" s="218"/>
    </row>
    <row r="138" spans="1:8">
      <c r="A138" s="30">
        <v>86</v>
      </c>
      <c r="C138" s="76" t="s">
        <v>403</v>
      </c>
      <c r="D138" s="197"/>
      <c r="E138" s="149"/>
      <c r="F138" s="141"/>
      <c r="G138" s="218"/>
      <c r="H138" s="218"/>
    </row>
    <row r="139" spans="1:8">
      <c r="A139" s="30">
        <v>87</v>
      </c>
      <c r="C139" s="76" t="s">
        <v>403</v>
      </c>
      <c r="D139" s="197"/>
      <c r="E139" s="149"/>
      <c r="F139" s="141"/>
      <c r="G139" s="218"/>
      <c r="H139" s="218"/>
    </row>
    <row r="140" spans="1:8">
      <c r="A140" s="30">
        <v>88</v>
      </c>
      <c r="C140" s="76" t="s">
        <v>403</v>
      </c>
      <c r="D140" s="197"/>
      <c r="E140" s="149"/>
      <c r="F140" s="141"/>
      <c r="G140" s="218"/>
      <c r="H140" s="218"/>
    </row>
    <row r="141" spans="1:8">
      <c r="A141" s="30">
        <v>89</v>
      </c>
      <c r="C141" s="76" t="s">
        <v>403</v>
      </c>
      <c r="D141" s="197"/>
      <c r="E141" s="149"/>
      <c r="F141" s="141"/>
      <c r="G141" s="218"/>
      <c r="H141" s="218"/>
    </row>
    <row r="142" spans="1:8">
      <c r="A142" s="30">
        <v>90</v>
      </c>
      <c r="C142" s="76" t="s">
        <v>403</v>
      </c>
      <c r="D142" s="197"/>
      <c r="E142" s="149"/>
      <c r="F142" s="141"/>
      <c r="G142" s="218"/>
      <c r="H142" s="218"/>
    </row>
    <row r="143" spans="1:8">
      <c r="A143" s="30">
        <v>91</v>
      </c>
      <c r="C143" s="76" t="s">
        <v>403</v>
      </c>
      <c r="D143" s="197"/>
      <c r="E143" s="149"/>
      <c r="F143" s="141"/>
      <c r="G143" s="218"/>
      <c r="H143" s="218"/>
    </row>
    <row r="144" spans="1:8">
      <c r="A144" s="30">
        <v>92</v>
      </c>
      <c r="C144" s="76" t="s">
        <v>403</v>
      </c>
      <c r="D144" s="197"/>
      <c r="E144" s="149"/>
      <c r="F144" s="141"/>
      <c r="G144" s="218"/>
      <c r="H144" s="218"/>
    </row>
    <row r="145" spans="1:8" ht="19.5" customHeight="1" thickBot="1">
      <c r="A145" s="30">
        <v>93</v>
      </c>
      <c r="C145" s="32"/>
      <c r="D145" s="251" t="s">
        <v>404</v>
      </c>
      <c r="E145" s="252"/>
      <c r="F145" s="125">
        <f>SUM(F130:F144)</f>
        <v>0</v>
      </c>
      <c r="G145" s="240"/>
      <c r="H145" s="240"/>
    </row>
    <row r="146" spans="1:8">
      <c r="C146" s="95" t="s">
        <v>405</v>
      </c>
      <c r="D146" s="76" t="s">
        <v>418</v>
      </c>
      <c r="E146" s="76" t="s">
        <v>419</v>
      </c>
      <c r="F146" s="191" t="s">
        <v>383</v>
      </c>
      <c r="G146" s="241" t="s">
        <v>382</v>
      </c>
      <c r="H146" s="242"/>
    </row>
    <row r="147" spans="1:8">
      <c r="A147" s="30">
        <v>94</v>
      </c>
      <c r="C147" s="123" t="s">
        <v>405</v>
      </c>
      <c r="D147" s="197"/>
      <c r="E147" s="149"/>
      <c r="F147" s="164"/>
      <c r="G147" s="218"/>
      <c r="H147" s="219"/>
    </row>
    <row r="148" spans="1:8">
      <c r="A148" s="30">
        <v>95</v>
      </c>
      <c r="C148" s="123" t="s">
        <v>405</v>
      </c>
      <c r="D148" s="197"/>
      <c r="E148" s="149"/>
      <c r="F148" s="151"/>
      <c r="G148" s="218"/>
      <c r="H148" s="219"/>
    </row>
    <row r="149" spans="1:8">
      <c r="A149" s="30">
        <v>96</v>
      </c>
      <c r="C149" s="123" t="s">
        <v>405</v>
      </c>
      <c r="D149" s="197"/>
      <c r="E149" s="149"/>
      <c r="F149" s="151"/>
      <c r="G149" s="218"/>
      <c r="H149" s="219"/>
    </row>
    <row r="150" spans="1:8" ht="15" customHeight="1">
      <c r="A150" s="30">
        <v>97</v>
      </c>
      <c r="C150" s="123" t="s">
        <v>405</v>
      </c>
      <c r="D150" s="197"/>
      <c r="E150" s="149"/>
      <c r="F150" s="165"/>
      <c r="G150" s="218"/>
      <c r="H150" s="219"/>
    </row>
    <row r="151" spans="1:8" ht="15.75" thickBot="1">
      <c r="A151" s="30">
        <v>98</v>
      </c>
      <c r="C151" s="124" t="s">
        <v>405</v>
      </c>
      <c r="D151" s="197"/>
      <c r="E151" s="153"/>
      <c r="F151" s="166"/>
      <c r="G151" s="259"/>
      <c r="H151" s="260"/>
    </row>
    <row r="152" spans="1:8" ht="21" customHeight="1" thickBot="1">
      <c r="A152" s="30">
        <v>99</v>
      </c>
      <c r="C152" s="32"/>
      <c r="D152" s="243" t="s">
        <v>406</v>
      </c>
      <c r="E152" s="244"/>
      <c r="F152" s="88">
        <f>SUM(F147:F151)</f>
        <v>0</v>
      </c>
      <c r="G152" s="240"/>
      <c r="H152" s="240"/>
    </row>
    <row r="153" spans="1:8" ht="28.5" customHeight="1">
      <c r="C153" s="127" t="s">
        <v>495</v>
      </c>
      <c r="D153" s="76" t="s">
        <v>418</v>
      </c>
      <c r="E153" s="76" t="s">
        <v>419</v>
      </c>
      <c r="F153" s="191" t="s">
        <v>383</v>
      </c>
      <c r="G153" s="241" t="s">
        <v>382</v>
      </c>
      <c r="H153" s="242"/>
    </row>
    <row r="154" spans="1:8" ht="18" customHeight="1">
      <c r="A154" s="30">
        <v>100</v>
      </c>
      <c r="C154" s="123" t="s">
        <v>407</v>
      </c>
      <c r="D154" s="197"/>
      <c r="E154" s="149"/>
      <c r="F154" s="141"/>
      <c r="G154" s="218"/>
      <c r="H154" s="218"/>
    </row>
    <row r="155" spans="1:8" ht="15" customHeight="1">
      <c r="A155" s="30">
        <v>101</v>
      </c>
      <c r="C155" s="123" t="s">
        <v>407</v>
      </c>
      <c r="D155" s="197"/>
      <c r="E155" s="149"/>
      <c r="F155" s="141"/>
      <c r="G155" s="218"/>
      <c r="H155" s="218"/>
    </row>
    <row r="156" spans="1:8" ht="12.75" customHeight="1">
      <c r="A156" s="30">
        <v>102</v>
      </c>
      <c r="C156" s="76" t="s">
        <v>407</v>
      </c>
      <c r="D156" s="197"/>
      <c r="E156" s="149"/>
      <c r="F156" s="141"/>
      <c r="G156" s="218"/>
      <c r="H156" s="218"/>
    </row>
    <row r="157" spans="1:8" ht="12.75" customHeight="1">
      <c r="A157" s="30">
        <v>103</v>
      </c>
      <c r="C157" s="76" t="s">
        <v>407</v>
      </c>
      <c r="D157" s="197"/>
      <c r="E157" s="149"/>
      <c r="F157" s="141"/>
      <c r="G157" s="218"/>
      <c r="H157" s="218"/>
    </row>
    <row r="158" spans="1:8" ht="15.75" customHeight="1">
      <c r="A158" s="30">
        <v>104</v>
      </c>
      <c r="C158" s="76" t="s">
        <v>407</v>
      </c>
      <c r="D158" s="197"/>
      <c r="E158" s="149"/>
      <c r="F158" s="141"/>
      <c r="G158" s="218"/>
      <c r="H158" s="218"/>
    </row>
    <row r="159" spans="1:8" ht="14.25" customHeight="1">
      <c r="A159" s="30">
        <v>105</v>
      </c>
      <c r="C159" s="76" t="s">
        <v>407</v>
      </c>
      <c r="D159" s="197"/>
      <c r="E159" s="149"/>
      <c r="F159" s="141"/>
      <c r="G159" s="218"/>
      <c r="H159" s="218"/>
    </row>
    <row r="160" spans="1:8" ht="14.25" customHeight="1">
      <c r="A160" s="30">
        <v>106</v>
      </c>
      <c r="C160" s="76" t="s">
        <v>407</v>
      </c>
      <c r="D160" s="197"/>
      <c r="E160" s="149"/>
      <c r="F160" s="141"/>
      <c r="G160" s="218"/>
      <c r="H160" s="218"/>
    </row>
    <row r="161" spans="1:8" ht="12.75" customHeight="1">
      <c r="A161" s="30">
        <v>107</v>
      </c>
      <c r="C161" s="76" t="s">
        <v>407</v>
      </c>
      <c r="D161" s="197"/>
      <c r="E161" s="149"/>
      <c r="F161" s="141"/>
      <c r="G161" s="218"/>
      <c r="H161" s="218"/>
    </row>
    <row r="162" spans="1:8" ht="12.75" customHeight="1">
      <c r="A162" s="30">
        <v>108</v>
      </c>
      <c r="C162" s="123" t="s">
        <v>407</v>
      </c>
      <c r="D162" s="197"/>
      <c r="E162" s="149"/>
      <c r="F162" s="141"/>
      <c r="G162" s="218"/>
      <c r="H162" s="218"/>
    </row>
    <row r="163" spans="1:8" ht="15" customHeight="1" thickBot="1">
      <c r="A163" s="30">
        <v>109</v>
      </c>
      <c r="C163" s="124" t="s">
        <v>407</v>
      </c>
      <c r="D163" s="197"/>
      <c r="E163" s="149"/>
      <c r="F163" s="141"/>
      <c r="G163" s="218"/>
      <c r="H163" s="218"/>
    </row>
    <row r="164" spans="1:8">
      <c r="A164" s="30">
        <v>110</v>
      </c>
      <c r="C164" s="123" t="s">
        <v>407</v>
      </c>
      <c r="D164" s="197"/>
      <c r="E164" s="149"/>
      <c r="F164" s="141"/>
      <c r="G164" s="218"/>
      <c r="H164" s="218"/>
    </row>
    <row r="165" spans="1:8">
      <c r="A165" s="30">
        <v>111</v>
      </c>
      <c r="C165" s="123" t="s">
        <v>407</v>
      </c>
      <c r="D165" s="197"/>
      <c r="E165" s="149"/>
      <c r="F165" s="141"/>
      <c r="G165" s="218"/>
      <c r="H165" s="218"/>
    </row>
    <row r="166" spans="1:8">
      <c r="A166" s="30">
        <v>112</v>
      </c>
      <c r="C166" s="123" t="s">
        <v>407</v>
      </c>
      <c r="D166" s="197"/>
      <c r="E166" s="149"/>
      <c r="F166" s="141"/>
      <c r="G166" s="218"/>
      <c r="H166" s="218"/>
    </row>
    <row r="167" spans="1:8" ht="15.75" customHeight="1">
      <c r="A167" s="30">
        <v>113</v>
      </c>
      <c r="C167" s="123" t="s">
        <v>407</v>
      </c>
      <c r="D167" s="197"/>
      <c r="E167" s="149"/>
      <c r="F167" s="141"/>
      <c r="G167" s="218"/>
      <c r="H167" s="218"/>
    </row>
    <row r="168" spans="1:8" ht="15.75" thickBot="1">
      <c r="A168" s="30">
        <v>114</v>
      </c>
      <c r="C168" s="124" t="s">
        <v>407</v>
      </c>
      <c r="D168" s="197"/>
      <c r="E168" s="149"/>
      <c r="F168" s="141"/>
      <c r="G168" s="218"/>
      <c r="H168" s="218"/>
    </row>
    <row r="169" spans="1:8" ht="22.5" customHeight="1" thickBot="1">
      <c r="A169" s="30">
        <v>115</v>
      </c>
      <c r="C169" s="32"/>
      <c r="D169" s="245" t="s">
        <v>408</v>
      </c>
      <c r="E169" s="246"/>
      <c r="F169" s="128">
        <f>SUM(F154:F168)</f>
        <v>0</v>
      </c>
      <c r="G169" s="240"/>
      <c r="H169" s="240"/>
    </row>
    <row r="170" spans="1:8" ht="15.75" customHeight="1">
      <c r="C170" s="95" t="s">
        <v>409</v>
      </c>
      <c r="D170" s="76" t="s">
        <v>418</v>
      </c>
      <c r="E170" s="76" t="s">
        <v>419</v>
      </c>
      <c r="F170" s="191" t="s">
        <v>383</v>
      </c>
      <c r="G170" s="241" t="s">
        <v>382</v>
      </c>
      <c r="H170" s="242"/>
    </row>
    <row r="171" spans="1:8" ht="15.75" customHeight="1">
      <c r="A171" s="30">
        <v>116</v>
      </c>
      <c r="C171" s="123" t="s">
        <v>409</v>
      </c>
      <c r="D171" s="197"/>
      <c r="E171" s="149"/>
      <c r="F171" s="164"/>
      <c r="G171" s="218"/>
      <c r="H171" s="219"/>
    </row>
    <row r="172" spans="1:8" ht="15.75" customHeight="1">
      <c r="A172" s="30">
        <v>117</v>
      </c>
      <c r="C172" s="123" t="s">
        <v>409</v>
      </c>
      <c r="D172" s="197"/>
      <c r="E172" s="149"/>
      <c r="F172" s="151"/>
      <c r="G172" s="218"/>
      <c r="H172" s="219"/>
    </row>
    <row r="173" spans="1:8" ht="15.75" customHeight="1">
      <c r="A173" s="30">
        <v>118</v>
      </c>
      <c r="C173" s="123" t="s">
        <v>409</v>
      </c>
      <c r="D173" s="197"/>
      <c r="E173" s="149"/>
      <c r="F173" s="151"/>
      <c r="G173" s="218"/>
      <c r="H173" s="219"/>
    </row>
    <row r="174" spans="1:8" ht="15.75" customHeight="1">
      <c r="A174" s="30">
        <v>119</v>
      </c>
      <c r="C174" s="123" t="s">
        <v>409</v>
      </c>
      <c r="D174" s="197"/>
      <c r="E174" s="149"/>
      <c r="F174" s="165"/>
      <c r="G174" s="218"/>
      <c r="H174" s="219"/>
    </row>
    <row r="175" spans="1:8" ht="15.75" customHeight="1" thickBot="1">
      <c r="A175" s="30">
        <v>120</v>
      </c>
      <c r="C175" s="124" t="s">
        <v>409</v>
      </c>
      <c r="D175" s="197"/>
      <c r="E175" s="153"/>
      <c r="F175" s="166"/>
      <c r="G175" s="259"/>
      <c r="H175" s="260"/>
    </row>
    <row r="176" spans="1:8" ht="15.75" customHeight="1" thickBot="1">
      <c r="A176" s="30">
        <v>121</v>
      </c>
      <c r="C176" s="32"/>
      <c r="D176" s="227" t="s">
        <v>397</v>
      </c>
      <c r="E176" s="228"/>
      <c r="F176" s="128">
        <f>SUM(F171:F175)</f>
        <v>0</v>
      </c>
      <c r="G176" s="240"/>
      <c r="H176" s="240"/>
    </row>
    <row r="177" spans="1:9" ht="15.75" customHeight="1">
      <c r="C177" s="95" t="s">
        <v>410</v>
      </c>
      <c r="D177" s="76" t="s">
        <v>418</v>
      </c>
      <c r="E177" s="76" t="s">
        <v>419</v>
      </c>
      <c r="F177" s="191" t="s">
        <v>383</v>
      </c>
      <c r="G177" s="241" t="s">
        <v>382</v>
      </c>
      <c r="H177" s="242"/>
    </row>
    <row r="178" spans="1:9" ht="15.75" customHeight="1">
      <c r="A178" s="30">
        <v>122</v>
      </c>
      <c r="C178" s="123" t="s">
        <v>410</v>
      </c>
      <c r="D178" s="197"/>
      <c r="E178" s="149"/>
      <c r="F178" s="164"/>
      <c r="G178" s="218"/>
      <c r="H178" s="219"/>
    </row>
    <row r="179" spans="1:9" ht="15.75" customHeight="1">
      <c r="A179" s="30">
        <v>123</v>
      </c>
      <c r="C179" s="123" t="s">
        <v>410</v>
      </c>
      <c r="D179" s="197"/>
      <c r="E179" s="149"/>
      <c r="F179" s="151"/>
      <c r="G179" s="218"/>
      <c r="H179" s="219"/>
    </row>
    <row r="180" spans="1:9" ht="15.75" customHeight="1">
      <c r="A180" s="30">
        <v>124</v>
      </c>
      <c r="C180" s="123" t="s">
        <v>410</v>
      </c>
      <c r="D180" s="197"/>
      <c r="E180" s="149"/>
      <c r="F180" s="151"/>
      <c r="G180" s="218"/>
      <c r="H180" s="219"/>
    </row>
    <row r="181" spans="1:9" ht="15.75" customHeight="1">
      <c r="A181" s="30">
        <v>125</v>
      </c>
      <c r="C181" s="123" t="s">
        <v>410</v>
      </c>
      <c r="D181" s="197"/>
      <c r="E181" s="149"/>
      <c r="F181" s="165"/>
      <c r="G181" s="218"/>
      <c r="H181" s="219"/>
    </row>
    <row r="182" spans="1:9" ht="15.75" customHeight="1" thickBot="1">
      <c r="A182" s="30">
        <v>126</v>
      </c>
      <c r="C182" s="124" t="s">
        <v>410</v>
      </c>
      <c r="D182" s="197"/>
      <c r="E182" s="153"/>
      <c r="F182" s="166"/>
      <c r="G182" s="259"/>
      <c r="H182" s="260"/>
    </row>
    <row r="183" spans="1:9" ht="20.25" customHeight="1" thickBot="1">
      <c r="A183" s="30">
        <v>127</v>
      </c>
      <c r="C183" s="32"/>
      <c r="D183" s="243" t="s">
        <v>398</v>
      </c>
      <c r="E183" s="244"/>
      <c r="F183" s="88">
        <f>SUM(F178:F182)</f>
        <v>0</v>
      </c>
      <c r="G183" s="240"/>
      <c r="H183" s="240"/>
    </row>
    <row r="184" spans="1:9" ht="15.75" customHeight="1">
      <c r="C184" s="113"/>
      <c r="D184" s="129"/>
      <c r="E184" s="129"/>
      <c r="F184" s="104"/>
      <c r="G184" s="104"/>
      <c r="H184" s="104"/>
    </row>
    <row r="185" spans="1:9" ht="15.75" customHeight="1">
      <c r="C185" s="113"/>
      <c r="D185" s="129"/>
      <c r="E185" s="129"/>
      <c r="F185" s="104"/>
      <c r="G185" s="104"/>
      <c r="H185" s="104"/>
    </row>
    <row r="190" spans="1:9">
      <c r="I190" s="32"/>
    </row>
    <row r="194" spans="3:3">
      <c r="C194" s="32"/>
    </row>
  </sheetData>
  <sheetProtection password="CF43" sheet="1" objects="1" scenarios="1"/>
  <mergeCells count="104">
    <mergeCell ref="G119:H119"/>
    <mergeCell ref="G129:H129"/>
    <mergeCell ref="G130:H130"/>
    <mergeCell ref="G151:H151"/>
    <mergeCell ref="G123:H123"/>
    <mergeCell ref="G124:H124"/>
    <mergeCell ref="G125:H125"/>
    <mergeCell ref="G126:H126"/>
    <mergeCell ref="G127:H127"/>
    <mergeCell ref="G120:H120"/>
    <mergeCell ref="G143:H143"/>
    <mergeCell ref="G144:H144"/>
    <mergeCell ref="G140:H140"/>
    <mergeCell ref="G141:H141"/>
    <mergeCell ref="G145:H145"/>
    <mergeCell ref="G146:H146"/>
    <mergeCell ref="G183:H183"/>
    <mergeCell ref="G172:H172"/>
    <mergeCell ref="G173:H173"/>
    <mergeCell ref="G174:H174"/>
    <mergeCell ref="G175:H175"/>
    <mergeCell ref="G182:H182"/>
    <mergeCell ref="G169:H169"/>
    <mergeCell ref="G165:H165"/>
    <mergeCell ref="G105:H105"/>
    <mergeCell ref="G116:H116"/>
    <mergeCell ref="G106:H106"/>
    <mergeCell ref="G107:H107"/>
    <mergeCell ref="G108:H108"/>
    <mergeCell ref="G109:H109"/>
    <mergeCell ref="G110:H110"/>
    <mergeCell ref="G128:H128"/>
    <mergeCell ref="G139:H139"/>
    <mergeCell ref="G134:H134"/>
    <mergeCell ref="G135:H135"/>
    <mergeCell ref="G136:H136"/>
    <mergeCell ref="G137:H137"/>
    <mergeCell ref="G138:H138"/>
    <mergeCell ref="G111:H111"/>
    <mergeCell ref="G112:H112"/>
    <mergeCell ref="D183:E183"/>
    <mergeCell ref="D169:E169"/>
    <mergeCell ref="D176:E176"/>
    <mergeCell ref="D121:E121"/>
    <mergeCell ref="D128:E128"/>
    <mergeCell ref="D152:E152"/>
    <mergeCell ref="D145:E145"/>
    <mergeCell ref="C1:J2"/>
    <mergeCell ref="G178:H178"/>
    <mergeCell ref="G179:H179"/>
    <mergeCell ref="G180:H180"/>
    <mergeCell ref="G181:H181"/>
    <mergeCell ref="G176:H176"/>
    <mergeCell ref="G177:H177"/>
    <mergeCell ref="G170:H170"/>
    <mergeCell ref="G171:H171"/>
    <mergeCell ref="G168:H168"/>
    <mergeCell ref="G166:H166"/>
    <mergeCell ref="G167:H167"/>
    <mergeCell ref="G147:H147"/>
    <mergeCell ref="G148:H148"/>
    <mergeCell ref="G149:H149"/>
    <mergeCell ref="G150:H150"/>
    <mergeCell ref="G121:H121"/>
    <mergeCell ref="G152:H152"/>
    <mergeCell ref="G142:H142"/>
    <mergeCell ref="G122:H122"/>
    <mergeCell ref="G131:H131"/>
    <mergeCell ref="G132:H132"/>
    <mergeCell ref="G133:H133"/>
    <mergeCell ref="G153:H153"/>
    <mergeCell ref="G164:H164"/>
    <mergeCell ref="G154:H154"/>
    <mergeCell ref="G155:H155"/>
    <mergeCell ref="G156:H156"/>
    <mergeCell ref="G157:H157"/>
    <mergeCell ref="G158:H158"/>
    <mergeCell ref="G159:H159"/>
    <mergeCell ref="G160:H160"/>
    <mergeCell ref="G161:H161"/>
    <mergeCell ref="G162:H162"/>
    <mergeCell ref="G163:H163"/>
    <mergeCell ref="E5:F5"/>
    <mergeCell ref="C102:H103"/>
    <mergeCell ref="E55:G56"/>
    <mergeCell ref="G118:H118"/>
    <mergeCell ref="C10:I11"/>
    <mergeCell ref="C81:F81"/>
    <mergeCell ref="C65:F65"/>
    <mergeCell ref="G72:H72"/>
    <mergeCell ref="D19:F19"/>
    <mergeCell ref="G19:I19"/>
    <mergeCell ref="C17:H18"/>
    <mergeCell ref="B63:J64"/>
    <mergeCell ref="G65:J65"/>
    <mergeCell ref="C72:D72"/>
    <mergeCell ref="B79:J80"/>
    <mergeCell ref="G81:J81"/>
    <mergeCell ref="G93:H93"/>
    <mergeCell ref="C93:D93"/>
    <mergeCell ref="G114:H114"/>
    <mergeCell ref="G115:H115"/>
    <mergeCell ref="G113:H113"/>
    <mergeCell ref="G117:H117"/>
  </mergeCells>
  <conditionalFormatting sqref="I93">
    <cfRule type="cellIs" dxfId="0" priority="6" stopIfTrue="1" operator="greaterThan">
      <formula>$G$7*0.1</formula>
    </cfRule>
  </conditionalFormatting>
  <dataValidations xWindow="750" yWindow="491" count="4">
    <dataValidation type="list" allowBlank="1" showInputMessage="1" showErrorMessage="1" prompt="Select Program Code" sqref="G83:G92 D106:D120 C83:C92 D178:D182 D171:D175 D147:D151 D123:D127 G67:G71 C67:C71 D154:D168 D130:D144">
      <formula1>ADE</formula1>
    </dataValidation>
    <dataValidation type="list" allowBlank="1" showInputMessage="1" showErrorMessage="1" prompt="Select Object Code" sqref="D83:D92 E106:E120 H83:H92 E123:E127 E147:E151 E171:E175 E178:E182 D67:D71 H67:H71 E154:E168 E130:E144">
      <formula1>Object_Code</formula1>
    </dataValidation>
    <dataValidation type="list" allowBlank="1" showInputMessage="1" showErrorMessage="1" prompt="Select from List" sqref="I21:I51 F21:F51">
      <formula1>SES_Providers</formula1>
    </dataValidation>
    <dataValidation type="list" allowBlank="1" showInputMessage="1" showErrorMessage="1" prompt="Select District" sqref="C7">
      <formula1>District_Table</formula1>
    </dataValidation>
  </dataValidations>
  <pageMargins left="0.7" right="0.7" top="0.75" bottom="0.75" header="0.3" footer="0.3"/>
  <pageSetup scale="28" fitToHeight="2"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208"/>
  <sheetViews>
    <sheetView workbookViewId="0">
      <selection activeCell="B14" sqref="B14"/>
    </sheetView>
  </sheetViews>
  <sheetFormatPr defaultRowHeight="15"/>
  <cols>
    <col min="1" max="1" width="9" style="200"/>
    <col min="2" max="2" width="127.875" style="200" customWidth="1"/>
    <col min="3" max="16384" width="9" style="200"/>
  </cols>
  <sheetData>
    <row r="1" spans="1:3">
      <c r="B1" s="199" t="s">
        <v>632</v>
      </c>
    </row>
    <row r="2" spans="1:3">
      <c r="B2" s="199" t="s">
        <v>633</v>
      </c>
    </row>
    <row r="3" spans="1:3">
      <c r="A3" s="265"/>
      <c r="B3" s="263"/>
      <c r="C3" s="261"/>
    </row>
    <row r="4" spans="1:3">
      <c r="A4" s="261"/>
      <c r="B4" s="264"/>
      <c r="C4" s="261"/>
    </row>
    <row r="5" spans="1:3">
      <c r="A5" s="261"/>
      <c r="B5" s="261"/>
      <c r="C5" s="261"/>
    </row>
    <row r="6" spans="1:3">
      <c r="A6" s="261"/>
      <c r="B6" s="262"/>
      <c r="C6" s="261"/>
    </row>
    <row r="7" spans="1:3">
      <c r="A7" s="261"/>
      <c r="B7" s="261"/>
      <c r="C7" s="261"/>
    </row>
    <row r="8" spans="1:3">
      <c r="A8" s="261"/>
      <c r="B8" s="261"/>
      <c r="C8" s="261"/>
    </row>
    <row r="9" spans="1:3">
      <c r="A9" s="261"/>
      <c r="B9" s="261"/>
      <c r="C9" s="261"/>
    </row>
    <row r="10" spans="1:3">
      <c r="A10" s="261"/>
      <c r="B10" s="261"/>
      <c r="C10" s="261"/>
    </row>
    <row r="11" spans="1:3">
      <c r="A11" s="261"/>
      <c r="B11" s="261"/>
      <c r="C11" s="261"/>
    </row>
    <row r="12" spans="1:3">
      <c r="A12" s="261"/>
      <c r="B12" s="261"/>
      <c r="C12" s="261"/>
    </row>
    <row r="13" spans="1:3">
      <c r="A13" s="261"/>
      <c r="B13" s="261"/>
      <c r="C13" s="261"/>
    </row>
    <row r="14" spans="1:3">
      <c r="A14" s="261"/>
      <c r="B14" s="261"/>
      <c r="C14" s="261"/>
    </row>
    <row r="15" spans="1:3">
      <c r="A15" s="261"/>
      <c r="B15" s="261"/>
      <c r="C15" s="261"/>
    </row>
    <row r="16" spans="1:3">
      <c r="A16" s="261"/>
      <c r="B16" s="261"/>
      <c r="C16" s="261"/>
    </row>
    <row r="17" spans="1:3">
      <c r="A17" s="261"/>
      <c r="B17" s="261"/>
      <c r="C17" s="261"/>
    </row>
    <row r="18" spans="1:3">
      <c r="A18" s="261"/>
      <c r="B18" s="261"/>
      <c r="C18" s="261"/>
    </row>
    <row r="19" spans="1:3">
      <c r="A19" s="261"/>
      <c r="B19" s="261"/>
      <c r="C19" s="261"/>
    </row>
    <row r="20" spans="1:3">
      <c r="A20" s="261"/>
      <c r="B20" s="261"/>
      <c r="C20" s="261"/>
    </row>
    <row r="21" spans="1:3">
      <c r="A21" s="261"/>
      <c r="B21" s="261"/>
      <c r="C21" s="261"/>
    </row>
    <row r="22" spans="1:3">
      <c r="A22" s="261"/>
      <c r="B22" s="261"/>
      <c r="C22" s="261"/>
    </row>
    <row r="23" spans="1:3">
      <c r="A23" s="261"/>
      <c r="B23" s="261"/>
      <c r="C23" s="261"/>
    </row>
    <row r="24" spans="1:3">
      <c r="A24" s="261"/>
      <c r="B24" s="261"/>
      <c r="C24" s="261"/>
    </row>
    <row r="25" spans="1:3">
      <c r="A25" s="261"/>
      <c r="B25" s="261"/>
      <c r="C25" s="261"/>
    </row>
    <row r="26" spans="1:3">
      <c r="A26" s="261"/>
      <c r="B26" s="261"/>
      <c r="C26" s="261"/>
    </row>
    <row r="27" spans="1:3">
      <c r="A27" s="261"/>
      <c r="B27" s="261"/>
      <c r="C27" s="261"/>
    </row>
    <row r="28" spans="1:3">
      <c r="A28" s="261"/>
      <c r="B28" s="261"/>
      <c r="C28" s="261"/>
    </row>
    <row r="29" spans="1:3">
      <c r="A29" s="261"/>
      <c r="B29" s="261"/>
      <c r="C29" s="261"/>
    </row>
    <row r="30" spans="1:3">
      <c r="A30" s="261"/>
      <c r="B30" s="261"/>
      <c r="C30" s="261"/>
    </row>
    <row r="31" spans="1:3">
      <c r="A31" s="261"/>
      <c r="B31" s="261"/>
      <c r="C31" s="261"/>
    </row>
    <row r="32" spans="1:3">
      <c r="A32" s="261"/>
      <c r="B32" s="261"/>
      <c r="C32" s="261"/>
    </row>
    <row r="33" spans="1:3">
      <c r="A33" s="261"/>
      <c r="B33" s="261"/>
      <c r="C33" s="261"/>
    </row>
    <row r="34" spans="1:3">
      <c r="A34" s="261"/>
      <c r="B34" s="261"/>
      <c r="C34" s="261"/>
    </row>
    <row r="35" spans="1:3">
      <c r="A35" s="261"/>
      <c r="B35" s="261"/>
      <c r="C35" s="261"/>
    </row>
    <row r="36" spans="1:3">
      <c r="A36" s="261"/>
      <c r="B36" s="261"/>
      <c r="C36" s="261"/>
    </row>
    <row r="37" spans="1:3">
      <c r="A37" s="261"/>
      <c r="B37" s="261"/>
      <c r="C37" s="261"/>
    </row>
    <row r="38" spans="1:3">
      <c r="A38" s="261"/>
      <c r="B38" s="261"/>
      <c r="C38" s="261"/>
    </row>
    <row r="39" spans="1:3">
      <c r="A39" s="261"/>
      <c r="B39" s="261"/>
      <c r="C39" s="261"/>
    </row>
    <row r="40" spans="1:3">
      <c r="A40" s="261"/>
      <c r="B40" s="261"/>
      <c r="C40" s="261"/>
    </row>
    <row r="41" spans="1:3">
      <c r="A41" s="261"/>
      <c r="B41" s="261"/>
      <c r="C41" s="261"/>
    </row>
    <row r="42" spans="1:3">
      <c r="A42" s="261"/>
      <c r="B42" s="261"/>
      <c r="C42" s="261"/>
    </row>
    <row r="43" spans="1:3">
      <c r="A43" s="261"/>
      <c r="B43" s="261"/>
      <c r="C43" s="261"/>
    </row>
    <row r="44" spans="1:3">
      <c r="A44" s="261"/>
      <c r="B44" s="261"/>
      <c r="C44" s="261"/>
    </row>
    <row r="45" spans="1:3">
      <c r="A45" s="261"/>
      <c r="B45" s="261"/>
      <c r="C45" s="261"/>
    </row>
    <row r="46" spans="1:3">
      <c r="A46" s="261"/>
      <c r="B46" s="261"/>
      <c r="C46" s="261"/>
    </row>
    <row r="47" spans="1:3">
      <c r="A47" s="261"/>
      <c r="B47" s="261"/>
      <c r="C47" s="261"/>
    </row>
    <row r="48" spans="1:3">
      <c r="A48" s="261"/>
      <c r="B48" s="261"/>
      <c r="C48" s="261"/>
    </row>
    <row r="49" spans="1:3">
      <c r="A49" s="261"/>
      <c r="B49" s="261"/>
      <c r="C49" s="261"/>
    </row>
    <row r="50" spans="1:3">
      <c r="A50" s="261"/>
      <c r="B50" s="261"/>
      <c r="C50" s="261"/>
    </row>
    <row r="51" spans="1:3">
      <c r="A51" s="261"/>
      <c r="B51" s="261"/>
      <c r="C51" s="261"/>
    </row>
    <row r="52" spans="1:3">
      <c r="A52" s="261"/>
      <c r="B52" s="261"/>
      <c r="C52" s="261"/>
    </row>
    <row r="53" spans="1:3">
      <c r="A53" s="261"/>
      <c r="B53" s="261"/>
      <c r="C53" s="261"/>
    </row>
    <row r="54" spans="1:3">
      <c r="A54" s="261"/>
      <c r="B54" s="261"/>
      <c r="C54" s="261"/>
    </row>
    <row r="55" spans="1:3">
      <c r="A55" s="261"/>
      <c r="B55" s="261"/>
      <c r="C55" s="261"/>
    </row>
    <row r="56" spans="1:3">
      <c r="A56" s="261"/>
      <c r="B56" s="261"/>
      <c r="C56" s="261"/>
    </row>
    <row r="57" spans="1:3">
      <c r="A57" s="261"/>
      <c r="B57" s="261"/>
      <c r="C57" s="261"/>
    </row>
    <row r="58" spans="1:3">
      <c r="A58" s="261"/>
      <c r="B58" s="261"/>
      <c r="C58" s="261"/>
    </row>
    <row r="59" spans="1:3">
      <c r="A59" s="261"/>
      <c r="B59" s="261"/>
      <c r="C59" s="261"/>
    </row>
    <row r="60" spans="1:3">
      <c r="A60" s="261"/>
      <c r="B60" s="261"/>
      <c r="C60" s="261"/>
    </row>
    <row r="61" spans="1:3">
      <c r="A61" s="261"/>
      <c r="B61" s="261"/>
      <c r="C61" s="261"/>
    </row>
    <row r="62" spans="1:3">
      <c r="A62" s="261"/>
      <c r="B62" s="261"/>
      <c r="C62" s="261"/>
    </row>
    <row r="63" spans="1:3">
      <c r="A63" s="261"/>
      <c r="B63" s="261"/>
      <c r="C63" s="261"/>
    </row>
    <row r="64" spans="1:3">
      <c r="A64" s="261"/>
      <c r="B64" s="261"/>
      <c r="C64" s="261"/>
    </row>
    <row r="65" spans="1:3">
      <c r="A65" s="261"/>
      <c r="B65" s="261"/>
      <c r="C65" s="261"/>
    </row>
    <row r="66" spans="1:3">
      <c r="A66" s="261"/>
      <c r="B66" s="261"/>
      <c r="C66" s="261"/>
    </row>
    <row r="67" spans="1:3">
      <c r="A67" s="261"/>
      <c r="B67" s="261"/>
      <c r="C67" s="261"/>
    </row>
    <row r="68" spans="1:3">
      <c r="A68" s="261"/>
      <c r="B68" s="261"/>
      <c r="C68" s="261"/>
    </row>
    <row r="69" spans="1:3">
      <c r="A69" s="261"/>
      <c r="B69" s="261"/>
      <c r="C69" s="261"/>
    </row>
    <row r="70" spans="1:3">
      <c r="A70" s="261"/>
      <c r="B70" s="261"/>
      <c r="C70" s="261"/>
    </row>
    <row r="71" spans="1:3">
      <c r="A71" s="261"/>
      <c r="B71" s="261"/>
      <c r="C71" s="261"/>
    </row>
    <row r="72" spans="1:3">
      <c r="A72" s="261"/>
      <c r="B72" s="261"/>
      <c r="C72" s="261"/>
    </row>
    <row r="73" spans="1:3">
      <c r="A73" s="261"/>
      <c r="B73" s="261"/>
      <c r="C73" s="261"/>
    </row>
    <row r="74" spans="1:3">
      <c r="A74" s="261"/>
      <c r="B74" s="261"/>
      <c r="C74" s="261"/>
    </row>
    <row r="75" spans="1:3">
      <c r="A75" s="261"/>
      <c r="B75" s="261"/>
      <c r="C75" s="261"/>
    </row>
    <row r="76" spans="1:3">
      <c r="A76" s="261"/>
      <c r="B76" s="261"/>
      <c r="C76" s="261"/>
    </row>
    <row r="77" spans="1:3">
      <c r="A77" s="261"/>
      <c r="B77" s="261"/>
      <c r="C77" s="261"/>
    </row>
    <row r="78" spans="1:3">
      <c r="A78" s="261"/>
      <c r="B78" s="261"/>
      <c r="C78" s="261"/>
    </row>
    <row r="79" spans="1:3">
      <c r="A79" s="261"/>
      <c r="B79" s="261"/>
      <c r="C79" s="261"/>
    </row>
    <row r="80" spans="1:3">
      <c r="A80" s="261"/>
      <c r="B80" s="261"/>
      <c r="C80" s="261"/>
    </row>
    <row r="81" spans="1:3">
      <c r="A81" s="261"/>
      <c r="B81" s="261"/>
      <c r="C81" s="261"/>
    </row>
    <row r="82" spans="1:3">
      <c r="A82" s="261"/>
      <c r="B82" s="261"/>
      <c r="C82" s="261"/>
    </row>
    <row r="83" spans="1:3">
      <c r="A83" s="261"/>
      <c r="B83" s="261"/>
      <c r="C83" s="261"/>
    </row>
    <row r="84" spans="1:3">
      <c r="A84" s="261"/>
      <c r="B84" s="261"/>
      <c r="C84" s="261"/>
    </row>
    <row r="85" spans="1:3">
      <c r="A85" s="261"/>
      <c r="B85" s="261"/>
      <c r="C85" s="261"/>
    </row>
    <row r="86" spans="1:3">
      <c r="A86" s="261"/>
      <c r="B86" s="261"/>
      <c r="C86" s="261"/>
    </row>
    <row r="87" spans="1:3">
      <c r="A87" s="261"/>
      <c r="B87" s="261"/>
      <c r="C87" s="261"/>
    </row>
    <row r="88" spans="1:3">
      <c r="A88" s="261"/>
      <c r="B88" s="261"/>
      <c r="C88" s="261"/>
    </row>
    <row r="89" spans="1:3">
      <c r="A89" s="261"/>
      <c r="B89" s="261"/>
      <c r="C89" s="261"/>
    </row>
    <row r="90" spans="1:3">
      <c r="A90" s="261"/>
      <c r="B90" s="261"/>
      <c r="C90" s="261"/>
    </row>
    <row r="91" spans="1:3">
      <c r="A91" s="261"/>
      <c r="B91" s="261"/>
      <c r="C91" s="261"/>
    </row>
    <row r="92" spans="1:3">
      <c r="A92" s="261"/>
      <c r="B92" s="261"/>
      <c r="C92" s="261"/>
    </row>
    <row r="93" spans="1:3">
      <c r="A93" s="261"/>
      <c r="B93" s="261"/>
      <c r="C93" s="261"/>
    </row>
    <row r="94" spans="1:3">
      <c r="A94" s="261"/>
      <c r="B94" s="261"/>
      <c r="C94" s="261"/>
    </row>
    <row r="95" spans="1:3">
      <c r="A95" s="261"/>
      <c r="B95" s="261"/>
      <c r="C95" s="261"/>
    </row>
    <row r="96" spans="1:3">
      <c r="A96" s="261"/>
      <c r="B96" s="261"/>
      <c r="C96" s="261"/>
    </row>
    <row r="97" spans="1:3">
      <c r="A97" s="261"/>
      <c r="B97" s="261"/>
      <c r="C97" s="261"/>
    </row>
    <row r="98" spans="1:3">
      <c r="A98" s="261"/>
      <c r="B98" s="261"/>
      <c r="C98" s="261"/>
    </row>
    <row r="99" spans="1:3">
      <c r="A99" s="261"/>
      <c r="B99" s="261"/>
      <c r="C99" s="261"/>
    </row>
    <row r="100" spans="1:3">
      <c r="A100" s="261"/>
      <c r="B100" s="261"/>
      <c r="C100" s="261"/>
    </row>
    <row r="101" spans="1:3">
      <c r="A101" s="261"/>
      <c r="B101" s="261"/>
      <c r="C101" s="261"/>
    </row>
    <row r="102" spans="1:3">
      <c r="A102" s="261"/>
      <c r="B102" s="261"/>
      <c r="C102" s="261"/>
    </row>
    <row r="103" spans="1:3">
      <c r="A103" s="261"/>
      <c r="B103" s="261"/>
      <c r="C103" s="261"/>
    </row>
    <row r="104" spans="1:3">
      <c r="A104" s="261"/>
      <c r="B104" s="261"/>
      <c r="C104" s="261"/>
    </row>
    <row r="105" spans="1:3">
      <c r="A105" s="261"/>
      <c r="B105" s="261"/>
      <c r="C105" s="261"/>
    </row>
    <row r="106" spans="1:3">
      <c r="A106" s="261"/>
      <c r="B106" s="261"/>
      <c r="C106" s="261"/>
    </row>
    <row r="107" spans="1:3">
      <c r="A107" s="261"/>
      <c r="B107" s="261"/>
      <c r="C107" s="261"/>
    </row>
    <row r="108" spans="1:3">
      <c r="A108" s="261"/>
      <c r="B108" s="261"/>
      <c r="C108" s="261"/>
    </row>
    <row r="109" spans="1:3">
      <c r="A109" s="261"/>
      <c r="B109" s="261"/>
      <c r="C109" s="261"/>
    </row>
    <row r="110" spans="1:3">
      <c r="A110" s="261"/>
      <c r="B110" s="261"/>
      <c r="C110" s="261"/>
    </row>
    <row r="111" spans="1:3">
      <c r="A111" s="261"/>
      <c r="B111" s="261"/>
      <c r="C111" s="261"/>
    </row>
    <row r="112" spans="1:3">
      <c r="A112" s="261"/>
      <c r="B112" s="261"/>
      <c r="C112" s="261"/>
    </row>
    <row r="113" spans="1:3">
      <c r="A113" s="261"/>
      <c r="B113" s="261"/>
      <c r="C113" s="261"/>
    </row>
    <row r="114" spans="1:3">
      <c r="A114" s="261"/>
      <c r="B114" s="261"/>
      <c r="C114" s="261"/>
    </row>
    <row r="115" spans="1:3">
      <c r="A115" s="261"/>
      <c r="B115" s="261"/>
      <c r="C115" s="261"/>
    </row>
    <row r="116" spans="1:3">
      <c r="A116" s="261"/>
      <c r="B116" s="261"/>
      <c r="C116" s="261"/>
    </row>
    <row r="117" spans="1:3">
      <c r="A117" s="261"/>
      <c r="B117" s="261"/>
      <c r="C117" s="261"/>
    </row>
    <row r="118" spans="1:3">
      <c r="A118" s="261"/>
      <c r="B118" s="261"/>
      <c r="C118" s="261"/>
    </row>
    <row r="119" spans="1:3">
      <c r="A119" s="261"/>
      <c r="B119" s="261"/>
      <c r="C119" s="261"/>
    </row>
    <row r="120" spans="1:3">
      <c r="A120" s="261"/>
      <c r="B120" s="261"/>
      <c r="C120" s="261"/>
    </row>
    <row r="121" spans="1:3">
      <c r="A121" s="261"/>
      <c r="B121" s="261"/>
      <c r="C121" s="261"/>
    </row>
    <row r="122" spans="1:3">
      <c r="A122" s="261"/>
      <c r="B122" s="261"/>
      <c r="C122" s="261"/>
    </row>
    <row r="123" spans="1:3">
      <c r="A123" s="261"/>
      <c r="B123" s="261"/>
      <c r="C123" s="261"/>
    </row>
    <row r="124" spans="1:3">
      <c r="A124" s="261"/>
      <c r="B124" s="261"/>
      <c r="C124" s="261"/>
    </row>
    <row r="125" spans="1:3">
      <c r="A125" s="261"/>
      <c r="B125" s="261"/>
      <c r="C125" s="261"/>
    </row>
    <row r="126" spans="1:3">
      <c r="A126" s="261"/>
      <c r="B126" s="261"/>
      <c r="C126" s="261"/>
    </row>
    <row r="127" spans="1:3">
      <c r="A127" s="261"/>
      <c r="B127" s="261"/>
      <c r="C127" s="261"/>
    </row>
    <row r="128" spans="1:3">
      <c r="A128" s="261"/>
      <c r="B128" s="261"/>
      <c r="C128" s="261"/>
    </row>
    <row r="129" spans="1:3">
      <c r="A129" s="261"/>
      <c r="B129" s="261"/>
      <c r="C129" s="261"/>
    </row>
    <row r="130" spans="1:3">
      <c r="A130" s="261"/>
      <c r="B130" s="261"/>
      <c r="C130" s="261"/>
    </row>
    <row r="131" spans="1:3">
      <c r="A131" s="261"/>
      <c r="B131" s="261"/>
      <c r="C131" s="261"/>
    </row>
    <row r="132" spans="1:3">
      <c r="A132" s="261"/>
      <c r="B132" s="261"/>
      <c r="C132" s="261"/>
    </row>
    <row r="133" spans="1:3">
      <c r="A133" s="261"/>
      <c r="B133" s="261"/>
      <c r="C133" s="261"/>
    </row>
    <row r="134" spans="1:3">
      <c r="A134" s="261"/>
      <c r="B134" s="261"/>
      <c r="C134" s="261"/>
    </row>
    <row r="135" spans="1:3">
      <c r="A135" s="261"/>
      <c r="B135" s="261"/>
      <c r="C135" s="261"/>
    </row>
    <row r="136" spans="1:3">
      <c r="A136" s="261"/>
      <c r="B136" s="261"/>
      <c r="C136" s="261"/>
    </row>
    <row r="137" spans="1:3">
      <c r="A137" s="261"/>
      <c r="B137" s="261"/>
      <c r="C137" s="261"/>
    </row>
    <row r="138" spans="1:3">
      <c r="A138" s="261"/>
      <c r="B138" s="261"/>
      <c r="C138" s="261"/>
    </row>
    <row r="139" spans="1:3">
      <c r="A139" s="261"/>
      <c r="B139" s="261"/>
      <c r="C139" s="261"/>
    </row>
    <row r="140" spans="1:3">
      <c r="A140" s="261"/>
      <c r="B140" s="261"/>
      <c r="C140" s="261"/>
    </row>
    <row r="141" spans="1:3">
      <c r="A141" s="261"/>
      <c r="B141" s="261"/>
      <c r="C141" s="261"/>
    </row>
    <row r="142" spans="1:3">
      <c r="A142" s="261"/>
      <c r="B142" s="261"/>
      <c r="C142" s="261"/>
    </row>
    <row r="143" spans="1:3">
      <c r="A143" s="261"/>
      <c r="B143" s="261"/>
      <c r="C143" s="261"/>
    </row>
    <row r="144" spans="1:3">
      <c r="A144" s="261"/>
      <c r="B144" s="261"/>
      <c r="C144" s="261"/>
    </row>
    <row r="145" spans="1:3">
      <c r="A145" s="261"/>
      <c r="B145" s="261"/>
      <c r="C145" s="261"/>
    </row>
    <row r="146" spans="1:3">
      <c r="A146" s="261"/>
      <c r="B146" s="261"/>
      <c r="C146" s="261"/>
    </row>
    <row r="147" spans="1:3">
      <c r="A147" s="261"/>
      <c r="B147" s="261"/>
      <c r="C147" s="261"/>
    </row>
    <row r="148" spans="1:3">
      <c r="A148" s="261"/>
      <c r="B148" s="261"/>
      <c r="C148" s="261"/>
    </row>
    <row r="149" spans="1:3">
      <c r="A149" s="261"/>
      <c r="B149" s="261"/>
      <c r="C149" s="261"/>
    </row>
    <row r="150" spans="1:3">
      <c r="A150" s="261"/>
      <c r="B150" s="261"/>
      <c r="C150" s="261"/>
    </row>
    <row r="151" spans="1:3">
      <c r="A151" s="261"/>
      <c r="B151" s="261"/>
      <c r="C151" s="261"/>
    </row>
    <row r="152" spans="1:3">
      <c r="A152" s="261"/>
      <c r="B152" s="261"/>
      <c r="C152" s="261"/>
    </row>
    <row r="153" spans="1:3">
      <c r="A153" s="261"/>
      <c r="B153" s="261"/>
      <c r="C153" s="261"/>
    </row>
    <row r="154" spans="1:3">
      <c r="A154" s="261"/>
      <c r="B154" s="261"/>
      <c r="C154" s="261"/>
    </row>
    <row r="155" spans="1:3">
      <c r="A155" s="261"/>
      <c r="B155" s="261"/>
      <c r="C155" s="261"/>
    </row>
    <row r="156" spans="1:3">
      <c r="A156" s="261"/>
      <c r="B156" s="261"/>
      <c r="C156" s="261"/>
    </row>
    <row r="157" spans="1:3">
      <c r="A157" s="261"/>
      <c r="B157" s="261"/>
      <c r="C157" s="261"/>
    </row>
    <row r="158" spans="1:3">
      <c r="A158" s="261"/>
      <c r="B158" s="261"/>
      <c r="C158" s="261"/>
    </row>
    <row r="159" spans="1:3">
      <c r="A159" s="261"/>
      <c r="B159" s="261"/>
      <c r="C159" s="261"/>
    </row>
    <row r="160" spans="1:3">
      <c r="A160" s="261"/>
      <c r="B160" s="261"/>
      <c r="C160" s="261"/>
    </row>
    <row r="161" spans="1:3">
      <c r="A161" s="261"/>
      <c r="B161" s="261"/>
      <c r="C161" s="261"/>
    </row>
    <row r="162" spans="1:3">
      <c r="A162" s="261"/>
      <c r="B162" s="261"/>
      <c r="C162" s="261"/>
    </row>
    <row r="163" spans="1:3">
      <c r="A163" s="261"/>
      <c r="B163" s="261"/>
      <c r="C163" s="261"/>
    </row>
    <row r="164" spans="1:3">
      <c r="A164" s="261"/>
      <c r="B164" s="261"/>
      <c r="C164" s="261"/>
    </row>
    <row r="165" spans="1:3">
      <c r="A165" s="261"/>
      <c r="B165" s="261"/>
      <c r="C165" s="261"/>
    </row>
    <row r="166" spans="1:3">
      <c r="A166" s="261"/>
      <c r="B166" s="261"/>
      <c r="C166" s="261"/>
    </row>
    <row r="167" spans="1:3">
      <c r="A167" s="261"/>
      <c r="B167" s="261"/>
      <c r="C167" s="261"/>
    </row>
    <row r="168" spans="1:3">
      <c r="A168" s="261"/>
      <c r="B168" s="261"/>
      <c r="C168" s="261"/>
    </row>
    <row r="169" spans="1:3">
      <c r="A169" s="261"/>
      <c r="B169" s="261"/>
      <c r="C169" s="261"/>
    </row>
    <row r="170" spans="1:3">
      <c r="A170" s="261"/>
      <c r="B170" s="261"/>
      <c r="C170" s="261"/>
    </row>
    <row r="171" spans="1:3">
      <c r="A171" s="261"/>
      <c r="B171" s="261"/>
      <c r="C171" s="261"/>
    </row>
    <row r="172" spans="1:3">
      <c r="A172" s="261"/>
      <c r="B172" s="261"/>
      <c r="C172" s="261"/>
    </row>
    <row r="173" spans="1:3">
      <c r="A173" s="261"/>
      <c r="B173" s="261"/>
      <c r="C173" s="261"/>
    </row>
    <row r="174" spans="1:3">
      <c r="A174" s="261"/>
      <c r="B174" s="261"/>
      <c r="C174" s="261"/>
    </row>
    <row r="175" spans="1:3">
      <c r="A175" s="261"/>
      <c r="B175" s="261"/>
      <c r="C175" s="261"/>
    </row>
    <row r="176" spans="1:3">
      <c r="A176" s="261"/>
      <c r="B176" s="261"/>
      <c r="C176" s="261"/>
    </row>
    <row r="177" spans="1:3">
      <c r="A177" s="261"/>
      <c r="B177" s="261"/>
      <c r="C177" s="261"/>
    </row>
    <row r="178" spans="1:3">
      <c r="A178" s="261"/>
      <c r="B178" s="261"/>
      <c r="C178" s="261"/>
    </row>
    <row r="179" spans="1:3">
      <c r="A179" s="261"/>
      <c r="B179" s="261"/>
      <c r="C179" s="261"/>
    </row>
    <row r="180" spans="1:3">
      <c r="A180" s="261"/>
      <c r="B180" s="261"/>
      <c r="C180" s="261"/>
    </row>
    <row r="181" spans="1:3">
      <c r="A181" s="261"/>
      <c r="B181" s="261"/>
      <c r="C181" s="261"/>
    </row>
    <row r="182" spans="1:3">
      <c r="A182" s="261"/>
      <c r="B182" s="261"/>
      <c r="C182" s="261"/>
    </row>
    <row r="183" spans="1:3">
      <c r="A183" s="261"/>
      <c r="B183" s="261"/>
      <c r="C183" s="261"/>
    </row>
    <row r="184" spans="1:3">
      <c r="A184" s="261"/>
      <c r="B184" s="261"/>
      <c r="C184" s="261"/>
    </row>
    <row r="185" spans="1:3">
      <c r="A185" s="261"/>
      <c r="B185" s="261"/>
      <c r="C185" s="261"/>
    </row>
    <row r="186" spans="1:3">
      <c r="A186" s="261"/>
      <c r="B186" s="261"/>
      <c r="C186" s="261"/>
    </row>
    <row r="187" spans="1:3">
      <c r="A187" s="261"/>
      <c r="B187" s="261"/>
      <c r="C187" s="261"/>
    </row>
    <row r="188" spans="1:3">
      <c r="A188" s="261"/>
      <c r="B188" s="261"/>
      <c r="C188" s="261"/>
    </row>
    <row r="189" spans="1:3">
      <c r="A189" s="261"/>
      <c r="B189" s="261"/>
      <c r="C189" s="261"/>
    </row>
    <row r="190" spans="1:3">
      <c r="A190" s="261"/>
      <c r="B190" s="261"/>
      <c r="C190" s="261"/>
    </row>
    <row r="191" spans="1:3">
      <c r="A191" s="261"/>
      <c r="B191" s="261"/>
      <c r="C191" s="261"/>
    </row>
    <row r="192" spans="1:3">
      <c r="A192" s="261"/>
      <c r="B192" s="261"/>
      <c r="C192" s="261"/>
    </row>
    <row r="193" spans="1:3">
      <c r="A193" s="261"/>
      <c r="B193" s="261"/>
      <c r="C193" s="261"/>
    </row>
    <row r="194" spans="1:3">
      <c r="A194" s="261"/>
      <c r="B194" s="261"/>
      <c r="C194" s="261"/>
    </row>
    <row r="195" spans="1:3">
      <c r="A195" s="261"/>
      <c r="B195" s="261"/>
      <c r="C195" s="261"/>
    </row>
    <row r="196" spans="1:3">
      <c r="A196" s="261"/>
      <c r="B196" s="261"/>
      <c r="C196" s="261"/>
    </row>
    <row r="197" spans="1:3">
      <c r="A197" s="261"/>
      <c r="B197" s="261"/>
      <c r="C197" s="261"/>
    </row>
    <row r="198" spans="1:3">
      <c r="A198" s="261"/>
      <c r="B198" s="261"/>
      <c r="C198" s="261"/>
    </row>
    <row r="199" spans="1:3">
      <c r="A199" s="261"/>
      <c r="B199" s="261"/>
      <c r="C199" s="261"/>
    </row>
    <row r="200" spans="1:3">
      <c r="A200" s="261"/>
      <c r="B200" s="261"/>
      <c r="C200" s="261"/>
    </row>
    <row r="201" spans="1:3">
      <c r="A201" s="261"/>
      <c r="B201" s="261"/>
      <c r="C201" s="261"/>
    </row>
    <row r="202" spans="1:3">
      <c r="A202" s="261"/>
      <c r="B202" s="261"/>
      <c r="C202" s="261"/>
    </row>
    <row r="203" spans="1:3">
      <c r="A203" s="261"/>
      <c r="B203" s="261"/>
      <c r="C203" s="261"/>
    </row>
    <row r="204" spans="1:3">
      <c r="A204" s="261"/>
      <c r="B204" s="261"/>
      <c r="C204" s="261"/>
    </row>
    <row r="205" spans="1:3">
      <c r="A205" s="261"/>
      <c r="B205" s="261"/>
      <c r="C205" s="261"/>
    </row>
    <row r="206" spans="1:3">
      <c r="A206" s="261"/>
      <c r="B206" s="261"/>
      <c r="C206" s="261"/>
    </row>
    <row r="207" spans="1:3">
      <c r="A207" s="261"/>
      <c r="B207" s="261"/>
      <c r="C207" s="261"/>
    </row>
    <row r="208" spans="1:3">
      <c r="A208" s="261"/>
      <c r="B208" s="261"/>
      <c r="C208" s="261"/>
    </row>
  </sheetData>
  <sheetProtection password="CF43" sheet="1" objects="1" scenarios="1"/>
  <pageMargins left="0.7" right="0.7" top="0.75" bottom="0.75" header="0.3" footer="0.3"/>
  <pageSetup scale="78" orientation="landscape" r:id="rId1"/>
</worksheet>
</file>

<file path=xl/worksheets/sheet4.xml><?xml version="1.0" encoding="utf-8"?>
<worksheet xmlns="http://schemas.openxmlformats.org/spreadsheetml/2006/main" xmlns:r="http://schemas.openxmlformats.org/officeDocument/2006/relationships">
  <sheetPr codeName="Sheet2"/>
  <dimension ref="A1:I200"/>
  <sheetViews>
    <sheetView topLeftCell="A168" workbookViewId="0">
      <selection activeCell="A189" sqref="A189"/>
    </sheetView>
  </sheetViews>
  <sheetFormatPr defaultRowHeight="15.75"/>
  <cols>
    <col min="1" max="1" width="14.75" customWidth="1"/>
    <col min="2" max="2" width="14.375" customWidth="1"/>
    <col min="3" max="3" width="21.375" customWidth="1"/>
    <col min="4" max="4" width="31.875" customWidth="1"/>
    <col min="5" max="5" width="12.625" style="6" customWidth="1"/>
    <col min="6" max="6" width="12.125" customWidth="1"/>
    <col min="7" max="7" width="26.375" customWidth="1"/>
  </cols>
  <sheetData>
    <row r="1" spans="1:9" ht="18.75">
      <c r="A1" s="5"/>
    </row>
    <row r="2" spans="1:9" s="1" customFormat="1" ht="26.25">
      <c r="A2" s="3" t="s">
        <v>388</v>
      </c>
      <c r="B2" s="3" t="s">
        <v>0</v>
      </c>
      <c r="C2" s="3" t="s">
        <v>527</v>
      </c>
      <c r="D2" s="3" t="s">
        <v>528</v>
      </c>
      <c r="E2" s="9" t="s">
        <v>529</v>
      </c>
      <c r="F2" s="9" t="s">
        <v>376</v>
      </c>
      <c r="G2" s="9" t="s">
        <v>416</v>
      </c>
    </row>
    <row r="3" spans="1:9" ht="26.25" customHeight="1">
      <c r="A3" s="4" t="s">
        <v>15</v>
      </c>
      <c r="B3" s="4" t="s">
        <v>16</v>
      </c>
      <c r="C3" s="171" t="s">
        <v>9</v>
      </c>
      <c r="D3" s="172" t="s">
        <v>525</v>
      </c>
      <c r="E3" s="8">
        <v>1155741.9727007865</v>
      </c>
      <c r="F3" s="10">
        <v>1049.8528331610598</v>
      </c>
      <c r="G3" s="181" t="s">
        <v>559</v>
      </c>
      <c r="I3" s="167"/>
    </row>
    <row r="4" spans="1:9" ht="26.25" customHeight="1">
      <c r="A4" s="2" t="s">
        <v>17</v>
      </c>
      <c r="B4" s="2" t="s">
        <v>18</v>
      </c>
      <c r="C4" s="171" t="s">
        <v>9</v>
      </c>
      <c r="D4" s="172" t="s">
        <v>11</v>
      </c>
      <c r="E4" s="8">
        <v>4568005.2118911529</v>
      </c>
      <c r="F4" s="10">
        <v>1043.6217906904928</v>
      </c>
      <c r="G4" s="182" t="s">
        <v>560</v>
      </c>
      <c r="I4" s="168"/>
    </row>
    <row r="5" spans="1:9">
      <c r="A5" s="2" t="s">
        <v>19</v>
      </c>
      <c r="B5" s="2" t="s">
        <v>20</v>
      </c>
      <c r="C5" s="171" t="s">
        <v>9</v>
      </c>
      <c r="D5" s="172" t="s">
        <v>11</v>
      </c>
      <c r="E5" s="8">
        <v>2232430.8570293235</v>
      </c>
      <c r="F5" s="10">
        <v>1131.9541538653466</v>
      </c>
      <c r="G5" s="182" t="s">
        <v>561</v>
      </c>
      <c r="I5" s="168"/>
    </row>
    <row r="6" spans="1:9" ht="18.75" customHeight="1">
      <c r="A6" s="2" t="s">
        <v>21</v>
      </c>
      <c r="B6" s="2" t="s">
        <v>22</v>
      </c>
      <c r="C6" s="171" t="s">
        <v>9</v>
      </c>
      <c r="D6" s="172" t="s">
        <v>526</v>
      </c>
      <c r="E6" s="8">
        <v>692093.4315028158</v>
      </c>
      <c r="F6" s="10">
        <v>880.94593318812474</v>
      </c>
      <c r="G6" s="183" t="s">
        <v>530</v>
      </c>
      <c r="I6" s="168"/>
    </row>
    <row r="7" spans="1:9">
      <c r="A7" s="2" t="s">
        <v>23</v>
      </c>
      <c r="B7" s="2" t="s">
        <v>24</v>
      </c>
      <c r="C7" s="171" t="s">
        <v>8</v>
      </c>
      <c r="D7" s="172" t="s">
        <v>8</v>
      </c>
      <c r="E7" s="8">
        <v>78039.712280495878</v>
      </c>
      <c r="F7" s="10">
        <v>814.49322810674528</v>
      </c>
      <c r="G7" s="182" t="s">
        <v>562</v>
      </c>
      <c r="I7" s="169"/>
    </row>
    <row r="8" spans="1:9" ht="25.5" customHeight="1">
      <c r="A8" s="2" t="s">
        <v>25</v>
      </c>
      <c r="B8" s="2" t="s">
        <v>26</v>
      </c>
      <c r="C8" s="171" t="s">
        <v>10</v>
      </c>
      <c r="D8" s="172" t="s">
        <v>8</v>
      </c>
      <c r="E8" s="8">
        <v>74768.648457300078</v>
      </c>
      <c r="F8" s="10">
        <v>780.35343882712993</v>
      </c>
      <c r="G8" s="184" t="s">
        <v>531</v>
      </c>
      <c r="I8" s="168"/>
    </row>
    <row r="9" spans="1:9" ht="26.25" customHeight="1">
      <c r="A9" s="2" t="s">
        <v>27</v>
      </c>
      <c r="B9" s="2" t="s">
        <v>28</v>
      </c>
      <c r="C9" s="171" t="s">
        <v>9</v>
      </c>
      <c r="D9" s="172" t="s">
        <v>11</v>
      </c>
      <c r="E9" s="8">
        <v>3358916.4699908318</v>
      </c>
      <c r="F9" s="10">
        <v>1150.2178249694937</v>
      </c>
      <c r="G9" s="182" t="s">
        <v>563</v>
      </c>
      <c r="I9" s="168"/>
    </row>
    <row r="10" spans="1:9">
      <c r="A10" s="2" t="s">
        <v>29</v>
      </c>
      <c r="B10" s="2" t="s">
        <v>30</v>
      </c>
      <c r="C10" s="171" t="s">
        <v>9</v>
      </c>
      <c r="D10" s="172" t="s">
        <v>9</v>
      </c>
      <c r="E10" s="8">
        <v>818573.69743283466</v>
      </c>
      <c r="F10" s="10">
        <v>1150.3004962881878</v>
      </c>
      <c r="G10" s="182" t="s">
        <v>564</v>
      </c>
      <c r="I10" s="168"/>
    </row>
    <row r="11" spans="1:9" ht="14.25" customHeight="1">
      <c r="A11" s="2" t="s">
        <v>31</v>
      </c>
      <c r="B11" s="2" t="s">
        <v>32</v>
      </c>
      <c r="C11" s="171" t="s">
        <v>8</v>
      </c>
      <c r="D11" s="172" t="s">
        <v>8</v>
      </c>
      <c r="E11" s="8">
        <v>143171.34096561032</v>
      </c>
      <c r="F11" s="10">
        <v>1353.2974974217791</v>
      </c>
      <c r="G11" s="183" t="s">
        <v>565</v>
      </c>
      <c r="I11" s="168"/>
    </row>
    <row r="12" spans="1:9">
      <c r="A12" s="2" t="s">
        <v>33</v>
      </c>
      <c r="B12" s="2" t="s">
        <v>34</v>
      </c>
      <c r="C12" s="171" t="s">
        <v>9</v>
      </c>
      <c r="D12" s="172" t="s">
        <v>525</v>
      </c>
      <c r="E12" s="8">
        <v>908020.34382000705</v>
      </c>
      <c r="F12" s="10">
        <v>1037.382785034378</v>
      </c>
      <c r="G12" s="182" t="s">
        <v>566</v>
      </c>
      <c r="I12" s="168"/>
    </row>
    <row r="13" spans="1:9" ht="26.25" customHeight="1">
      <c r="A13" s="2" t="s">
        <v>35</v>
      </c>
      <c r="B13" s="2" t="s">
        <v>36</v>
      </c>
      <c r="C13" s="171" t="s">
        <v>9</v>
      </c>
      <c r="D13" s="172" t="s">
        <v>11</v>
      </c>
      <c r="E13" s="8">
        <v>904807.65945644863</v>
      </c>
      <c r="F13" s="10">
        <v>1528.7787109613221</v>
      </c>
      <c r="G13" s="182" t="s">
        <v>567</v>
      </c>
      <c r="I13" s="168"/>
    </row>
    <row r="14" spans="1:9" ht="26.25" customHeight="1">
      <c r="A14" s="2" t="s">
        <v>37</v>
      </c>
      <c r="B14" s="2" t="s">
        <v>38</v>
      </c>
      <c r="C14" s="171" t="s">
        <v>9</v>
      </c>
      <c r="D14" s="172" t="s">
        <v>9</v>
      </c>
      <c r="E14" s="8">
        <v>4535937.2516374029</v>
      </c>
      <c r="F14" s="10">
        <v>992.39427552700818</v>
      </c>
      <c r="G14" s="183" t="s">
        <v>532</v>
      </c>
      <c r="I14" s="168"/>
    </row>
    <row r="15" spans="1:9">
      <c r="A15" s="2" t="s">
        <v>39</v>
      </c>
      <c r="B15" s="2" t="s">
        <v>40</v>
      </c>
      <c r="C15" s="171" t="s">
        <v>9</v>
      </c>
      <c r="D15" s="172" t="s">
        <v>526</v>
      </c>
      <c r="E15" s="8">
        <v>1557392.5352689794</v>
      </c>
      <c r="F15" s="10">
        <v>875.65582369212802</v>
      </c>
      <c r="G15" s="182" t="s">
        <v>425</v>
      </c>
      <c r="I15" s="168"/>
    </row>
    <row r="16" spans="1:9">
      <c r="A16" s="2" t="s">
        <v>41</v>
      </c>
      <c r="B16" s="2" t="s">
        <v>42</v>
      </c>
      <c r="C16" s="171" t="s">
        <v>8</v>
      </c>
      <c r="D16" s="172" t="s">
        <v>8</v>
      </c>
      <c r="E16" s="8">
        <v>32302.492820772262</v>
      </c>
      <c r="F16" s="10">
        <v>1011.4143511544447</v>
      </c>
      <c r="G16" s="182" t="s">
        <v>568</v>
      </c>
      <c r="I16" s="168"/>
    </row>
    <row r="17" spans="1:9" ht="36.75" customHeight="1">
      <c r="A17" s="2" t="s">
        <v>43</v>
      </c>
      <c r="B17" s="2" t="s">
        <v>44</v>
      </c>
      <c r="C17" s="171" t="s">
        <v>9</v>
      </c>
      <c r="D17" s="172" t="s">
        <v>11</v>
      </c>
      <c r="E17" s="8">
        <v>11742085.176837523</v>
      </c>
      <c r="F17" s="10">
        <v>1274.1999813484833</v>
      </c>
      <c r="G17" s="183" t="s">
        <v>533</v>
      </c>
      <c r="I17" s="168"/>
    </row>
    <row r="18" spans="1:9" ht="28.5" customHeight="1">
      <c r="A18" s="2" t="s">
        <v>45</v>
      </c>
      <c r="B18" s="2" t="s">
        <v>46</v>
      </c>
      <c r="C18" s="171" t="s">
        <v>10</v>
      </c>
      <c r="D18" s="172" t="s">
        <v>8</v>
      </c>
      <c r="E18" s="8">
        <v>65584.706935514128</v>
      </c>
      <c r="F18" s="10">
        <v>980.77826040877153</v>
      </c>
      <c r="G18" s="183" t="s">
        <v>534</v>
      </c>
      <c r="I18" s="168"/>
    </row>
    <row r="19" spans="1:9" ht="25.5" customHeight="1">
      <c r="A19" s="2" t="s">
        <v>47</v>
      </c>
      <c r="B19" s="2" t="s">
        <v>48</v>
      </c>
      <c r="C19" s="171" t="s">
        <v>9</v>
      </c>
      <c r="D19" s="172" t="s">
        <v>8</v>
      </c>
      <c r="E19" s="8">
        <v>365351.85724393383</v>
      </c>
      <c r="F19" s="10">
        <v>906.09348052169389</v>
      </c>
      <c r="G19" s="183" t="s">
        <v>535</v>
      </c>
      <c r="I19" s="168"/>
    </row>
    <row r="20" spans="1:9" ht="26.25" customHeight="1">
      <c r="A20" s="2" t="s">
        <v>49</v>
      </c>
      <c r="B20" s="2" t="s">
        <v>50</v>
      </c>
      <c r="C20" s="171" t="s">
        <v>8</v>
      </c>
      <c r="D20" s="172" t="s">
        <v>8</v>
      </c>
      <c r="E20" s="8">
        <v>46835.154587929639</v>
      </c>
      <c r="F20" s="10">
        <v>1066.5036174614902</v>
      </c>
      <c r="G20" s="182" t="s">
        <v>569</v>
      </c>
      <c r="I20" s="168"/>
    </row>
    <row r="21" spans="1:9" ht="26.25" customHeight="1">
      <c r="A21" s="2" t="s">
        <v>51</v>
      </c>
      <c r="B21" s="2" t="s">
        <v>52</v>
      </c>
      <c r="C21" s="171" t="s">
        <v>8</v>
      </c>
      <c r="D21" s="172" t="s">
        <v>8</v>
      </c>
      <c r="E21" s="8">
        <v>15628.037606602269</v>
      </c>
      <c r="F21" s="10">
        <v>1304.8670147243872</v>
      </c>
      <c r="G21" s="182" t="s">
        <v>570</v>
      </c>
      <c r="I21" s="168"/>
    </row>
    <row r="22" spans="1:9" ht="13.5" customHeight="1">
      <c r="A22" s="2" t="s">
        <v>53</v>
      </c>
      <c r="B22" s="2" t="s">
        <v>54</v>
      </c>
      <c r="C22" s="171" t="s">
        <v>8</v>
      </c>
      <c r="D22" s="172" t="s">
        <v>8</v>
      </c>
      <c r="E22" s="8">
        <v>73373.221807851776</v>
      </c>
      <c r="F22" s="10">
        <v>1166.9173341035323</v>
      </c>
      <c r="G22" s="184" t="s">
        <v>536</v>
      </c>
      <c r="I22" s="168"/>
    </row>
    <row r="23" spans="1:9">
      <c r="A23" s="2" t="s">
        <v>55</v>
      </c>
      <c r="B23" s="2" t="s">
        <v>56</v>
      </c>
      <c r="C23" s="171" t="s">
        <v>8</v>
      </c>
      <c r="D23" s="172" t="s">
        <v>8</v>
      </c>
      <c r="E23" s="8">
        <v>0</v>
      </c>
      <c r="F23" s="10">
        <v>0</v>
      </c>
      <c r="G23" s="182" t="s">
        <v>571</v>
      </c>
      <c r="I23" s="168"/>
    </row>
    <row r="24" spans="1:9" ht="12.75" customHeight="1">
      <c r="A24" s="2" t="s">
        <v>57</v>
      </c>
      <c r="B24" s="2" t="s">
        <v>58</v>
      </c>
      <c r="C24" s="171" t="s">
        <v>8</v>
      </c>
      <c r="D24" s="172" t="s">
        <v>8</v>
      </c>
      <c r="E24" s="8">
        <v>25454.543260761795</v>
      </c>
      <c r="F24" s="10">
        <v>1594.0002215222621</v>
      </c>
      <c r="G24" s="184" t="s">
        <v>537</v>
      </c>
      <c r="I24" s="168"/>
    </row>
    <row r="25" spans="1:9">
      <c r="A25" s="2" t="s">
        <v>59</v>
      </c>
      <c r="B25" s="2" t="s">
        <v>60</v>
      </c>
      <c r="C25" s="171" t="s">
        <v>10</v>
      </c>
      <c r="D25" s="172" t="s">
        <v>525</v>
      </c>
      <c r="E25" s="8">
        <v>251294.88505009987</v>
      </c>
      <c r="F25" s="10">
        <v>1114.084830987603</v>
      </c>
      <c r="G25" s="182" t="s">
        <v>572</v>
      </c>
      <c r="I25" s="168"/>
    </row>
    <row r="26" spans="1:9" ht="26.25" customHeight="1">
      <c r="A26" s="2" t="s">
        <v>61</v>
      </c>
      <c r="B26" s="2" t="s">
        <v>62</v>
      </c>
      <c r="C26" s="171" t="s">
        <v>8</v>
      </c>
      <c r="D26" s="172" t="s">
        <v>8</v>
      </c>
      <c r="E26" s="8">
        <v>39379.746100344419</v>
      </c>
      <c r="F26" s="10">
        <v>1127.3218344339721</v>
      </c>
      <c r="G26" s="182" t="s">
        <v>573</v>
      </c>
      <c r="I26" s="168"/>
    </row>
    <row r="27" spans="1:9" ht="26.25" customHeight="1">
      <c r="A27" s="2" t="s">
        <v>63</v>
      </c>
      <c r="B27" s="2" t="s">
        <v>64</v>
      </c>
      <c r="C27" s="171" t="s">
        <v>9</v>
      </c>
      <c r="D27" s="172" t="s">
        <v>9</v>
      </c>
      <c r="E27" s="8">
        <v>2324692.0253615435</v>
      </c>
      <c r="F27" s="10">
        <v>923.9226871501113</v>
      </c>
      <c r="G27" s="182" t="s">
        <v>426</v>
      </c>
      <c r="I27" s="168"/>
    </row>
    <row r="28" spans="1:9">
      <c r="A28" s="2" t="s">
        <v>65</v>
      </c>
      <c r="B28" s="2" t="s">
        <v>66</v>
      </c>
      <c r="C28" s="171" t="s">
        <v>9</v>
      </c>
      <c r="D28" s="172" t="s">
        <v>11</v>
      </c>
      <c r="E28" s="8">
        <v>2529574.954555044</v>
      </c>
      <c r="F28" s="10">
        <v>930.7712552265159</v>
      </c>
      <c r="G28" s="182" t="s">
        <v>427</v>
      </c>
      <c r="I28" s="168"/>
    </row>
    <row r="29" spans="1:9" ht="28.5" customHeight="1">
      <c r="A29" s="2" t="s">
        <v>67</v>
      </c>
      <c r="B29" s="2" t="s">
        <v>68</v>
      </c>
      <c r="C29" s="171" t="s">
        <v>8</v>
      </c>
      <c r="D29" s="172" t="s">
        <v>8</v>
      </c>
      <c r="E29" s="8">
        <v>97673.889331997911</v>
      </c>
      <c r="F29" s="10">
        <v>858.45331386173973</v>
      </c>
      <c r="G29" s="183" t="s">
        <v>538</v>
      </c>
      <c r="I29" s="168"/>
    </row>
    <row r="30" spans="1:9" ht="26.25" customHeight="1">
      <c r="A30" s="2" t="s">
        <v>69</v>
      </c>
      <c r="B30" s="2" t="s">
        <v>70</v>
      </c>
      <c r="C30" s="171" t="s">
        <v>10</v>
      </c>
      <c r="D30" s="172" t="s">
        <v>526</v>
      </c>
      <c r="E30" s="8">
        <v>229826.71424940755</v>
      </c>
      <c r="F30" s="10">
        <v>1041.9605727168459</v>
      </c>
      <c r="G30" s="182" t="s">
        <v>574</v>
      </c>
      <c r="I30" s="168"/>
    </row>
    <row r="31" spans="1:9" ht="26.25" customHeight="1">
      <c r="A31" s="2" t="s">
        <v>71</v>
      </c>
      <c r="B31" s="2" t="s">
        <v>72</v>
      </c>
      <c r="C31" s="171" t="s">
        <v>8</v>
      </c>
      <c r="D31" s="172" t="s">
        <v>8</v>
      </c>
      <c r="E31" s="8">
        <v>0</v>
      </c>
      <c r="F31" s="10">
        <v>0</v>
      </c>
      <c r="G31" s="182" t="s">
        <v>428</v>
      </c>
      <c r="I31" s="168"/>
    </row>
    <row r="32" spans="1:9" ht="26.25" customHeight="1">
      <c r="A32" s="2" t="s">
        <v>73</v>
      </c>
      <c r="B32" s="2" t="s">
        <v>74</v>
      </c>
      <c r="C32" s="171" t="s">
        <v>8</v>
      </c>
      <c r="D32" s="172" t="s">
        <v>8</v>
      </c>
      <c r="E32" s="8">
        <v>37624.480287947219</v>
      </c>
      <c r="F32" s="10">
        <v>876.68808758354612</v>
      </c>
      <c r="G32" s="182" t="s">
        <v>575</v>
      </c>
      <c r="I32" s="168"/>
    </row>
    <row r="33" spans="1:9" ht="13.5" customHeight="1">
      <c r="A33" s="2" t="s">
        <v>75</v>
      </c>
      <c r="B33" s="2" t="s">
        <v>76</v>
      </c>
      <c r="C33" s="171" t="s">
        <v>8</v>
      </c>
      <c r="D33" s="172" t="s">
        <v>8</v>
      </c>
      <c r="E33" s="8">
        <v>112787.1847402203</v>
      </c>
      <c r="F33" s="10">
        <v>818.88651863674852</v>
      </c>
      <c r="G33" s="184" t="s">
        <v>539</v>
      </c>
      <c r="I33" s="168"/>
    </row>
    <row r="34" spans="1:9">
      <c r="A34" s="2" t="s">
        <v>77</v>
      </c>
      <c r="B34" s="2" t="s">
        <v>78</v>
      </c>
      <c r="C34" s="171" t="s">
        <v>10</v>
      </c>
      <c r="D34" s="172" t="s">
        <v>8</v>
      </c>
      <c r="E34" s="8">
        <v>310346.75918513659</v>
      </c>
      <c r="F34" s="10">
        <v>1155.9471695742329</v>
      </c>
      <c r="G34" s="182" t="s">
        <v>576</v>
      </c>
      <c r="I34" s="168"/>
    </row>
    <row r="35" spans="1:9" ht="25.5" customHeight="1">
      <c r="A35" s="2" t="s">
        <v>79</v>
      </c>
      <c r="B35" s="2" t="s">
        <v>80</v>
      </c>
      <c r="C35" s="171" t="s">
        <v>8</v>
      </c>
      <c r="D35" s="172" t="s">
        <v>8</v>
      </c>
      <c r="E35" s="8">
        <v>72769.293466848088</v>
      </c>
      <c r="F35" s="10">
        <v>1104.7074276482565</v>
      </c>
      <c r="G35" s="183" t="s">
        <v>540</v>
      </c>
      <c r="I35" s="168"/>
    </row>
    <row r="36" spans="1:9" ht="25.5" customHeight="1">
      <c r="A36" s="2" t="s">
        <v>81</v>
      </c>
      <c r="B36" s="2" t="s">
        <v>82</v>
      </c>
      <c r="C36" s="171" t="s">
        <v>10</v>
      </c>
      <c r="D36" s="172" t="s">
        <v>525</v>
      </c>
      <c r="E36" s="8">
        <v>188301.64147160284</v>
      </c>
      <c r="F36" s="10">
        <v>1301.1553595899372</v>
      </c>
      <c r="G36" s="183" t="s">
        <v>541</v>
      </c>
      <c r="I36" s="168"/>
    </row>
    <row r="37" spans="1:9">
      <c r="A37" s="2" t="s">
        <v>83</v>
      </c>
      <c r="B37" s="2" t="s">
        <v>84</v>
      </c>
      <c r="C37" s="171" t="s">
        <v>10</v>
      </c>
      <c r="D37" s="172" t="s">
        <v>526</v>
      </c>
      <c r="E37" s="8">
        <v>145616.10908477975</v>
      </c>
      <c r="F37" s="10">
        <v>1894.7928991247652</v>
      </c>
      <c r="G37" s="182" t="s">
        <v>577</v>
      </c>
      <c r="I37" s="168"/>
    </row>
    <row r="38" spans="1:9" ht="26.25" customHeight="1">
      <c r="A38" s="2" t="s">
        <v>85</v>
      </c>
      <c r="B38" s="2" t="s">
        <v>86</v>
      </c>
      <c r="C38" s="171" t="s">
        <v>8</v>
      </c>
      <c r="D38" s="172" t="s">
        <v>8</v>
      </c>
      <c r="E38" s="8">
        <v>142064.15547600278</v>
      </c>
      <c r="F38" s="10">
        <v>1655.1185800475496</v>
      </c>
      <c r="G38" s="182" t="s">
        <v>578</v>
      </c>
      <c r="I38" s="168"/>
    </row>
    <row r="39" spans="1:9">
      <c r="A39" s="2" t="s">
        <v>87</v>
      </c>
      <c r="B39" s="2" t="s">
        <v>88</v>
      </c>
      <c r="C39" s="171" t="s">
        <v>10</v>
      </c>
      <c r="D39" s="172" t="s">
        <v>8</v>
      </c>
      <c r="E39" s="8">
        <v>249297.73466035517</v>
      </c>
      <c r="F39" s="10">
        <v>1452.2217487500441</v>
      </c>
      <c r="G39" s="182" t="s">
        <v>579</v>
      </c>
      <c r="I39" s="168"/>
    </row>
    <row r="40" spans="1:9" ht="16.5" customHeight="1">
      <c r="A40" s="2" t="s">
        <v>89</v>
      </c>
      <c r="B40" s="2" t="s">
        <v>90</v>
      </c>
      <c r="C40" s="171" t="s">
        <v>8</v>
      </c>
      <c r="D40" s="172" t="s">
        <v>8</v>
      </c>
      <c r="E40" s="8">
        <v>112534.05374858381</v>
      </c>
      <c r="F40" s="10">
        <v>1015.7902407727451</v>
      </c>
      <c r="G40" s="183" t="s">
        <v>542</v>
      </c>
      <c r="I40" s="168"/>
    </row>
    <row r="41" spans="1:9">
      <c r="A41" s="2" t="s">
        <v>91</v>
      </c>
      <c r="B41" s="2" t="s">
        <v>92</v>
      </c>
      <c r="C41" s="171" t="s">
        <v>9</v>
      </c>
      <c r="D41" s="172" t="s">
        <v>11</v>
      </c>
      <c r="E41" s="8">
        <v>877175.29392450897</v>
      </c>
      <c r="F41" s="10">
        <v>967.92920495117846</v>
      </c>
      <c r="G41" s="182" t="s">
        <v>580</v>
      </c>
      <c r="I41" s="168"/>
    </row>
    <row r="42" spans="1:9">
      <c r="A42" s="2" t="s">
        <v>93</v>
      </c>
      <c r="B42" s="2" t="s">
        <v>94</v>
      </c>
      <c r="C42" s="171" t="s">
        <v>9</v>
      </c>
      <c r="D42" s="172" t="s">
        <v>11</v>
      </c>
      <c r="E42" s="8">
        <v>36748234.389797375</v>
      </c>
      <c r="F42" s="10">
        <v>1566.2567252351901</v>
      </c>
      <c r="G42" s="182" t="s">
        <v>581</v>
      </c>
      <c r="I42" s="168"/>
    </row>
    <row r="43" spans="1:9">
      <c r="A43" s="2" t="s">
        <v>95</v>
      </c>
      <c r="B43" s="2" t="s">
        <v>96</v>
      </c>
      <c r="C43" s="171" t="s">
        <v>10</v>
      </c>
      <c r="D43" s="172" t="s">
        <v>8</v>
      </c>
      <c r="E43" s="8">
        <v>42305.914535135584</v>
      </c>
      <c r="F43" s="10">
        <v>963.3663278943659</v>
      </c>
      <c r="G43" s="182" t="s">
        <v>429</v>
      </c>
      <c r="I43" s="168"/>
    </row>
    <row r="44" spans="1:9" ht="16.5" customHeight="1">
      <c r="A44" s="2" t="s">
        <v>97</v>
      </c>
      <c r="B44" s="2" t="s">
        <v>98</v>
      </c>
      <c r="C44" s="171" t="s">
        <v>10</v>
      </c>
      <c r="D44" s="172" t="s">
        <v>8</v>
      </c>
      <c r="E44" s="8">
        <v>959891.02846156573</v>
      </c>
      <c r="F44" s="10">
        <v>464.84107112063998</v>
      </c>
      <c r="G44" s="182" t="s">
        <v>582</v>
      </c>
      <c r="I44" s="168"/>
    </row>
    <row r="45" spans="1:9" ht="25.5" customHeight="1">
      <c r="A45" s="2" t="s">
        <v>99</v>
      </c>
      <c r="B45" s="2" t="s">
        <v>100</v>
      </c>
      <c r="C45" s="171" t="s">
        <v>9</v>
      </c>
      <c r="D45" s="172" t="s">
        <v>11</v>
      </c>
      <c r="E45" s="8">
        <v>463275.37731152866</v>
      </c>
      <c r="F45" s="10">
        <v>753.66388746486837</v>
      </c>
      <c r="G45" s="183" t="s">
        <v>543</v>
      </c>
      <c r="I45" s="168"/>
    </row>
    <row r="46" spans="1:9" ht="16.5" customHeight="1">
      <c r="A46" s="2" t="s">
        <v>101</v>
      </c>
      <c r="B46" s="2" t="s">
        <v>102</v>
      </c>
      <c r="C46" s="171" t="s">
        <v>10</v>
      </c>
      <c r="D46" s="172" t="s">
        <v>526</v>
      </c>
      <c r="E46" s="8">
        <v>64023.664537310826</v>
      </c>
      <c r="F46" s="10">
        <v>464.84107112064009</v>
      </c>
      <c r="G46" s="183" t="s">
        <v>544</v>
      </c>
      <c r="I46" s="168"/>
    </row>
    <row r="47" spans="1:9">
      <c r="A47" s="2" t="s">
        <v>103</v>
      </c>
      <c r="B47" s="2" t="s">
        <v>104</v>
      </c>
      <c r="C47" s="171" t="s">
        <v>8</v>
      </c>
      <c r="D47" s="172" t="s">
        <v>8</v>
      </c>
      <c r="E47" s="8">
        <v>10838.045927011361</v>
      </c>
      <c r="F47" s="10">
        <v>472.13500638946027</v>
      </c>
      <c r="G47" s="182" t="s">
        <v>583</v>
      </c>
      <c r="I47" s="168"/>
    </row>
    <row r="48" spans="1:9" ht="16.5" customHeight="1">
      <c r="A48" s="2" t="s">
        <v>105</v>
      </c>
      <c r="B48" s="2" t="s">
        <v>106</v>
      </c>
      <c r="C48" s="171" t="s">
        <v>8</v>
      </c>
      <c r="D48" s="172" t="s">
        <v>8</v>
      </c>
      <c r="E48" s="8">
        <v>111681.05429695794</v>
      </c>
      <c r="F48" s="10">
        <v>1075.9428829388414</v>
      </c>
      <c r="G48" s="183" t="s">
        <v>545</v>
      </c>
      <c r="I48" s="168"/>
    </row>
    <row r="49" spans="1:9">
      <c r="A49" s="2" t="s">
        <v>107</v>
      </c>
      <c r="B49" s="2" t="s">
        <v>108</v>
      </c>
      <c r="C49" s="171" t="s">
        <v>8</v>
      </c>
      <c r="D49" s="172" t="s">
        <v>8</v>
      </c>
      <c r="E49" s="8">
        <v>15922.953076866863</v>
      </c>
      <c r="F49" s="10">
        <v>725.1769405507481</v>
      </c>
      <c r="G49" s="182" t="s">
        <v>584</v>
      </c>
      <c r="I49" s="168"/>
    </row>
    <row r="50" spans="1:9">
      <c r="A50" s="2" t="s">
        <v>109</v>
      </c>
      <c r="B50" s="2" t="s">
        <v>110</v>
      </c>
      <c r="C50" s="171" t="s">
        <v>8</v>
      </c>
      <c r="D50" s="172" t="s">
        <v>8</v>
      </c>
      <c r="E50" s="8">
        <v>27219.695638622343</v>
      </c>
      <c r="F50" s="10">
        <v>1010.0957688641025</v>
      </c>
      <c r="G50" s="182" t="s">
        <v>585</v>
      </c>
      <c r="I50" s="168"/>
    </row>
    <row r="51" spans="1:9">
      <c r="A51" s="2" t="s">
        <v>111</v>
      </c>
      <c r="B51" s="2" t="s">
        <v>112</v>
      </c>
      <c r="C51" s="171" t="s">
        <v>8</v>
      </c>
      <c r="D51" s="172" t="s">
        <v>8</v>
      </c>
      <c r="E51" s="8">
        <v>67132.051740340234</v>
      </c>
      <c r="F51" s="10">
        <v>905.42622048302189</v>
      </c>
      <c r="G51" s="182" t="s">
        <v>586</v>
      </c>
      <c r="I51" s="168"/>
    </row>
    <row r="52" spans="1:9" ht="15.75" customHeight="1">
      <c r="A52" s="2" t="s">
        <v>113</v>
      </c>
      <c r="B52" s="2" t="s">
        <v>114</v>
      </c>
      <c r="C52" s="171" t="s">
        <v>9</v>
      </c>
      <c r="D52" s="172" t="s">
        <v>525</v>
      </c>
      <c r="E52" s="8">
        <v>3430039.5004911413</v>
      </c>
      <c r="F52" s="10">
        <v>1142.1412008391269</v>
      </c>
      <c r="G52" s="183" t="s">
        <v>546</v>
      </c>
      <c r="I52" s="168"/>
    </row>
    <row r="53" spans="1:9" ht="14.25" customHeight="1">
      <c r="A53" s="2" t="s">
        <v>115</v>
      </c>
      <c r="B53" s="2" t="s">
        <v>116</v>
      </c>
      <c r="C53" s="171" t="s">
        <v>9</v>
      </c>
      <c r="D53" s="172" t="s">
        <v>526</v>
      </c>
      <c r="E53" s="8">
        <v>1077308.4816379722</v>
      </c>
      <c r="F53" s="10">
        <v>851.26323434647384</v>
      </c>
      <c r="G53" s="183" t="s">
        <v>547</v>
      </c>
      <c r="I53" s="168"/>
    </row>
    <row r="54" spans="1:9" ht="15" customHeight="1">
      <c r="A54" s="2" t="s">
        <v>117</v>
      </c>
      <c r="B54" s="2" t="s">
        <v>118</v>
      </c>
      <c r="C54" s="171" t="s">
        <v>9</v>
      </c>
      <c r="D54" s="172" t="s">
        <v>526</v>
      </c>
      <c r="E54" s="8">
        <v>1004447.976170619</v>
      </c>
      <c r="F54" s="10">
        <v>1006.6182038223735</v>
      </c>
      <c r="G54" s="183" t="s">
        <v>548</v>
      </c>
      <c r="I54" s="168"/>
    </row>
    <row r="55" spans="1:9" ht="16.5" customHeight="1">
      <c r="A55" s="2" t="s">
        <v>119</v>
      </c>
      <c r="B55" s="2" t="s">
        <v>120</v>
      </c>
      <c r="C55" s="171" t="s">
        <v>9</v>
      </c>
      <c r="D55" s="172" t="s">
        <v>525</v>
      </c>
      <c r="E55" s="8">
        <v>7290787.4932336463</v>
      </c>
      <c r="F55" s="10">
        <v>1183.7842942574755</v>
      </c>
      <c r="G55" s="183" t="s">
        <v>549</v>
      </c>
      <c r="I55" s="168"/>
    </row>
    <row r="56" spans="1:9" ht="15.75" customHeight="1">
      <c r="A56" s="2" t="s">
        <v>121</v>
      </c>
      <c r="B56" s="2" t="s">
        <v>122</v>
      </c>
      <c r="C56" s="171" t="s">
        <v>9</v>
      </c>
      <c r="D56" s="172" t="s">
        <v>8</v>
      </c>
      <c r="E56" s="8">
        <v>256921.29727131166</v>
      </c>
      <c r="F56" s="10">
        <v>804.43911440271779</v>
      </c>
      <c r="G56" s="183" t="s">
        <v>550</v>
      </c>
      <c r="I56" s="168"/>
    </row>
    <row r="57" spans="1:9" ht="15.75" customHeight="1">
      <c r="A57" s="2" t="s">
        <v>123</v>
      </c>
      <c r="B57" s="2" t="s">
        <v>124</v>
      </c>
      <c r="C57" s="171" t="s">
        <v>10</v>
      </c>
      <c r="D57" s="172" t="s">
        <v>8</v>
      </c>
      <c r="E57" s="8">
        <v>151596.8372036092</v>
      </c>
      <c r="F57" s="10">
        <v>867.95087086285844</v>
      </c>
      <c r="G57" s="183" t="s">
        <v>551</v>
      </c>
      <c r="I57" s="168"/>
    </row>
    <row r="58" spans="1:9" ht="14.25" customHeight="1">
      <c r="A58" s="2" t="s">
        <v>125</v>
      </c>
      <c r="B58" s="2" t="s">
        <v>126</v>
      </c>
      <c r="C58" s="171" t="s">
        <v>10</v>
      </c>
      <c r="D58" s="172" t="s">
        <v>526</v>
      </c>
      <c r="E58" s="8">
        <v>513086.59422504529</v>
      </c>
      <c r="F58" s="10">
        <v>550.07970549029619</v>
      </c>
      <c r="G58" s="183" t="s">
        <v>552</v>
      </c>
      <c r="I58" s="168"/>
    </row>
    <row r="59" spans="1:9">
      <c r="A59" s="2" t="s">
        <v>127</v>
      </c>
      <c r="B59" s="2" t="s">
        <v>128</v>
      </c>
      <c r="C59" s="171" t="s">
        <v>10</v>
      </c>
      <c r="D59" s="172" t="s">
        <v>526</v>
      </c>
      <c r="E59" s="8">
        <v>218808.91784484012</v>
      </c>
      <c r="F59" s="10">
        <v>1012.3509900431395</v>
      </c>
      <c r="G59" s="182" t="s">
        <v>587</v>
      </c>
      <c r="I59" s="168"/>
    </row>
    <row r="60" spans="1:9">
      <c r="A60" s="2" t="s">
        <v>129</v>
      </c>
      <c r="B60" s="2" t="s">
        <v>130</v>
      </c>
      <c r="C60" s="171" t="s">
        <v>8</v>
      </c>
      <c r="D60" s="172" t="s">
        <v>8</v>
      </c>
      <c r="E60" s="8">
        <v>87361.933131464219</v>
      </c>
      <c r="F60" s="10">
        <v>858.15377054533508</v>
      </c>
      <c r="G60" s="182" t="s">
        <v>588</v>
      </c>
      <c r="I60" s="168"/>
    </row>
    <row r="61" spans="1:9" ht="14.25" customHeight="1">
      <c r="A61" s="2" t="s">
        <v>131</v>
      </c>
      <c r="B61" s="2" t="s">
        <v>132</v>
      </c>
      <c r="C61" s="171" t="s">
        <v>8</v>
      </c>
      <c r="D61" s="172" t="s">
        <v>8</v>
      </c>
      <c r="E61" s="8">
        <v>41463.105070357829</v>
      </c>
      <c r="F61" s="10">
        <v>989.1350312869655</v>
      </c>
      <c r="G61" s="183" t="s">
        <v>553</v>
      </c>
      <c r="I61" s="168"/>
    </row>
    <row r="62" spans="1:9" ht="15" customHeight="1">
      <c r="A62" s="2" t="s">
        <v>133</v>
      </c>
      <c r="B62" s="2" t="s">
        <v>134</v>
      </c>
      <c r="C62" s="171" t="s">
        <v>9</v>
      </c>
      <c r="D62" s="172" t="s">
        <v>526</v>
      </c>
      <c r="E62" s="8">
        <v>134085.18473849515</v>
      </c>
      <c r="F62" s="10">
        <v>562.11599726477243</v>
      </c>
      <c r="G62" s="182" t="s">
        <v>589</v>
      </c>
      <c r="I62" s="168"/>
    </row>
    <row r="63" spans="1:9" ht="14.25" customHeight="1">
      <c r="A63" s="2" t="s">
        <v>135</v>
      </c>
      <c r="B63" s="2" t="s">
        <v>136</v>
      </c>
      <c r="C63" s="171" t="s">
        <v>9</v>
      </c>
      <c r="D63" s="172" t="s">
        <v>525</v>
      </c>
      <c r="E63" s="8">
        <v>454216.64634944004</v>
      </c>
      <c r="F63" s="10">
        <v>884.65837975077875</v>
      </c>
      <c r="G63" s="182" t="s">
        <v>590</v>
      </c>
      <c r="I63" s="168"/>
    </row>
    <row r="64" spans="1:9">
      <c r="A64" s="2" t="s">
        <v>137</v>
      </c>
      <c r="B64" s="2" t="s">
        <v>138</v>
      </c>
      <c r="C64" s="171" t="s">
        <v>8</v>
      </c>
      <c r="D64" s="172" t="s">
        <v>8</v>
      </c>
      <c r="E64" s="8">
        <v>26029.378136108287</v>
      </c>
      <c r="F64" s="10">
        <v>1448.8864095236522</v>
      </c>
      <c r="G64" s="182" t="s">
        <v>591</v>
      </c>
      <c r="I64" s="168"/>
    </row>
    <row r="65" spans="1:9">
      <c r="A65" s="2" t="s">
        <v>139</v>
      </c>
      <c r="B65" s="2" t="s">
        <v>140</v>
      </c>
      <c r="C65" s="171" t="s">
        <v>8</v>
      </c>
      <c r="D65" s="172" t="s">
        <v>8</v>
      </c>
      <c r="E65" s="8">
        <v>124426.57617070936</v>
      </c>
      <c r="F65" s="10">
        <v>1056.5114178213641</v>
      </c>
      <c r="G65" s="182" t="s">
        <v>430</v>
      </c>
      <c r="I65" s="168"/>
    </row>
    <row r="66" spans="1:9" ht="26.25" customHeight="1">
      <c r="A66" s="2" t="s">
        <v>141</v>
      </c>
      <c r="B66" s="2" t="s">
        <v>142</v>
      </c>
      <c r="C66" s="171" t="s">
        <v>9</v>
      </c>
      <c r="D66" s="172" t="s">
        <v>525</v>
      </c>
      <c r="E66" s="8">
        <v>746256.7023557931</v>
      </c>
      <c r="F66" s="10">
        <v>896.5308643545477</v>
      </c>
      <c r="G66" s="182" t="s">
        <v>431</v>
      </c>
      <c r="I66" s="168"/>
    </row>
    <row r="67" spans="1:9">
      <c r="A67" s="2" t="s">
        <v>143</v>
      </c>
      <c r="B67" s="2" t="s">
        <v>144</v>
      </c>
      <c r="C67" s="171" t="s">
        <v>9</v>
      </c>
      <c r="D67" s="172" t="s">
        <v>525</v>
      </c>
      <c r="E67" s="8">
        <v>464877.19328503433</v>
      </c>
      <c r="F67" s="10">
        <v>1053.8020093534947</v>
      </c>
      <c r="G67" s="182" t="s">
        <v>592</v>
      </c>
      <c r="I67" s="168"/>
    </row>
    <row r="68" spans="1:9" ht="26.25" customHeight="1">
      <c r="A68" s="2" t="s">
        <v>145</v>
      </c>
      <c r="B68" s="2" t="s">
        <v>146</v>
      </c>
      <c r="C68" s="171" t="s">
        <v>8</v>
      </c>
      <c r="D68" s="172" t="s">
        <v>8</v>
      </c>
      <c r="E68" s="8">
        <v>78568.751177232189</v>
      </c>
      <c r="F68" s="10">
        <v>1049.6188901510857</v>
      </c>
      <c r="G68" s="182" t="s">
        <v>593</v>
      </c>
      <c r="I68" s="168"/>
    </row>
    <row r="69" spans="1:9" ht="16.5" customHeight="1">
      <c r="A69" s="2" t="s">
        <v>147</v>
      </c>
      <c r="B69" s="2" t="s">
        <v>148</v>
      </c>
      <c r="C69" s="171" t="s">
        <v>9</v>
      </c>
      <c r="D69" s="172" t="s">
        <v>525</v>
      </c>
      <c r="E69" s="8">
        <v>585167.80141172407</v>
      </c>
      <c r="F69" s="10">
        <v>742.91232165567453</v>
      </c>
      <c r="G69" s="183" t="s">
        <v>594</v>
      </c>
      <c r="I69" s="168"/>
    </row>
    <row r="70" spans="1:9">
      <c r="A70" s="2" t="s">
        <v>149</v>
      </c>
      <c r="B70" s="2" t="s">
        <v>150</v>
      </c>
      <c r="C70" s="171" t="s">
        <v>9</v>
      </c>
      <c r="D70" s="172" t="s">
        <v>525</v>
      </c>
      <c r="E70" s="8">
        <v>327549.35144218238</v>
      </c>
      <c r="F70" s="10">
        <v>725.17694055074844</v>
      </c>
      <c r="G70" s="182" t="s">
        <v>595</v>
      </c>
      <c r="I70" s="168"/>
    </row>
    <row r="71" spans="1:9" ht="17.25" customHeight="1">
      <c r="A71" s="2" t="s">
        <v>151</v>
      </c>
      <c r="B71" s="2" t="s">
        <v>152</v>
      </c>
      <c r="C71" s="171" t="s">
        <v>9</v>
      </c>
      <c r="D71" s="172" t="s">
        <v>11</v>
      </c>
      <c r="E71" s="8">
        <v>105670.50678284375</v>
      </c>
      <c r="F71" s="10">
        <v>725.17694055074821</v>
      </c>
      <c r="G71" s="183" t="s">
        <v>596</v>
      </c>
      <c r="I71" s="168"/>
    </row>
    <row r="72" spans="1:9">
      <c r="A72" s="2" t="s">
        <v>153</v>
      </c>
      <c r="B72" s="2" t="s">
        <v>154</v>
      </c>
      <c r="C72" s="171" t="s">
        <v>8</v>
      </c>
      <c r="D72" s="172" t="s">
        <v>8</v>
      </c>
      <c r="E72" s="8">
        <v>28950.823776121582</v>
      </c>
      <c r="F72" s="10">
        <v>725.17694055074844</v>
      </c>
      <c r="G72" s="182" t="s">
        <v>597</v>
      </c>
      <c r="I72" s="168"/>
    </row>
    <row r="73" spans="1:9" ht="15" customHeight="1">
      <c r="A73" s="2" t="s">
        <v>155</v>
      </c>
      <c r="B73" s="2" t="s">
        <v>156</v>
      </c>
      <c r="C73" s="171" t="s">
        <v>8</v>
      </c>
      <c r="D73" s="172" t="s">
        <v>8</v>
      </c>
      <c r="E73" s="8">
        <v>60796.72992985529</v>
      </c>
      <c r="F73" s="10">
        <v>725.1769405507481</v>
      </c>
      <c r="G73" s="182" t="s">
        <v>432</v>
      </c>
      <c r="I73" s="168"/>
    </row>
    <row r="74" spans="1:9">
      <c r="A74" s="2" t="s">
        <v>157</v>
      </c>
      <c r="B74" s="2" t="s">
        <v>158</v>
      </c>
      <c r="C74" s="171" t="s">
        <v>10</v>
      </c>
      <c r="D74" s="172" t="s">
        <v>8</v>
      </c>
      <c r="E74" s="8">
        <v>104398.05529673284</v>
      </c>
      <c r="F74" s="10">
        <v>741.85042096299082</v>
      </c>
      <c r="G74" s="182" t="s">
        <v>598</v>
      </c>
      <c r="I74" s="168"/>
    </row>
    <row r="75" spans="1:9">
      <c r="A75" s="2" t="s">
        <v>159</v>
      </c>
      <c r="B75" s="2" t="s">
        <v>160</v>
      </c>
      <c r="C75" s="171" t="s">
        <v>10</v>
      </c>
      <c r="D75" s="172" t="s">
        <v>526</v>
      </c>
      <c r="E75" s="8">
        <v>186375.17665941722</v>
      </c>
      <c r="F75" s="10">
        <v>729.44265253060473</v>
      </c>
      <c r="G75" s="182" t="s">
        <v>599</v>
      </c>
      <c r="I75" s="168"/>
    </row>
    <row r="76" spans="1:9" ht="25.5" customHeight="1">
      <c r="A76" s="2" t="s">
        <v>161</v>
      </c>
      <c r="B76" s="2" t="s">
        <v>162</v>
      </c>
      <c r="C76" s="171" t="s">
        <v>8</v>
      </c>
      <c r="D76" s="172" t="s">
        <v>8</v>
      </c>
      <c r="E76" s="8">
        <v>21507.725318868735</v>
      </c>
      <c r="F76" s="10">
        <v>897.89652536054996</v>
      </c>
      <c r="G76" s="183" t="s">
        <v>554</v>
      </c>
      <c r="I76" s="168"/>
    </row>
    <row r="77" spans="1:9" ht="25.5" customHeight="1">
      <c r="A77" s="2" t="s">
        <v>163</v>
      </c>
      <c r="B77" s="2" t="s">
        <v>164</v>
      </c>
      <c r="C77" s="171" t="s">
        <v>9</v>
      </c>
      <c r="D77" s="172" t="s">
        <v>8</v>
      </c>
      <c r="E77" s="8">
        <v>324802.79527939419</v>
      </c>
      <c r="F77" s="10">
        <v>1214.3056491936941</v>
      </c>
      <c r="G77" s="183" t="s">
        <v>555</v>
      </c>
      <c r="I77" s="168"/>
    </row>
    <row r="78" spans="1:9" ht="20.25" customHeight="1">
      <c r="A78" s="2" t="s">
        <v>165</v>
      </c>
      <c r="B78" s="2" t="s">
        <v>166</v>
      </c>
      <c r="C78" s="171" t="s">
        <v>8</v>
      </c>
      <c r="D78" s="172" t="s">
        <v>8</v>
      </c>
      <c r="E78" s="8">
        <v>40879.975476467451</v>
      </c>
      <c r="F78" s="10">
        <v>999.00996710035872</v>
      </c>
      <c r="G78" s="183" t="s">
        <v>556</v>
      </c>
      <c r="I78" s="168"/>
    </row>
    <row r="79" spans="1:9">
      <c r="A79" s="2" t="s">
        <v>167</v>
      </c>
      <c r="B79" s="2" t="s">
        <v>168</v>
      </c>
      <c r="C79" s="171" t="s">
        <v>8</v>
      </c>
      <c r="D79" s="172" t="s">
        <v>8</v>
      </c>
      <c r="E79" s="8">
        <v>51358.482078499874</v>
      </c>
      <c r="F79" s="10">
        <v>1072.0474137174506</v>
      </c>
      <c r="G79" s="185" t="s">
        <v>600</v>
      </c>
      <c r="I79" s="168"/>
    </row>
    <row r="80" spans="1:9">
      <c r="A80" s="2" t="s">
        <v>169</v>
      </c>
      <c r="B80" s="2" t="s">
        <v>170</v>
      </c>
      <c r="C80" s="171" t="s">
        <v>9</v>
      </c>
      <c r="D80" s="172" t="s">
        <v>11</v>
      </c>
      <c r="E80" s="8">
        <v>10382989.540396066</v>
      </c>
      <c r="F80" s="10">
        <v>1253.8465165882833</v>
      </c>
      <c r="G80" s="4"/>
      <c r="I80" s="168"/>
    </row>
    <row r="81" spans="1:9">
      <c r="A81" s="2" t="s">
        <v>171</v>
      </c>
      <c r="B81" s="2" t="s">
        <v>172</v>
      </c>
      <c r="C81" s="171" t="s">
        <v>8</v>
      </c>
      <c r="D81" s="172" t="s">
        <v>8</v>
      </c>
      <c r="E81" s="8">
        <v>23673.169261316831</v>
      </c>
      <c r="F81" s="10">
        <v>878.48771066090126</v>
      </c>
      <c r="G81" s="4"/>
      <c r="I81" s="168"/>
    </row>
    <row r="82" spans="1:9">
      <c r="A82" s="2" t="s">
        <v>173</v>
      </c>
      <c r="B82" s="2" t="s">
        <v>174</v>
      </c>
      <c r="C82" s="171" t="s">
        <v>8</v>
      </c>
      <c r="D82" s="172" t="s">
        <v>8</v>
      </c>
      <c r="E82" s="8">
        <v>14216.080932836217</v>
      </c>
      <c r="F82" s="10">
        <v>1017.4074253062904</v>
      </c>
      <c r="G82" s="4"/>
      <c r="I82" s="168"/>
    </row>
    <row r="83" spans="1:9">
      <c r="A83" s="2" t="s">
        <v>175</v>
      </c>
      <c r="B83" s="2" t="s">
        <v>176</v>
      </c>
      <c r="C83" s="171" t="s">
        <v>8</v>
      </c>
      <c r="D83" s="172" t="s">
        <v>8</v>
      </c>
      <c r="E83" s="8">
        <v>28112.0462586633</v>
      </c>
      <c r="F83" s="10">
        <v>1083.3334727098884</v>
      </c>
      <c r="G83" s="4"/>
      <c r="I83" s="168"/>
    </row>
    <row r="84" spans="1:9">
      <c r="A84" s="2" t="s">
        <v>177</v>
      </c>
      <c r="B84" s="2" t="s">
        <v>178</v>
      </c>
      <c r="C84" s="171" t="s">
        <v>8</v>
      </c>
      <c r="D84" s="172" t="s">
        <v>8</v>
      </c>
      <c r="E84" s="8">
        <v>30387.805339596613</v>
      </c>
      <c r="F84" s="10">
        <v>1127.6611614657295</v>
      </c>
      <c r="G84" s="4"/>
      <c r="I84" s="168"/>
    </row>
    <row r="85" spans="1:9">
      <c r="A85" s="2" t="s">
        <v>179</v>
      </c>
      <c r="B85" s="2" t="s">
        <v>180</v>
      </c>
      <c r="C85" s="171" t="s">
        <v>8</v>
      </c>
      <c r="D85" s="172" t="s">
        <v>8</v>
      </c>
      <c r="E85" s="8">
        <v>23241.120057469787</v>
      </c>
      <c r="F85" s="10">
        <v>862.4547954313947</v>
      </c>
      <c r="G85" s="4"/>
      <c r="I85" s="168"/>
    </row>
    <row r="86" spans="1:9">
      <c r="A86" s="2" t="s">
        <v>181</v>
      </c>
      <c r="B86" s="2" t="s">
        <v>182</v>
      </c>
      <c r="C86" s="171" t="s">
        <v>8</v>
      </c>
      <c r="D86" s="172" t="s">
        <v>8</v>
      </c>
      <c r="E86" s="8">
        <v>43621.15835731176</v>
      </c>
      <c r="F86" s="10">
        <v>1409.8683186159487</v>
      </c>
      <c r="G86" s="4"/>
      <c r="I86" s="168"/>
    </row>
    <row r="87" spans="1:9">
      <c r="A87" s="2" t="s">
        <v>183</v>
      </c>
      <c r="B87" s="2" t="s">
        <v>184</v>
      </c>
      <c r="C87" s="171" t="s">
        <v>10</v>
      </c>
      <c r="D87" s="172" t="s">
        <v>526</v>
      </c>
      <c r="E87" s="8">
        <v>124051.08932385777</v>
      </c>
      <c r="F87" s="10">
        <v>1044.471687849237</v>
      </c>
      <c r="G87" s="4"/>
      <c r="I87" s="168"/>
    </row>
    <row r="88" spans="1:9">
      <c r="A88" s="2" t="s">
        <v>185</v>
      </c>
      <c r="B88" s="2" t="s">
        <v>186</v>
      </c>
      <c r="C88" s="171" t="s">
        <v>9</v>
      </c>
      <c r="D88" s="172" t="s">
        <v>8</v>
      </c>
      <c r="E88" s="8">
        <v>267214.46679215017</v>
      </c>
      <c r="F88" s="10">
        <v>886.53538612488637</v>
      </c>
      <c r="G88" s="4"/>
      <c r="I88" s="168"/>
    </row>
    <row r="89" spans="1:9">
      <c r="A89" s="2" t="s">
        <v>187</v>
      </c>
      <c r="B89" s="2" t="s">
        <v>188</v>
      </c>
      <c r="C89" s="171" t="s">
        <v>9</v>
      </c>
      <c r="D89" s="172" t="s">
        <v>526</v>
      </c>
      <c r="E89" s="8">
        <v>426650.02284761326</v>
      </c>
      <c r="F89" s="10">
        <v>725.17694055074799</v>
      </c>
      <c r="G89" s="4"/>
      <c r="I89" s="168"/>
    </row>
    <row r="90" spans="1:9">
      <c r="A90" s="2" t="s">
        <v>189</v>
      </c>
      <c r="B90" s="2" t="s">
        <v>190</v>
      </c>
      <c r="C90" s="171" t="s">
        <v>8</v>
      </c>
      <c r="D90" s="172" t="s">
        <v>8</v>
      </c>
      <c r="E90" s="8">
        <v>97873.17684068704</v>
      </c>
      <c r="F90" s="10">
        <v>766.1199415706667</v>
      </c>
      <c r="G90" s="4"/>
      <c r="I90" s="168"/>
    </row>
    <row r="91" spans="1:9">
      <c r="A91" s="2" t="s">
        <v>191</v>
      </c>
      <c r="B91" s="2" t="s">
        <v>192</v>
      </c>
      <c r="C91" s="171" t="s">
        <v>9</v>
      </c>
      <c r="D91" s="172" t="s">
        <v>525</v>
      </c>
      <c r="E91" s="8">
        <v>209256.43539093062</v>
      </c>
      <c r="F91" s="10">
        <v>911.5784259051992</v>
      </c>
      <c r="G91" s="4"/>
      <c r="I91" s="168"/>
    </row>
    <row r="92" spans="1:9">
      <c r="A92" s="2" t="s">
        <v>193</v>
      </c>
      <c r="B92" s="2" t="s">
        <v>194</v>
      </c>
      <c r="C92" s="171" t="s">
        <v>9</v>
      </c>
      <c r="D92" s="172" t="s">
        <v>525</v>
      </c>
      <c r="E92" s="8">
        <v>2863777.7805387285</v>
      </c>
      <c r="F92" s="10">
        <v>870.35825299656767</v>
      </c>
      <c r="G92" s="4"/>
      <c r="I92" s="168"/>
    </row>
    <row r="93" spans="1:9">
      <c r="A93" s="2" t="s">
        <v>195</v>
      </c>
      <c r="B93" s="2" t="s">
        <v>196</v>
      </c>
      <c r="C93" s="171" t="s">
        <v>9</v>
      </c>
      <c r="D93" s="172" t="s">
        <v>11</v>
      </c>
      <c r="E93" s="8">
        <v>1578331.0156311463</v>
      </c>
      <c r="F93" s="10">
        <v>809.31312353187047</v>
      </c>
      <c r="G93" s="4"/>
      <c r="I93" s="168"/>
    </row>
    <row r="94" spans="1:9">
      <c r="A94" s="2" t="s">
        <v>197</v>
      </c>
      <c r="B94" s="2" t="s">
        <v>198</v>
      </c>
      <c r="C94" s="171" t="s">
        <v>10</v>
      </c>
      <c r="D94" s="172" t="s">
        <v>8</v>
      </c>
      <c r="E94" s="8">
        <v>87576.241922767775</v>
      </c>
      <c r="F94" s="10">
        <v>725.17694055074844</v>
      </c>
      <c r="G94" s="4"/>
      <c r="I94" s="168"/>
    </row>
    <row r="95" spans="1:9">
      <c r="A95" s="2" t="s">
        <v>199</v>
      </c>
      <c r="B95" s="2" t="s">
        <v>200</v>
      </c>
      <c r="C95" s="171" t="s">
        <v>10</v>
      </c>
      <c r="D95" s="172" t="s">
        <v>525</v>
      </c>
      <c r="E95" s="8">
        <v>371850.24079359946</v>
      </c>
      <c r="F95" s="10">
        <v>955.31481173673149</v>
      </c>
      <c r="G95" s="4"/>
      <c r="I95" s="168"/>
    </row>
    <row r="96" spans="1:9">
      <c r="A96" s="2" t="s">
        <v>201</v>
      </c>
      <c r="B96" s="2" t="s">
        <v>202</v>
      </c>
      <c r="C96" s="171" t="s">
        <v>8</v>
      </c>
      <c r="D96" s="172" t="s">
        <v>8</v>
      </c>
      <c r="E96" s="8">
        <v>48825.79761062585</v>
      </c>
      <c r="F96" s="10">
        <v>1019.1806286478165</v>
      </c>
      <c r="G96" s="4"/>
      <c r="I96" s="168"/>
    </row>
    <row r="97" spans="1:9">
      <c r="A97" s="2" t="s">
        <v>203</v>
      </c>
      <c r="B97" s="2" t="s">
        <v>204</v>
      </c>
      <c r="C97" s="171" t="s">
        <v>8</v>
      </c>
      <c r="D97" s="172" t="s">
        <v>8</v>
      </c>
      <c r="E97" s="8">
        <v>24841.935511564581</v>
      </c>
      <c r="F97" s="10">
        <v>858.28294646954532</v>
      </c>
      <c r="G97" s="4"/>
      <c r="I97" s="168"/>
    </row>
    <row r="98" spans="1:9">
      <c r="A98" s="2" t="s">
        <v>205</v>
      </c>
      <c r="B98" s="2" t="s">
        <v>206</v>
      </c>
      <c r="C98" s="171" t="s">
        <v>10</v>
      </c>
      <c r="D98" s="172" t="s">
        <v>526</v>
      </c>
      <c r="E98" s="8">
        <v>108044.85373798426</v>
      </c>
      <c r="F98" s="10">
        <v>1336.4789361497594</v>
      </c>
      <c r="G98" s="4"/>
      <c r="I98" s="168"/>
    </row>
    <row r="99" spans="1:9">
      <c r="A99" s="2" t="s">
        <v>207</v>
      </c>
      <c r="B99" s="2" t="s">
        <v>208</v>
      </c>
      <c r="C99" s="171" t="s">
        <v>8</v>
      </c>
      <c r="D99" s="172" t="s">
        <v>8</v>
      </c>
      <c r="E99" s="8">
        <v>0</v>
      </c>
      <c r="F99" s="10">
        <v>1221.1141452293034</v>
      </c>
      <c r="G99" s="4"/>
      <c r="I99" s="168"/>
    </row>
    <row r="100" spans="1:9">
      <c r="A100" s="2" t="s">
        <v>209</v>
      </c>
      <c r="B100" s="2" t="s">
        <v>210</v>
      </c>
      <c r="C100" s="171" t="s">
        <v>8</v>
      </c>
      <c r="D100" s="172" t="s">
        <v>8</v>
      </c>
      <c r="E100" s="8">
        <v>8799.9048576180758</v>
      </c>
      <c r="F100" s="10">
        <v>881.70038008362963</v>
      </c>
      <c r="G100" s="4"/>
      <c r="I100" s="168"/>
    </row>
    <row r="101" spans="1:9">
      <c r="A101" s="2" t="s">
        <v>211</v>
      </c>
      <c r="B101" s="2" t="s">
        <v>212</v>
      </c>
      <c r="C101" s="171" t="s">
        <v>8</v>
      </c>
      <c r="D101" s="172" t="s">
        <v>8</v>
      </c>
      <c r="E101" s="8">
        <v>61399.563598361834</v>
      </c>
      <c r="F101" s="10">
        <v>1098.5512148297157</v>
      </c>
      <c r="G101" s="4"/>
      <c r="I101" s="168"/>
    </row>
    <row r="102" spans="1:9">
      <c r="A102" s="2" t="s">
        <v>213</v>
      </c>
      <c r="B102" s="2" t="s">
        <v>214</v>
      </c>
      <c r="C102" s="171" t="s">
        <v>8</v>
      </c>
      <c r="D102" s="172" t="s">
        <v>8</v>
      </c>
      <c r="E102" s="8">
        <v>76592.675857481023</v>
      </c>
      <c r="F102" s="10">
        <v>1023.2200235165195</v>
      </c>
      <c r="G102" s="4"/>
      <c r="I102" s="168"/>
    </row>
    <row r="103" spans="1:9">
      <c r="A103" s="2" t="s">
        <v>215</v>
      </c>
      <c r="B103" s="2" t="s">
        <v>216</v>
      </c>
      <c r="C103" s="171" t="s">
        <v>10</v>
      </c>
      <c r="D103" s="172" t="s">
        <v>8</v>
      </c>
      <c r="E103" s="8">
        <v>20688.446844696966</v>
      </c>
      <c r="F103" s="10">
        <v>1151.5914560345152</v>
      </c>
      <c r="G103" s="4"/>
      <c r="I103" s="168"/>
    </row>
    <row r="104" spans="1:9">
      <c r="A104" s="2" t="s">
        <v>217</v>
      </c>
      <c r="B104" s="2" t="s">
        <v>218</v>
      </c>
      <c r="C104" s="171" t="s">
        <v>9</v>
      </c>
      <c r="D104" s="172" t="s">
        <v>525</v>
      </c>
      <c r="E104" s="8">
        <v>437045.97002007684</v>
      </c>
      <c r="F104" s="10">
        <v>901.01890226297246</v>
      </c>
      <c r="G104" s="4"/>
      <c r="I104" s="168"/>
    </row>
    <row r="105" spans="1:9">
      <c r="A105" s="2" t="s">
        <v>219</v>
      </c>
      <c r="B105" s="2" t="s">
        <v>220</v>
      </c>
      <c r="C105" s="171" t="s">
        <v>8</v>
      </c>
      <c r="D105" s="172" t="s">
        <v>8</v>
      </c>
      <c r="E105" s="8">
        <v>52158.042108591333</v>
      </c>
      <c r="F105" s="10">
        <v>986.02621697775373</v>
      </c>
      <c r="G105" s="4"/>
      <c r="I105" s="168"/>
    </row>
    <row r="106" spans="1:9">
      <c r="A106" s="2" t="s">
        <v>221</v>
      </c>
      <c r="B106" s="2" t="s">
        <v>222</v>
      </c>
      <c r="C106" s="171" t="s">
        <v>10</v>
      </c>
      <c r="D106" s="172" t="s">
        <v>8</v>
      </c>
      <c r="E106" s="8">
        <v>25944.628441843717</v>
      </c>
      <c r="F106" s="10">
        <v>838.54970972558897</v>
      </c>
      <c r="G106" s="4"/>
      <c r="I106" s="168"/>
    </row>
    <row r="107" spans="1:9">
      <c r="A107" s="2" t="s">
        <v>223</v>
      </c>
      <c r="B107" s="2" t="s">
        <v>224</v>
      </c>
      <c r="C107" s="171" t="s">
        <v>8</v>
      </c>
      <c r="D107" s="172" t="s">
        <v>8</v>
      </c>
      <c r="E107" s="8">
        <v>28060.660597494563</v>
      </c>
      <c r="F107" s="10">
        <v>937.17282608990672</v>
      </c>
      <c r="G107" s="4"/>
      <c r="I107" s="168"/>
    </row>
    <row r="108" spans="1:9">
      <c r="A108" s="2" t="s">
        <v>225</v>
      </c>
      <c r="B108" s="2" t="s">
        <v>226</v>
      </c>
      <c r="C108" s="171" t="s">
        <v>8</v>
      </c>
      <c r="D108" s="172" t="s">
        <v>8</v>
      </c>
      <c r="E108" s="8">
        <v>28916.556073157015</v>
      </c>
      <c r="F108" s="10">
        <v>852.1395098259793</v>
      </c>
      <c r="G108" s="4"/>
      <c r="I108" s="168"/>
    </row>
    <row r="109" spans="1:9">
      <c r="A109" s="2" t="s">
        <v>227</v>
      </c>
      <c r="B109" s="2" t="s">
        <v>228</v>
      </c>
      <c r="C109" s="171" t="s">
        <v>10</v>
      </c>
      <c r="D109" s="172" t="s">
        <v>8</v>
      </c>
      <c r="E109" s="8">
        <v>88599.167130969305</v>
      </c>
      <c r="F109" s="10">
        <v>896.68002669854161</v>
      </c>
      <c r="G109" s="4"/>
      <c r="I109" s="168"/>
    </row>
    <row r="110" spans="1:9">
      <c r="A110" s="2" t="s">
        <v>229</v>
      </c>
      <c r="B110" s="2" t="s">
        <v>230</v>
      </c>
      <c r="C110" s="171" t="s">
        <v>9</v>
      </c>
      <c r="D110" s="172" t="s">
        <v>9</v>
      </c>
      <c r="E110" s="8">
        <v>3452348.762658251</v>
      </c>
      <c r="F110" s="10">
        <v>1004.7834734819239</v>
      </c>
      <c r="G110" s="4"/>
      <c r="I110" s="168"/>
    </row>
    <row r="111" spans="1:9">
      <c r="A111" s="2" t="s">
        <v>231</v>
      </c>
      <c r="B111" s="2" t="s">
        <v>232</v>
      </c>
      <c r="C111" s="171" t="s">
        <v>8</v>
      </c>
      <c r="D111" s="172" t="s">
        <v>8</v>
      </c>
      <c r="E111" s="8">
        <v>17341.967876138311</v>
      </c>
      <c r="F111" s="10">
        <v>965.31470858601472</v>
      </c>
      <c r="G111" s="4"/>
      <c r="I111" s="168"/>
    </row>
    <row r="112" spans="1:9">
      <c r="A112" s="2" t="s">
        <v>233</v>
      </c>
      <c r="B112" s="2" t="s">
        <v>234</v>
      </c>
      <c r="C112" s="171" t="s">
        <v>9</v>
      </c>
      <c r="D112" s="172" t="s">
        <v>526</v>
      </c>
      <c r="E112" s="8">
        <v>241739.37853061507</v>
      </c>
      <c r="F112" s="10">
        <v>725.1769405507481</v>
      </c>
      <c r="G112" s="4"/>
      <c r="I112" s="168"/>
    </row>
    <row r="113" spans="1:9">
      <c r="A113" s="2" t="s">
        <v>235</v>
      </c>
      <c r="B113" s="2" t="s">
        <v>236</v>
      </c>
      <c r="C113" s="171" t="s">
        <v>9</v>
      </c>
      <c r="D113" s="172" t="s">
        <v>11</v>
      </c>
      <c r="E113" s="8">
        <v>863199.17625304253</v>
      </c>
      <c r="F113" s="10">
        <v>1021.105600556343</v>
      </c>
      <c r="G113" s="4"/>
      <c r="I113" s="168"/>
    </row>
    <row r="114" spans="1:9">
      <c r="A114" s="2" t="s">
        <v>237</v>
      </c>
      <c r="B114" s="2" t="s">
        <v>238</v>
      </c>
      <c r="C114" s="171" t="s">
        <v>8</v>
      </c>
      <c r="D114" s="172" t="s">
        <v>8</v>
      </c>
      <c r="E114" s="8">
        <v>117387.77922096038</v>
      </c>
      <c r="F114" s="10">
        <v>988.36868393552913</v>
      </c>
      <c r="G114" s="4"/>
      <c r="I114" s="168"/>
    </row>
    <row r="115" spans="1:9">
      <c r="A115" s="2" t="s">
        <v>239</v>
      </c>
      <c r="B115" s="2" t="s">
        <v>240</v>
      </c>
      <c r="C115" s="171" t="s">
        <v>8</v>
      </c>
      <c r="D115" s="172" t="s">
        <v>8</v>
      </c>
      <c r="E115" s="8">
        <v>75599.759366154249</v>
      </c>
      <c r="F115" s="10">
        <v>971.11097376305599</v>
      </c>
      <c r="G115" s="4"/>
      <c r="I115" s="168"/>
    </row>
    <row r="116" spans="1:9">
      <c r="A116" s="2" t="s">
        <v>241</v>
      </c>
      <c r="B116" s="2" t="s">
        <v>242</v>
      </c>
      <c r="C116" s="171" t="s">
        <v>9</v>
      </c>
      <c r="D116" s="172" t="s">
        <v>9</v>
      </c>
      <c r="E116" s="8">
        <v>1281217.1490599343</v>
      </c>
      <c r="F116" s="10">
        <v>973.98077388841637</v>
      </c>
      <c r="G116" s="4"/>
      <c r="I116" s="168"/>
    </row>
    <row r="117" spans="1:9">
      <c r="A117" s="2" t="s">
        <v>243</v>
      </c>
      <c r="B117" s="2" t="s">
        <v>244</v>
      </c>
      <c r="C117" s="171" t="s">
        <v>10</v>
      </c>
      <c r="D117" s="172" t="s">
        <v>8</v>
      </c>
      <c r="E117" s="8">
        <v>92269.880462714602</v>
      </c>
      <c r="F117" s="10">
        <v>953.08421107844538</v>
      </c>
      <c r="G117" s="4"/>
      <c r="I117" s="168"/>
    </row>
    <row r="118" spans="1:9">
      <c r="A118" s="2" t="s">
        <v>245</v>
      </c>
      <c r="B118" s="2" t="s">
        <v>246</v>
      </c>
      <c r="C118" s="171" t="s">
        <v>9</v>
      </c>
      <c r="D118" s="172" t="s">
        <v>8</v>
      </c>
      <c r="E118" s="8">
        <v>204209.33354225379</v>
      </c>
      <c r="F118" s="10">
        <v>838.54970972558897</v>
      </c>
      <c r="G118" s="4"/>
      <c r="I118" s="168"/>
    </row>
    <row r="119" spans="1:9">
      <c r="A119" s="2" t="s">
        <v>247</v>
      </c>
      <c r="B119" s="2" t="s">
        <v>248</v>
      </c>
      <c r="C119" s="171" t="s">
        <v>9</v>
      </c>
      <c r="D119" s="172" t="s">
        <v>525</v>
      </c>
      <c r="E119" s="8">
        <v>619248.08243146818</v>
      </c>
      <c r="F119" s="10">
        <v>916.47168787372505</v>
      </c>
      <c r="G119" s="4"/>
      <c r="I119" s="168"/>
    </row>
    <row r="120" spans="1:9">
      <c r="A120" s="2" t="s">
        <v>249</v>
      </c>
      <c r="B120" s="2" t="s">
        <v>250</v>
      </c>
      <c r="C120" s="171" t="s">
        <v>8</v>
      </c>
      <c r="D120" s="172" t="s">
        <v>8</v>
      </c>
      <c r="E120" s="8">
        <v>14325.856032449448</v>
      </c>
      <c r="F120" s="10">
        <v>1025.2637397144524</v>
      </c>
      <c r="G120" s="4"/>
      <c r="I120" s="168"/>
    </row>
    <row r="121" spans="1:9">
      <c r="A121" s="2" t="s">
        <v>251</v>
      </c>
      <c r="B121" s="2" t="s">
        <v>252</v>
      </c>
      <c r="C121" s="171" t="s">
        <v>8</v>
      </c>
      <c r="D121" s="172" t="s">
        <v>8</v>
      </c>
      <c r="E121" s="8">
        <v>124596.03239268027</v>
      </c>
      <c r="F121" s="10">
        <v>931.62785665933961</v>
      </c>
      <c r="G121" s="4"/>
      <c r="I121" s="168"/>
    </row>
    <row r="122" spans="1:9">
      <c r="A122" s="2" t="s">
        <v>253</v>
      </c>
      <c r="B122" s="2" t="s">
        <v>254</v>
      </c>
      <c r="C122" s="171" t="s">
        <v>9</v>
      </c>
      <c r="D122" s="172" t="s">
        <v>8</v>
      </c>
      <c r="E122" s="8">
        <v>943603.98291222344</v>
      </c>
      <c r="F122" s="10">
        <v>1770.4821788805509</v>
      </c>
      <c r="G122" s="4"/>
      <c r="I122" s="168"/>
    </row>
    <row r="123" spans="1:9">
      <c r="A123" s="2" t="s">
        <v>255</v>
      </c>
      <c r="B123" s="2" t="s">
        <v>256</v>
      </c>
      <c r="C123" s="171" t="s">
        <v>9</v>
      </c>
      <c r="D123" s="172" t="s">
        <v>8</v>
      </c>
      <c r="E123" s="8">
        <v>625127.89704308903</v>
      </c>
      <c r="F123" s="10">
        <v>1784.4517728444521</v>
      </c>
      <c r="G123" s="4"/>
      <c r="I123" s="168"/>
    </row>
    <row r="124" spans="1:9">
      <c r="A124" s="2" t="s">
        <v>257</v>
      </c>
      <c r="B124" s="2" t="s">
        <v>258</v>
      </c>
      <c r="C124" s="171" t="s">
        <v>8</v>
      </c>
      <c r="D124" s="172" t="s">
        <v>8</v>
      </c>
      <c r="E124" s="8">
        <v>137196.75834077483</v>
      </c>
      <c r="F124" s="10">
        <v>1857.6127431555749</v>
      </c>
      <c r="G124" s="4"/>
      <c r="I124" s="168"/>
    </row>
    <row r="125" spans="1:9">
      <c r="A125" s="2" t="s">
        <v>259</v>
      </c>
      <c r="B125" s="2" t="s">
        <v>260</v>
      </c>
      <c r="C125" s="171" t="s">
        <v>8</v>
      </c>
      <c r="D125" s="172" t="s">
        <v>8</v>
      </c>
      <c r="E125" s="8">
        <v>117659.18507149143</v>
      </c>
      <c r="F125" s="10">
        <v>1324.5820966615952</v>
      </c>
      <c r="G125" s="4"/>
      <c r="I125" s="168"/>
    </row>
    <row r="126" spans="1:9">
      <c r="A126" s="2" t="s">
        <v>261</v>
      </c>
      <c r="B126" s="2" t="s">
        <v>262</v>
      </c>
      <c r="C126" s="171" t="s">
        <v>8</v>
      </c>
      <c r="D126" s="172" t="s">
        <v>8</v>
      </c>
      <c r="E126" s="8">
        <v>43099.077739385779</v>
      </c>
      <c r="F126" s="10">
        <v>1392.9942843010415</v>
      </c>
      <c r="G126" s="4"/>
      <c r="I126" s="168"/>
    </row>
    <row r="127" spans="1:9">
      <c r="A127" s="2" t="s">
        <v>263</v>
      </c>
      <c r="B127" s="2" t="s">
        <v>264</v>
      </c>
      <c r="C127" s="171" t="s">
        <v>8</v>
      </c>
      <c r="D127" s="172" t="s">
        <v>8</v>
      </c>
      <c r="E127" s="8">
        <v>22855.719566994961</v>
      </c>
      <c r="F127" s="10">
        <v>880.77423542818713</v>
      </c>
      <c r="G127" s="4"/>
      <c r="I127" s="168"/>
    </row>
    <row r="128" spans="1:9">
      <c r="A128" s="2" t="s">
        <v>265</v>
      </c>
      <c r="B128" s="2" t="s">
        <v>266</v>
      </c>
      <c r="C128" s="171" t="s">
        <v>8</v>
      </c>
      <c r="D128" s="172" t="s">
        <v>8</v>
      </c>
      <c r="E128" s="8">
        <v>20989.347237688147</v>
      </c>
      <c r="F128" s="10">
        <v>725.17694055074844</v>
      </c>
      <c r="G128" s="4"/>
      <c r="I128" s="168"/>
    </row>
    <row r="129" spans="1:9">
      <c r="A129" s="2" t="s">
        <v>267</v>
      </c>
      <c r="B129" s="2" t="s">
        <v>268</v>
      </c>
      <c r="C129" s="171" t="s">
        <v>8</v>
      </c>
      <c r="D129" s="172" t="s">
        <v>8</v>
      </c>
      <c r="E129" s="8">
        <v>32002.758592300408</v>
      </c>
      <c r="F129" s="10">
        <v>943.08654706074333</v>
      </c>
      <c r="G129" s="4"/>
      <c r="I129" s="168"/>
    </row>
    <row r="130" spans="1:9">
      <c r="A130" s="2" t="s">
        <v>269</v>
      </c>
      <c r="B130" s="2" t="s">
        <v>270</v>
      </c>
      <c r="C130" s="171" t="s">
        <v>8</v>
      </c>
      <c r="D130" s="172" t="s">
        <v>8</v>
      </c>
      <c r="E130" s="8">
        <v>103499.19499963464</v>
      </c>
      <c r="F130" s="10">
        <v>725.17694055074833</v>
      </c>
      <c r="G130" s="4"/>
      <c r="I130" s="168"/>
    </row>
    <row r="131" spans="1:9">
      <c r="A131" s="2" t="s">
        <v>271</v>
      </c>
      <c r="B131" s="2" t="s">
        <v>272</v>
      </c>
      <c r="C131" s="171" t="s">
        <v>8</v>
      </c>
      <c r="D131" s="172" t="s">
        <v>526</v>
      </c>
      <c r="E131" s="8">
        <v>156139.37782558039</v>
      </c>
      <c r="F131" s="10">
        <v>936.78305122896529</v>
      </c>
      <c r="G131" s="4"/>
      <c r="I131" s="168"/>
    </row>
    <row r="132" spans="1:9">
      <c r="A132" s="2" t="s">
        <v>273</v>
      </c>
      <c r="B132" s="2" t="s">
        <v>274</v>
      </c>
      <c r="C132" s="171" t="s">
        <v>10</v>
      </c>
      <c r="D132" s="172" t="s">
        <v>526</v>
      </c>
      <c r="E132" s="8">
        <v>94499.699207692829</v>
      </c>
      <c r="F132" s="10">
        <v>956.39717113028257</v>
      </c>
      <c r="G132" s="4"/>
      <c r="I132" s="168"/>
    </row>
    <row r="133" spans="1:9">
      <c r="A133" s="2" t="s">
        <v>275</v>
      </c>
      <c r="B133" s="2" t="s">
        <v>276</v>
      </c>
      <c r="C133" s="171" t="s">
        <v>8</v>
      </c>
      <c r="D133" s="172" t="s">
        <v>8</v>
      </c>
      <c r="E133" s="8">
        <v>42906.519219027097</v>
      </c>
      <c r="F133" s="10">
        <v>859.79780271673587</v>
      </c>
      <c r="G133" s="4"/>
      <c r="I133" s="168"/>
    </row>
    <row r="134" spans="1:9">
      <c r="A134" s="2" t="s">
        <v>277</v>
      </c>
      <c r="B134" s="2" t="s">
        <v>278</v>
      </c>
      <c r="C134" s="171" t="s">
        <v>8</v>
      </c>
      <c r="D134" s="172" t="s">
        <v>8</v>
      </c>
      <c r="E134" s="8">
        <v>0</v>
      </c>
      <c r="F134" s="10">
        <v>464.84107112064021</v>
      </c>
      <c r="G134" s="4"/>
      <c r="I134" s="168"/>
    </row>
    <row r="135" spans="1:9">
      <c r="A135" s="2" t="s">
        <v>279</v>
      </c>
      <c r="B135" s="2" t="s">
        <v>280</v>
      </c>
      <c r="C135" s="171" t="s">
        <v>8</v>
      </c>
      <c r="D135" s="172" t="s">
        <v>8</v>
      </c>
      <c r="E135" s="8">
        <v>90303.555234407191</v>
      </c>
      <c r="F135" s="10">
        <v>1292.5574644813553</v>
      </c>
      <c r="G135" s="4"/>
      <c r="I135" s="168"/>
    </row>
    <row r="136" spans="1:9">
      <c r="A136" s="2" t="s">
        <v>281</v>
      </c>
      <c r="B136" s="2" t="s">
        <v>282</v>
      </c>
      <c r="C136" s="171" t="s">
        <v>9</v>
      </c>
      <c r="D136" s="172" t="s">
        <v>526</v>
      </c>
      <c r="E136" s="8">
        <v>581662.1521871764</v>
      </c>
      <c r="F136" s="10">
        <v>1120.7545574499984</v>
      </c>
      <c r="G136" s="4"/>
      <c r="I136" s="168"/>
    </row>
    <row r="137" spans="1:9">
      <c r="A137" s="2" t="s">
        <v>283</v>
      </c>
      <c r="B137" s="2" t="s">
        <v>284</v>
      </c>
      <c r="C137" s="171" t="s">
        <v>8</v>
      </c>
      <c r="D137" s="172" t="s">
        <v>8</v>
      </c>
      <c r="E137" s="8">
        <v>109225.31994935274</v>
      </c>
      <c r="F137" s="10">
        <v>1184.9187167875239</v>
      </c>
      <c r="G137" s="4"/>
      <c r="I137" s="168"/>
    </row>
    <row r="138" spans="1:9">
      <c r="A138" s="2" t="s">
        <v>285</v>
      </c>
      <c r="B138" s="2" t="s">
        <v>286</v>
      </c>
      <c r="C138" s="171" t="s">
        <v>8</v>
      </c>
      <c r="D138" s="172" t="s">
        <v>8</v>
      </c>
      <c r="E138" s="8">
        <v>50103.264457754296</v>
      </c>
      <c r="F138" s="10">
        <v>1091.317809695689</v>
      </c>
      <c r="G138" s="4"/>
      <c r="I138" s="168"/>
    </row>
    <row r="139" spans="1:9">
      <c r="A139" s="2" t="s">
        <v>287</v>
      </c>
      <c r="B139" s="2" t="s">
        <v>288</v>
      </c>
      <c r="C139" s="171" t="s">
        <v>9</v>
      </c>
      <c r="D139" s="172" t="s">
        <v>525</v>
      </c>
      <c r="E139" s="8">
        <v>6470600.6978187347</v>
      </c>
      <c r="F139" s="10">
        <v>1216.0920674445856</v>
      </c>
      <c r="G139" s="4"/>
      <c r="I139" s="168"/>
    </row>
    <row r="140" spans="1:9">
      <c r="A140" s="2" t="s">
        <v>289</v>
      </c>
      <c r="B140" s="2" t="s">
        <v>290</v>
      </c>
      <c r="C140" s="171" t="s">
        <v>9</v>
      </c>
      <c r="D140" s="172" t="s">
        <v>8</v>
      </c>
      <c r="E140" s="8">
        <v>1013308.8206803111</v>
      </c>
      <c r="F140" s="10">
        <v>916.21281436544609</v>
      </c>
      <c r="G140" s="4"/>
      <c r="I140" s="168"/>
    </row>
    <row r="141" spans="1:9">
      <c r="A141" s="2" t="s">
        <v>291</v>
      </c>
      <c r="B141" s="2" t="s">
        <v>292</v>
      </c>
      <c r="C141" s="171" t="s">
        <v>8</v>
      </c>
      <c r="D141" s="172" t="s">
        <v>8</v>
      </c>
      <c r="E141" s="8">
        <v>55570.726715807708</v>
      </c>
      <c r="F141" s="10">
        <v>747.80968414666211</v>
      </c>
      <c r="G141" s="4"/>
      <c r="I141" s="168"/>
    </row>
    <row r="142" spans="1:9">
      <c r="A142" s="2" t="s">
        <v>293</v>
      </c>
      <c r="B142" s="2" t="s">
        <v>294</v>
      </c>
      <c r="C142" s="171" t="s">
        <v>10</v>
      </c>
      <c r="D142" s="172" t="s">
        <v>8</v>
      </c>
      <c r="E142" s="8">
        <v>33316.558305065322</v>
      </c>
      <c r="F142" s="10">
        <v>758.6657985084604</v>
      </c>
      <c r="G142" s="4"/>
      <c r="I142" s="168"/>
    </row>
    <row r="143" spans="1:9">
      <c r="A143" s="2" t="s">
        <v>295</v>
      </c>
      <c r="B143" s="2" t="s">
        <v>296</v>
      </c>
      <c r="C143" s="171" t="s">
        <v>10</v>
      </c>
      <c r="D143" s="172" t="s">
        <v>525</v>
      </c>
      <c r="E143" s="8">
        <v>263965.80613068881</v>
      </c>
      <c r="F143" s="10">
        <v>1230.1335513107158</v>
      </c>
      <c r="G143" s="4"/>
      <c r="I143" s="168"/>
    </row>
    <row r="144" spans="1:9">
      <c r="A144" s="2" t="s">
        <v>297</v>
      </c>
      <c r="B144" s="2" t="s">
        <v>298</v>
      </c>
      <c r="C144" s="171" t="s">
        <v>9</v>
      </c>
      <c r="D144" s="172" t="s">
        <v>8</v>
      </c>
      <c r="E144" s="8">
        <v>301031.57998512732</v>
      </c>
      <c r="F144" s="10">
        <v>1108.8842251895644</v>
      </c>
      <c r="G144" s="4"/>
      <c r="I144" s="168"/>
    </row>
    <row r="145" spans="1:9">
      <c r="A145" s="2" t="s">
        <v>299</v>
      </c>
      <c r="B145" s="2" t="s">
        <v>300</v>
      </c>
      <c r="C145" s="171" t="s">
        <v>8</v>
      </c>
      <c r="D145" s="172" t="s">
        <v>8</v>
      </c>
      <c r="E145" s="8">
        <v>78671.570942279766</v>
      </c>
      <c r="F145" s="10">
        <v>1251.1815287887227</v>
      </c>
      <c r="G145" s="4"/>
      <c r="I145" s="168"/>
    </row>
    <row r="146" spans="1:9">
      <c r="A146" s="2" t="s">
        <v>301</v>
      </c>
      <c r="B146" s="2" t="s">
        <v>302</v>
      </c>
      <c r="C146" s="171" t="s">
        <v>8</v>
      </c>
      <c r="D146" s="172" t="s">
        <v>8</v>
      </c>
      <c r="E146" s="8">
        <v>36912.300314554988</v>
      </c>
      <c r="F146" s="10">
        <v>725.17694055074787</v>
      </c>
      <c r="G146" s="4"/>
      <c r="I146" s="168"/>
    </row>
    <row r="147" spans="1:9">
      <c r="A147" s="2" t="s">
        <v>303</v>
      </c>
      <c r="B147" s="2" t="s">
        <v>304</v>
      </c>
      <c r="C147" s="171" t="s">
        <v>10</v>
      </c>
      <c r="D147" s="172" t="s">
        <v>8</v>
      </c>
      <c r="E147" s="8">
        <v>102775.42440523155</v>
      </c>
      <c r="F147" s="10">
        <v>725.17694055074799</v>
      </c>
      <c r="G147" s="4"/>
      <c r="I147" s="168"/>
    </row>
    <row r="148" spans="1:9">
      <c r="A148" s="2" t="s">
        <v>305</v>
      </c>
      <c r="B148" s="2" t="s">
        <v>306</v>
      </c>
      <c r="C148" s="171" t="s">
        <v>10</v>
      </c>
      <c r="D148" s="172" t="s">
        <v>525</v>
      </c>
      <c r="E148" s="8">
        <v>36188.529720151972</v>
      </c>
      <c r="F148" s="10">
        <v>725.17694055074833</v>
      </c>
      <c r="G148" s="4"/>
      <c r="I148" s="168"/>
    </row>
    <row r="149" spans="1:9">
      <c r="A149" s="2" t="s">
        <v>307</v>
      </c>
      <c r="B149" s="2" t="s">
        <v>308</v>
      </c>
      <c r="C149" s="171" t="s">
        <v>10</v>
      </c>
      <c r="D149" s="172" t="s">
        <v>8</v>
      </c>
      <c r="E149" s="8">
        <v>110599.45837648853</v>
      </c>
      <c r="F149" s="10">
        <v>1439.1475620104979</v>
      </c>
      <c r="G149" s="4"/>
      <c r="I149" s="168"/>
    </row>
    <row r="150" spans="1:9">
      <c r="A150" s="2" t="s">
        <v>309</v>
      </c>
      <c r="B150" s="2" t="s">
        <v>310</v>
      </c>
      <c r="C150" s="171" t="s">
        <v>8</v>
      </c>
      <c r="D150" s="172" t="s">
        <v>526</v>
      </c>
      <c r="E150" s="8">
        <v>137328.20144331979</v>
      </c>
      <c r="F150" s="10">
        <v>1741.7093860871009</v>
      </c>
      <c r="G150" s="4"/>
      <c r="I150" s="168"/>
    </row>
    <row r="151" spans="1:9">
      <c r="A151" s="2" t="s">
        <v>311</v>
      </c>
      <c r="B151" s="2" t="s">
        <v>312</v>
      </c>
      <c r="C151" s="171" t="s">
        <v>9</v>
      </c>
      <c r="D151" s="172" t="s">
        <v>9</v>
      </c>
      <c r="E151" s="8">
        <v>559419.98087164504</v>
      </c>
      <c r="F151" s="10">
        <v>1615.2938910067598</v>
      </c>
      <c r="G151" s="4"/>
      <c r="I151" s="168"/>
    </row>
    <row r="152" spans="1:9">
      <c r="A152" s="2" t="s">
        <v>313</v>
      </c>
      <c r="B152" s="2" t="s">
        <v>314</v>
      </c>
      <c r="C152" s="171" t="s">
        <v>8</v>
      </c>
      <c r="D152" s="172" t="s">
        <v>8</v>
      </c>
      <c r="E152" s="8">
        <v>16779.015333701129</v>
      </c>
      <c r="F152" s="10">
        <v>1400.9681957286653</v>
      </c>
      <c r="G152" s="4"/>
      <c r="I152" s="168"/>
    </row>
    <row r="153" spans="1:9">
      <c r="A153" s="2" t="s">
        <v>315</v>
      </c>
      <c r="B153" s="2" t="s">
        <v>316</v>
      </c>
      <c r="C153" s="171" t="s">
        <v>8</v>
      </c>
      <c r="D153" s="172" t="s">
        <v>8</v>
      </c>
      <c r="E153" s="8">
        <v>51387.712202615774</v>
      </c>
      <c r="F153" s="10">
        <v>725.17694055074799</v>
      </c>
      <c r="G153" s="4"/>
      <c r="I153" s="168"/>
    </row>
    <row r="154" spans="1:9">
      <c r="A154" s="2" t="s">
        <v>317</v>
      </c>
      <c r="B154" s="2" t="s">
        <v>318</v>
      </c>
      <c r="C154" s="171" t="s">
        <v>8</v>
      </c>
      <c r="D154" s="172" t="s">
        <v>8</v>
      </c>
      <c r="E154" s="8">
        <v>50037.041041004319</v>
      </c>
      <c r="F154" s="10">
        <v>849.73334155379382</v>
      </c>
      <c r="G154" s="4"/>
      <c r="I154" s="168"/>
    </row>
    <row r="155" spans="1:9">
      <c r="A155" s="2" t="s">
        <v>319</v>
      </c>
      <c r="B155" s="2" t="s">
        <v>320</v>
      </c>
      <c r="C155" s="171" t="s">
        <v>10</v>
      </c>
      <c r="D155" s="172" t="s">
        <v>8</v>
      </c>
      <c r="E155" s="8">
        <v>40175.949825858894</v>
      </c>
      <c r="F155" s="10">
        <v>875.0872830525625</v>
      </c>
      <c r="G155" s="4"/>
      <c r="I155" s="168"/>
    </row>
    <row r="156" spans="1:9">
      <c r="A156" s="2" t="s">
        <v>321</v>
      </c>
      <c r="B156" s="2" t="s">
        <v>322</v>
      </c>
      <c r="C156" s="171" t="s">
        <v>8</v>
      </c>
      <c r="D156" s="172" t="s">
        <v>8</v>
      </c>
      <c r="E156" s="8">
        <v>27598.818673009002</v>
      </c>
      <c r="F156" s="10">
        <v>953.53260210830456</v>
      </c>
      <c r="G156" s="4"/>
      <c r="I156" s="168"/>
    </row>
    <row r="157" spans="1:9">
      <c r="A157" s="2" t="s">
        <v>323</v>
      </c>
      <c r="B157" s="2" t="s">
        <v>324</v>
      </c>
      <c r="C157" s="171" t="s">
        <v>9</v>
      </c>
      <c r="D157" s="172" t="s">
        <v>525</v>
      </c>
      <c r="E157" s="8">
        <v>246805.77269143634</v>
      </c>
      <c r="F157" s="10">
        <v>725.17694055074799</v>
      </c>
      <c r="G157" s="4"/>
      <c r="I157" s="168"/>
    </row>
    <row r="158" spans="1:9">
      <c r="A158" s="2" t="s">
        <v>325</v>
      </c>
      <c r="B158" s="2" t="s">
        <v>326</v>
      </c>
      <c r="C158" s="171" t="s">
        <v>10</v>
      </c>
      <c r="D158" s="172" t="s">
        <v>8</v>
      </c>
      <c r="E158" s="8">
        <v>52221.063991527524</v>
      </c>
      <c r="F158" s="10">
        <v>780.93334088790959</v>
      </c>
      <c r="G158" s="4"/>
      <c r="I158" s="168"/>
    </row>
    <row r="159" spans="1:9">
      <c r="A159" s="2" t="s">
        <v>327</v>
      </c>
      <c r="B159" s="2" t="s">
        <v>328</v>
      </c>
      <c r="C159" s="171" t="s">
        <v>10</v>
      </c>
      <c r="D159" s="172" t="s">
        <v>8</v>
      </c>
      <c r="E159" s="8">
        <v>281646.06818906963</v>
      </c>
      <c r="F159" s="10">
        <v>792.67789270275364</v>
      </c>
      <c r="G159" s="4"/>
      <c r="I159" s="168"/>
    </row>
    <row r="160" spans="1:9">
      <c r="A160" s="2" t="s">
        <v>329</v>
      </c>
      <c r="B160" s="2" t="s">
        <v>330</v>
      </c>
      <c r="C160" s="171" t="s">
        <v>8</v>
      </c>
      <c r="D160" s="172" t="s">
        <v>8</v>
      </c>
      <c r="E160" s="8">
        <v>62970.840046926525</v>
      </c>
      <c r="F160" s="10">
        <v>1287.6162775341106</v>
      </c>
      <c r="G160" s="4"/>
      <c r="I160" s="168"/>
    </row>
    <row r="161" spans="1:9">
      <c r="A161" s="2" t="s">
        <v>331</v>
      </c>
      <c r="B161" s="2" t="s">
        <v>332</v>
      </c>
      <c r="C161" s="171" t="s">
        <v>8</v>
      </c>
      <c r="D161" s="172" t="s">
        <v>8</v>
      </c>
      <c r="E161" s="8">
        <v>25121.579214891415</v>
      </c>
      <c r="F161" s="10">
        <v>1258.5196260898081</v>
      </c>
      <c r="G161" s="4"/>
      <c r="I161" s="168"/>
    </row>
    <row r="162" spans="1:9">
      <c r="A162" s="2" t="s">
        <v>333</v>
      </c>
      <c r="B162" s="2" t="s">
        <v>334</v>
      </c>
      <c r="C162" s="171" t="s">
        <v>8</v>
      </c>
      <c r="D162" s="172" t="s">
        <v>8</v>
      </c>
      <c r="E162" s="8">
        <v>15306.173928551174</v>
      </c>
      <c r="F162" s="10">
        <v>730.28167099452321</v>
      </c>
      <c r="G162" s="4"/>
      <c r="I162" s="168"/>
    </row>
    <row r="163" spans="1:9">
      <c r="A163" s="2" t="s">
        <v>335</v>
      </c>
      <c r="B163" s="2" t="s">
        <v>336</v>
      </c>
      <c r="C163" s="171" t="s">
        <v>8</v>
      </c>
      <c r="D163" s="172" t="s">
        <v>8</v>
      </c>
      <c r="E163" s="8">
        <v>0.28264159374275466</v>
      </c>
      <c r="F163" s="10">
        <v>4.045582710634045E-2</v>
      </c>
      <c r="G163" s="4"/>
      <c r="I163" s="168"/>
    </row>
    <row r="164" spans="1:9">
      <c r="A164" s="2" t="s">
        <v>337</v>
      </c>
      <c r="B164" s="2" t="s">
        <v>338</v>
      </c>
      <c r="C164" s="171" t="s">
        <v>10</v>
      </c>
      <c r="D164" s="172" t="s">
        <v>526</v>
      </c>
      <c r="E164" s="8">
        <v>14589.731646684833</v>
      </c>
      <c r="F164" s="10">
        <v>1218.1733918657098</v>
      </c>
      <c r="G164" s="4"/>
      <c r="I164" s="168"/>
    </row>
    <row r="165" spans="1:9">
      <c r="A165" s="2" t="s">
        <v>339</v>
      </c>
      <c r="B165" s="2" t="s">
        <v>340</v>
      </c>
      <c r="C165" s="171" t="s">
        <v>9</v>
      </c>
      <c r="D165" s="172" t="s">
        <v>8</v>
      </c>
      <c r="E165" s="8">
        <v>429734.11137222114</v>
      </c>
      <c r="F165" s="10">
        <v>864.59662711974522</v>
      </c>
      <c r="G165" s="4"/>
      <c r="I165" s="168"/>
    </row>
    <row r="166" spans="1:9">
      <c r="A166" s="2" t="s">
        <v>341</v>
      </c>
      <c r="B166" s="2" t="s">
        <v>342</v>
      </c>
      <c r="C166" s="171" t="s">
        <v>10</v>
      </c>
      <c r="D166" s="172" t="s">
        <v>8</v>
      </c>
      <c r="E166" s="8">
        <v>149460.28659644083</v>
      </c>
      <c r="F166" s="10">
        <v>767.95230922681947</v>
      </c>
      <c r="G166" s="4"/>
      <c r="I166" s="168"/>
    </row>
    <row r="167" spans="1:9">
      <c r="A167" s="2" t="s">
        <v>343</v>
      </c>
      <c r="B167" s="2" t="s">
        <v>344</v>
      </c>
      <c r="C167" s="171" t="s">
        <v>10</v>
      </c>
      <c r="D167" s="172" t="s">
        <v>9</v>
      </c>
      <c r="E167" s="8">
        <v>235225.44318098779</v>
      </c>
      <c r="F167" s="10">
        <v>725.17694055074821</v>
      </c>
      <c r="G167" s="4"/>
      <c r="I167" s="168"/>
    </row>
    <row r="168" spans="1:9">
      <c r="A168" s="2" t="s">
        <v>345</v>
      </c>
      <c r="B168" s="2" t="s">
        <v>346</v>
      </c>
      <c r="C168" s="171" t="s">
        <v>9</v>
      </c>
      <c r="D168" s="172" t="s">
        <v>525</v>
      </c>
      <c r="E168" s="8">
        <v>225816.42545374823</v>
      </c>
      <c r="F168" s="10">
        <v>725.1769405507481</v>
      </c>
      <c r="G168" s="4"/>
      <c r="I168" s="168"/>
    </row>
    <row r="169" spans="1:9">
      <c r="A169" s="2" t="s">
        <v>347</v>
      </c>
      <c r="B169" s="2" t="s">
        <v>348</v>
      </c>
      <c r="C169" s="171" t="s">
        <v>9</v>
      </c>
      <c r="D169" s="172" t="s">
        <v>526</v>
      </c>
      <c r="E169" s="8">
        <v>177103.84380695748</v>
      </c>
      <c r="F169" s="10">
        <v>736.29863580314611</v>
      </c>
      <c r="G169" s="4"/>
      <c r="I169" s="168"/>
    </row>
    <row r="170" spans="1:9">
      <c r="A170" s="2" t="s">
        <v>349</v>
      </c>
      <c r="B170" s="2" t="s">
        <v>350</v>
      </c>
      <c r="C170" s="171" t="s">
        <v>9</v>
      </c>
      <c r="D170" s="172" t="s">
        <v>11</v>
      </c>
      <c r="E170" s="8">
        <v>5037756.8726899223</v>
      </c>
      <c r="F170" s="10">
        <v>1021.1376197678426</v>
      </c>
      <c r="G170" s="4"/>
      <c r="I170" s="168"/>
    </row>
    <row r="171" spans="1:9">
      <c r="A171" s="2" t="s">
        <v>351</v>
      </c>
      <c r="B171" s="2" t="s">
        <v>352</v>
      </c>
      <c r="C171" s="171" t="s">
        <v>10</v>
      </c>
      <c r="D171" s="172" t="s">
        <v>525</v>
      </c>
      <c r="E171" s="8">
        <v>145477.88947501083</v>
      </c>
      <c r="F171" s="10">
        <v>725.17694055074787</v>
      </c>
      <c r="G171" s="4"/>
      <c r="I171" s="168"/>
    </row>
    <row r="172" spans="1:9">
      <c r="A172" s="2" t="s">
        <v>353</v>
      </c>
      <c r="B172" s="2" t="s">
        <v>354</v>
      </c>
      <c r="C172" s="171" t="s">
        <v>9</v>
      </c>
      <c r="D172" s="172" t="s">
        <v>11</v>
      </c>
      <c r="E172" s="8">
        <v>506378.53755078366</v>
      </c>
      <c r="F172" s="10">
        <v>849.8533885186082</v>
      </c>
      <c r="G172" s="4"/>
      <c r="I172" s="168"/>
    </row>
    <row r="173" spans="1:9">
      <c r="A173" s="2" t="s">
        <v>355</v>
      </c>
      <c r="B173" s="2" t="s">
        <v>356</v>
      </c>
      <c r="C173" s="171" t="s">
        <v>10</v>
      </c>
      <c r="D173" s="172" t="s">
        <v>9</v>
      </c>
      <c r="E173" s="8">
        <v>91918.865489186006</v>
      </c>
      <c r="F173" s="10">
        <v>725.17694055074833</v>
      </c>
      <c r="G173" s="4"/>
      <c r="I173" s="168"/>
    </row>
    <row r="174" spans="1:9">
      <c r="A174" s="2" t="s">
        <v>357</v>
      </c>
      <c r="B174" s="2" t="s">
        <v>358</v>
      </c>
      <c r="C174" s="171" t="s">
        <v>8</v>
      </c>
      <c r="D174" s="172" t="s">
        <v>8</v>
      </c>
      <c r="E174" s="8">
        <v>15306.173928551174</v>
      </c>
      <c r="F174" s="10">
        <v>730.28167099452321</v>
      </c>
      <c r="G174" s="4"/>
      <c r="I174" s="168"/>
    </row>
    <row r="175" spans="1:9">
      <c r="A175" s="2" t="s">
        <v>359</v>
      </c>
      <c r="B175" s="2" t="s">
        <v>360</v>
      </c>
      <c r="C175" s="171" t="s">
        <v>8</v>
      </c>
      <c r="D175" s="172" t="s">
        <v>8</v>
      </c>
      <c r="E175" s="8">
        <v>9409.0177272395085</v>
      </c>
      <c r="F175" s="10">
        <v>725.1769405507481</v>
      </c>
      <c r="G175" s="4"/>
      <c r="I175" s="168"/>
    </row>
    <row r="176" spans="1:9">
      <c r="A176" s="2" t="s">
        <v>361</v>
      </c>
      <c r="B176" s="2" t="s">
        <v>362</v>
      </c>
      <c r="C176" s="171" t="s">
        <v>8</v>
      </c>
      <c r="D176" s="172" t="s">
        <v>8</v>
      </c>
      <c r="E176" s="8">
        <v>94994.308317783405</v>
      </c>
      <c r="F176" s="10">
        <v>1189.7361264801507</v>
      </c>
      <c r="G176" s="4"/>
      <c r="I176" s="168"/>
    </row>
    <row r="177" spans="1:9">
      <c r="A177" s="2" t="s">
        <v>363</v>
      </c>
      <c r="B177" s="2" t="s">
        <v>364</v>
      </c>
      <c r="C177" s="171" t="s">
        <v>10</v>
      </c>
      <c r="D177" s="172" t="s">
        <v>526</v>
      </c>
      <c r="E177" s="8">
        <v>185172.13505348869</v>
      </c>
      <c r="F177" s="10">
        <v>1019.4062628160967</v>
      </c>
      <c r="G177" s="4"/>
      <c r="I177" s="170"/>
    </row>
    <row r="178" spans="1:9">
      <c r="A178" s="2" t="s">
        <v>365</v>
      </c>
      <c r="B178" s="2" t="s">
        <v>366</v>
      </c>
      <c r="C178" s="171" t="s">
        <v>8</v>
      </c>
      <c r="D178" s="172" t="s">
        <v>8</v>
      </c>
      <c r="E178" s="8">
        <v>78375.370893748972</v>
      </c>
      <c r="F178" s="10">
        <v>809.56351261812017</v>
      </c>
      <c r="G178" s="4"/>
      <c r="I178" s="170"/>
    </row>
    <row r="179" spans="1:9">
      <c r="A179" s="2" t="s">
        <v>367</v>
      </c>
      <c r="B179" s="2" t="s">
        <v>368</v>
      </c>
      <c r="C179" s="171" t="s">
        <v>10</v>
      </c>
      <c r="D179" s="172" t="s">
        <v>8</v>
      </c>
      <c r="E179" s="8">
        <v>13772.515589611727</v>
      </c>
      <c r="F179" s="10">
        <v>862.4547954313947</v>
      </c>
      <c r="G179" s="4"/>
      <c r="I179" s="170"/>
    </row>
    <row r="180" spans="1:9">
      <c r="A180" s="2" t="s">
        <v>369</v>
      </c>
      <c r="B180" s="2" t="s">
        <v>370</v>
      </c>
      <c r="C180" s="171" t="s">
        <v>8</v>
      </c>
      <c r="D180" s="172" t="s">
        <v>8</v>
      </c>
      <c r="E180" s="8">
        <v>20097.497907933226</v>
      </c>
      <c r="F180" s="10">
        <v>1006.8274504589957</v>
      </c>
      <c r="G180" s="4"/>
      <c r="I180" s="170"/>
    </row>
    <row r="181" spans="1:9">
      <c r="A181" s="2" t="s">
        <v>371</v>
      </c>
      <c r="B181" s="2" t="s">
        <v>372</v>
      </c>
      <c r="C181" s="171" t="s">
        <v>10</v>
      </c>
      <c r="D181" s="172" t="s">
        <v>526</v>
      </c>
      <c r="E181" s="7">
        <v>1018000.3519111071</v>
      </c>
      <c r="F181" s="10">
        <v>895.43927116771704</v>
      </c>
      <c r="G181" s="4"/>
      <c r="I181" s="168"/>
    </row>
    <row r="182" spans="1:9">
      <c r="A182" s="2" t="s">
        <v>373</v>
      </c>
      <c r="B182" s="2" t="s">
        <v>374</v>
      </c>
      <c r="C182" s="171" t="s">
        <v>9</v>
      </c>
      <c r="D182" s="172" t="s">
        <v>526</v>
      </c>
      <c r="E182" s="7">
        <v>138972.73050000001</v>
      </c>
      <c r="F182" s="10">
        <v>5407.4592260542422</v>
      </c>
      <c r="G182" s="4"/>
    </row>
    <row r="183" spans="1:9">
      <c r="A183" s="2"/>
      <c r="B183" s="2"/>
      <c r="C183" s="2"/>
      <c r="D183" s="2"/>
      <c r="E183" s="8"/>
    </row>
    <row r="184" spans="1:9">
      <c r="A184" s="2"/>
      <c r="B184" s="2"/>
      <c r="C184" s="2"/>
      <c r="D184" s="2"/>
      <c r="E184" s="8"/>
    </row>
    <row r="185" spans="1:9">
      <c r="A185" s="2"/>
      <c r="B185" s="2"/>
      <c r="C185" s="2"/>
      <c r="D185" s="2"/>
      <c r="E185" s="8"/>
    </row>
    <row r="188" spans="1:9">
      <c r="A188" s="2" t="s">
        <v>418</v>
      </c>
      <c r="B188" s="2" t="s">
        <v>419</v>
      </c>
      <c r="C188" s="2"/>
      <c r="D188" s="2"/>
    </row>
    <row r="189" spans="1:9">
      <c r="A189" s="11"/>
      <c r="B189" s="12" t="s">
        <v>497</v>
      </c>
      <c r="C189" s="11"/>
      <c r="D189" s="12"/>
    </row>
    <row r="190" spans="1:9">
      <c r="A190" s="11" t="s">
        <v>381</v>
      </c>
      <c r="B190" s="12" t="s">
        <v>498</v>
      </c>
      <c r="C190" s="11"/>
      <c r="D190" s="12"/>
    </row>
    <row r="191" spans="1:9">
      <c r="A191" s="11" t="s">
        <v>503</v>
      </c>
      <c r="B191" s="12" t="s">
        <v>499</v>
      </c>
      <c r="C191" s="11"/>
      <c r="D191" s="12"/>
    </row>
    <row r="192" spans="1:9">
      <c r="A192" s="11">
        <v>2299</v>
      </c>
      <c r="B192" s="12" t="s">
        <v>420</v>
      </c>
      <c r="C192" s="11"/>
      <c r="D192" s="12"/>
    </row>
    <row r="193" spans="1:4">
      <c r="A193" s="11">
        <v>2499</v>
      </c>
      <c r="B193" s="12" t="s">
        <v>69</v>
      </c>
      <c r="C193" s="11"/>
      <c r="D193" s="12"/>
    </row>
    <row r="194" spans="1:4">
      <c r="A194" s="11">
        <v>2799</v>
      </c>
      <c r="B194" s="12" t="s">
        <v>81</v>
      </c>
      <c r="C194" s="11"/>
      <c r="D194" s="12"/>
    </row>
    <row r="195" spans="1:4">
      <c r="A195" s="11">
        <v>2899</v>
      </c>
      <c r="B195" s="12" t="s">
        <v>421</v>
      </c>
      <c r="C195" s="11"/>
      <c r="D195" s="12"/>
    </row>
    <row r="196" spans="1:4">
      <c r="A196" s="11">
        <v>3099</v>
      </c>
      <c r="B196" s="12" t="s">
        <v>83</v>
      </c>
      <c r="D196" s="12"/>
    </row>
    <row r="197" spans="1:4">
      <c r="B197" s="12" t="s">
        <v>423</v>
      </c>
      <c r="D197" s="12"/>
    </row>
    <row r="198" spans="1:4">
      <c r="B198" s="12" t="s">
        <v>424</v>
      </c>
      <c r="D198" s="12"/>
    </row>
    <row r="199" spans="1:4">
      <c r="B199" s="12" t="s">
        <v>422</v>
      </c>
      <c r="D199" s="12"/>
    </row>
    <row r="200" spans="1:4">
      <c r="B200" s="12" t="s">
        <v>500</v>
      </c>
      <c r="D200"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 Set Aside Activity Worksheet</vt:lpstr>
      <vt:lpstr>Comments to CDE </vt:lpstr>
      <vt:lpstr>Tables</vt:lpstr>
      <vt:lpstr>ADE</vt:lpstr>
      <vt:lpstr>District_Table</vt:lpstr>
      <vt:lpstr>Object_Code</vt:lpstr>
      <vt:lpstr>SES_Providers</vt:lpstr>
    </vt:vector>
  </TitlesOfParts>
  <Company>CDE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mohajeri-nelson_n</dc:creator>
  <cp:lastModifiedBy>petrov_m</cp:lastModifiedBy>
  <cp:lastPrinted>2012-08-09T16:33:18Z</cp:lastPrinted>
  <dcterms:created xsi:type="dcterms:W3CDTF">2011-04-28T22:49:20Z</dcterms:created>
  <dcterms:modified xsi:type="dcterms:W3CDTF">2012-09-11T20:16:03Z</dcterms:modified>
</cp:coreProperties>
</file>