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AR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Marti M. Rodriguez</author>
    <author>Tim Kahle</author>
  </authors>
  <commentList>
    <comment ref="Y9" authorId="0">
      <text>
        <r>
          <rPr>
            <sz val="8"/>
            <rFont val="Tahoma"/>
            <family val="0"/>
          </rPr>
          <t xml:space="preserve">Funds returned, this was a duplicate request
</t>
        </r>
      </text>
    </comment>
    <comment ref="Y15" authorId="0">
      <text>
        <r>
          <rPr>
            <b/>
            <sz val="8"/>
            <rFont val="Tahoma"/>
            <family val="0"/>
          </rPr>
          <t xml:space="preserve">The $13,000 requested in November, 2010 included this $9,900- Funds returned and deposited. Mmr
</t>
        </r>
        <r>
          <rPr>
            <sz val="8"/>
            <rFont val="Tahoma"/>
            <family val="0"/>
          </rPr>
          <t xml:space="preserve">
</t>
        </r>
      </text>
    </comment>
    <comment ref="AF25" authorId="1">
      <text>
        <r>
          <rPr>
            <b/>
            <sz val="8"/>
            <rFont val="Tahoma"/>
            <family val="0"/>
          </rPr>
          <t>Payment of $2,366 plus overpayment of $1,604 moved from grant code 7386.</t>
        </r>
      </text>
    </comment>
    <comment ref="AH10" authorId="1">
      <text>
        <r>
          <rPr>
            <b/>
            <sz val="8"/>
            <rFont val="Tahoma"/>
            <family val="2"/>
          </rPr>
          <t>Return of overpayment of funds.</t>
        </r>
      </text>
    </comment>
  </commentList>
</comments>
</file>

<file path=xl/sharedStrings.xml><?xml version="1.0" encoding="utf-8"?>
<sst xmlns="http://schemas.openxmlformats.org/spreadsheetml/2006/main" count="142" uniqueCount="95">
  <si>
    <t xml:space="preserve">Approved (A) Pending (P)  </t>
  </si>
  <si>
    <t>BALANCE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</si>
  <si>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</si>
  <si>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</si>
  <si>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</si>
  <si>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</si>
  <si>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</si>
  <si>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</si>
  <si>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</si>
  <si>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</si>
  <si>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</si>
  <si>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</si>
  <si>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</si>
  <si>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</si>
  <si>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TOTAL PAYMENTS</t>
  </si>
  <si>
    <t>DIST CODE</t>
  </si>
  <si>
    <t>COUNTY NAME</t>
  </si>
  <si>
    <t>DISTRICT NAME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</si>
  <si>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</si>
  <si>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</si>
  <si>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</si>
  <si>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</si>
  <si>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</si>
  <si>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</si>
  <si>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</si>
  <si>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</si>
  <si>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</si>
  <si>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</si>
  <si>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</si>
  <si>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</si>
  <si>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</si>
  <si>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</si>
  <si>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</si>
  <si>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0180</t>
  </si>
  <si>
    <t>0880</t>
  </si>
  <si>
    <t>East Otero R1</t>
  </si>
  <si>
    <t>Greeley 6</t>
  </si>
  <si>
    <t>A</t>
  </si>
  <si>
    <t xml:space="preserve"> </t>
  </si>
  <si>
    <t>ARRA 7/1/2009 - 6/30/2011</t>
  </si>
  <si>
    <t>ALLOCATION AMOUNT</t>
  </si>
  <si>
    <r>
      <t xml:space="preserve">ARRA          TITLE II - Part D TECHNOLOGY </t>
    </r>
    <r>
      <rPr>
        <b/>
        <sz val="10"/>
        <color indexed="10"/>
        <rFont val="Arial"/>
        <family val="2"/>
      </rPr>
      <t>BALANCE</t>
    </r>
  </si>
  <si>
    <t>GBL - 44SC</t>
  </si>
  <si>
    <t>0030</t>
  </si>
  <si>
    <t>0040</t>
  </si>
  <si>
    <t>0140</t>
  </si>
  <si>
    <t>0640</t>
  </si>
  <si>
    <t>0900</t>
  </si>
  <si>
    <t>0980</t>
  </si>
  <si>
    <t>0910</t>
  </si>
  <si>
    <t>ADAMS</t>
  </si>
  <si>
    <t>ARAPAHOE</t>
  </si>
  <si>
    <t>COSTILLA</t>
  </si>
  <si>
    <t>DENVER</t>
  </si>
  <si>
    <t>DOUGLAS</t>
  </si>
  <si>
    <t>EAGLE</t>
  </si>
  <si>
    <t>EL PASO</t>
  </si>
  <si>
    <t>HUERFANO</t>
  </si>
  <si>
    <t>LARIMER</t>
  </si>
  <si>
    <t>MORGAN</t>
  </si>
  <si>
    <t>OTERO</t>
  </si>
  <si>
    <t>RIO GRANDE</t>
  </si>
  <si>
    <t>WELD</t>
  </si>
  <si>
    <t>BOCES</t>
  </si>
  <si>
    <t>Adams 14</t>
  </si>
  <si>
    <t>Brighton 27J</t>
  </si>
  <si>
    <t>Littleton 6</t>
  </si>
  <si>
    <t>Adams-Arapahoe 28J</t>
  </si>
  <si>
    <t>Centennial R1</t>
  </si>
  <si>
    <t>Denver 1</t>
  </si>
  <si>
    <t>Douglas 1</t>
  </si>
  <si>
    <t>Eagle 50</t>
  </si>
  <si>
    <t>Harrison 2</t>
  </si>
  <si>
    <t>Colorado Springs</t>
  </si>
  <si>
    <t>Edison 54JT</t>
  </si>
  <si>
    <t>Huerfano RE1</t>
  </si>
  <si>
    <t>Poudre R1</t>
  </si>
  <si>
    <t>Ft Morgan RE3</t>
  </si>
  <si>
    <t>Monte Vista RE3</t>
  </si>
  <si>
    <t>EC BOCES</t>
  </si>
  <si>
    <t>CBOCES</t>
  </si>
  <si>
    <t>SLV BOCES</t>
  </si>
  <si>
    <t>Grant Code 5386</t>
  </si>
  <si>
    <t>CBOCES (Grant Code 6386)</t>
  </si>
  <si>
    <t>9035-1</t>
  </si>
  <si>
    <t>Y962</t>
  </si>
  <si>
    <t>Y963</t>
  </si>
  <si>
    <t>CBOCES (Grant Code 7386)</t>
  </si>
  <si>
    <t>DECEMBER 2011</t>
  </si>
  <si>
    <t>JANUARY 2012</t>
  </si>
  <si>
    <t>FEBRUARY 2012</t>
  </si>
  <si>
    <t>MARCH 2012</t>
  </si>
  <si>
    <t>APRIL 2012</t>
  </si>
  <si>
    <t>MAY  2012</t>
  </si>
  <si>
    <t>JUNE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</si>
</sst>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10" borderId="0" xfId="0" applyFill="1" applyAlignment="1">
      <alignment horizontal="center" wrapText="1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vertical="center" wrapText="1"/>
    </xf>
    <xf numFmtId="17" fontId="0" fillId="10" borderId="0" xfId="0" applyNumberFormat="1" applyFill="1" applyAlignment="1" quotePrefix="1">
      <alignment horizontal="center" wrapText="1"/>
    </xf>
    <xf numFmtId="0" fontId="0" fillId="10" borderId="0" xfId="0" applyFill="1" applyAlignment="1" quotePrefix="1">
      <alignment horizontal="center" wrapText="1"/>
    </xf>
    <xf numFmtId="49" fontId="0" fillId="10" borderId="0" xfId="0" applyNumberFormat="1" applyFill="1" applyAlignment="1">
      <alignment horizontal="center" wrapText="1"/>
    </xf>
    <xf numFmtId="0" fontId="37" fillId="10" borderId="10" xfId="0" applyFont="1" applyFill="1" applyBorder="1" applyAlignment="1" applyProtection="1">
      <alignment horizontal="center" wrapText="1"/>
      <protection/>
    </xf>
    <xf numFmtId="0" fontId="0" fillId="10" borderId="11" xfId="0" applyFill="1" applyBorder="1" applyAlignment="1">
      <alignment horizontal="center" wrapText="1"/>
    </xf>
    <xf numFmtId="0" fontId="0" fillId="10" borderId="11" xfId="0" applyFill="1" applyBorder="1" applyAlignment="1">
      <alignment horizontal="center"/>
    </xf>
    <xf numFmtId="0" fontId="4" fillId="10" borderId="12" xfId="0" applyFont="1" applyFill="1" applyBorder="1" applyAlignment="1" applyProtection="1">
      <alignment horizontal="center" wrapText="1"/>
      <protection/>
    </xf>
    <xf numFmtId="0" fontId="2" fillId="10" borderId="11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17" fontId="2" fillId="10" borderId="11" xfId="0" applyNumberFormat="1" applyFont="1" applyFill="1" applyBorder="1" applyAlignment="1" quotePrefix="1">
      <alignment horizontal="center" wrapText="1"/>
    </xf>
    <xf numFmtId="0" fontId="2" fillId="10" borderId="11" xfId="0" applyFont="1" applyFill="1" applyBorder="1" applyAlignment="1" quotePrefix="1">
      <alignment horizontal="center" wrapText="1"/>
    </xf>
    <xf numFmtId="49" fontId="2" fillId="10" borderId="11" xfId="0" applyNumberFormat="1" applyFont="1" applyFill="1" applyBorder="1" applyAlignment="1">
      <alignment horizontal="center" wrapText="1"/>
    </xf>
    <xf numFmtId="49" fontId="4" fillId="10" borderId="11" xfId="0" applyNumberFormat="1" applyFont="1" applyFill="1" applyBorder="1" applyAlignment="1">
      <alignment horizontal="center" wrapText="1"/>
    </xf>
    <xf numFmtId="0" fontId="37" fillId="10" borderId="12" xfId="0" applyFont="1" applyFill="1" applyBorder="1" applyAlignment="1" applyProtection="1">
      <alignment horizontal="center" wrapText="1"/>
      <protection/>
    </xf>
    <xf numFmtId="0" fontId="4" fillId="10" borderId="11" xfId="0" applyFont="1" applyFill="1" applyBorder="1" applyAlignment="1">
      <alignment horizontal="right"/>
    </xf>
    <xf numFmtId="3" fontId="4" fillId="10" borderId="11" xfId="0" applyNumberFormat="1" applyFont="1" applyFill="1" applyBorder="1" applyAlignment="1">
      <alignment/>
    </xf>
    <xf numFmtId="3" fontId="4" fillId="10" borderId="11" xfId="0" applyNumberFormat="1" applyFont="1" applyFill="1" applyBorder="1" applyAlignment="1">
      <alignment horizontal="right"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0" fontId="0" fillId="0" borderId="0" xfId="0" applyNumberFormat="1" applyFill="1" applyAlignment="1">
      <alignment/>
    </xf>
    <xf numFmtId="40" fontId="37" fillId="1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7" fillId="0" borderId="0" xfId="0" applyFont="1" applyAlignment="1">
      <alignment horizontal="center" vertical="center"/>
    </xf>
    <xf numFmtId="40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40" fontId="37" fillId="0" borderId="0" xfId="0" applyNumberFormat="1" applyFont="1" applyFill="1" applyAlignment="1">
      <alignment/>
    </xf>
    <xf numFmtId="0" fontId="4" fillId="10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/>
    </xf>
    <xf numFmtId="0" fontId="0" fillId="10" borderId="13" xfId="0" applyFill="1" applyBorder="1" applyAlignment="1">
      <alignment/>
    </xf>
    <xf numFmtId="38" fontId="0" fillId="0" borderId="0" xfId="0" applyNumberFormat="1" applyAlignment="1">
      <alignment/>
    </xf>
    <xf numFmtId="38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PageLayoutView="0" workbookViewId="0" topLeftCell="A1">
      <pane xSplit="7" topLeftCell="AK1" activePane="topRight" state="frozen"/>
      <selection pane="topLeft" activeCell="A1" sqref="A1"/>
      <selection pane="topRight" activeCell="AP4" sqref="AP4"/>
    </sheetView>
  </sheetViews>
  <sheetFormatPr defaultColWidth="9.140625" defaultRowHeight="15"/>
  <cols>
    <col min="1" max="1" width="9.140625" style="3" customWidth="1"/>
    <col min="2" max="2" width="13.8515625" style="0" customWidth="1"/>
    <col min="3" max="3" width="24.7109375" style="0" customWidth="1"/>
    <col min="4" max="4" width="14.8515625" style="0" customWidth="1"/>
    <col min="5" max="5" width="15.140625" style="0" customWidth="1"/>
    <col min="6" max="6" width="13.421875" style="0" customWidth="1"/>
    <col min="7" max="7" width="13.28125" style="0" customWidth="1"/>
    <col min="8" max="8" width="14.421875" style="0" customWidth="1"/>
    <col min="9" max="9" width="11.8515625" style="0" customWidth="1"/>
    <col min="10" max="10" width="13.7109375" style="0" customWidth="1"/>
    <col min="11" max="11" width="12.7109375" style="0" customWidth="1"/>
    <col min="12" max="12" width="10.421875" style="0" customWidth="1"/>
    <col min="13" max="13" width="12.8515625" style="0" customWidth="1"/>
    <col min="14" max="14" width="10.8515625" style="0" customWidth="1"/>
    <col min="15" max="15" width="12.421875" style="0" customWidth="1"/>
    <col min="16" max="16" width="11.421875" style="0" customWidth="1"/>
    <col min="17" max="17" width="11.00390625" style="0" customWidth="1"/>
    <col min="18" max="18" width="9.28125" style="0" bestFit="1" customWidth="1"/>
    <col min="19" max="19" width="10.8515625" style="0" customWidth="1"/>
    <col min="20" max="20" width="10.140625" style="0" customWidth="1"/>
    <col min="21" max="21" width="13.7109375" style="0" customWidth="1"/>
    <col min="22" max="22" width="15.421875" style="0" customWidth="1"/>
    <col min="23" max="24" width="13.140625" style="0" customWidth="1"/>
    <col min="25" max="25" width="12.7109375" style="0" customWidth="1"/>
    <col min="26" max="27" width="10.28125" style="0" bestFit="1" customWidth="1"/>
    <col min="28" max="28" width="9.28125" style="0" bestFit="1" customWidth="1"/>
    <col min="29" max="31" width="10.28125" style="0" bestFit="1" customWidth="1"/>
    <col min="32" max="32" width="15.421875" style="0" customWidth="1"/>
    <col min="33" max="33" width="10.7109375" style="0" customWidth="1"/>
    <col min="34" max="34" width="13.421875" style="0" customWidth="1"/>
    <col min="35" max="36" width="12.7109375" style="0" customWidth="1"/>
    <col min="37" max="37" width="12.28125" style="0" customWidth="1"/>
    <col min="42" max="42" width="13.8515625" style="0" customWidth="1"/>
  </cols>
  <sheetData>
    <row r="1" spans="1:43" ht="63.75">
      <c r="A1" s="13" t="s">
        <v>15</v>
      </c>
      <c r="B1" s="13" t="s">
        <v>16</v>
      </c>
      <c r="C1" s="14" t="s">
        <v>17</v>
      </c>
      <c r="D1" s="15" t="s">
        <v>41</v>
      </c>
      <c r="E1" s="13" t="s">
        <v>0</v>
      </c>
      <c r="F1" s="16" t="s">
        <v>40</v>
      </c>
      <c r="G1" s="17" t="s">
        <v>1</v>
      </c>
      <c r="H1" s="18" t="s">
        <v>2</v>
      </c>
      <c r="I1" s="19" t="s">
        <v>3</v>
      </c>
      <c r="J1" s="19" t="s">
        <v>4</v>
      </c>
      <c r="K1" s="19" t="s">
        <v>5</v>
      </c>
      <c r="L1" s="20" t="s">
        <v>6</v>
      </c>
      <c r="M1" s="20" t="s">
        <v>7</v>
      </c>
      <c r="N1" s="20" t="s">
        <v>8</v>
      </c>
      <c r="O1" s="20" t="s">
        <v>9</v>
      </c>
      <c r="P1" s="20" t="s">
        <v>10</v>
      </c>
      <c r="Q1" s="20" t="s">
        <v>11</v>
      </c>
      <c r="R1" s="20" t="s">
        <v>12</v>
      </c>
      <c r="S1" s="20" t="s">
        <v>13</v>
      </c>
      <c r="T1" s="20" t="s">
        <v>18</v>
      </c>
      <c r="U1" s="20" t="s">
        <v>19</v>
      </c>
      <c r="V1" s="20" t="s">
        <v>20</v>
      </c>
      <c r="W1" s="20" t="s">
        <v>21</v>
      </c>
      <c r="X1" s="20" t="s">
        <v>22</v>
      </c>
      <c r="Y1" s="20" t="s">
        <v>23</v>
      </c>
      <c r="Z1" s="20" t="s">
        <v>24</v>
      </c>
      <c r="AA1" s="20" t="s">
        <v>25</v>
      </c>
      <c r="AB1" s="20" t="s">
        <v>26</v>
      </c>
      <c r="AC1" s="20" t="s">
        <v>27</v>
      </c>
      <c r="AD1" s="20" t="s">
        <v>28</v>
      </c>
      <c r="AE1" s="20" t="s">
        <v>29</v>
      </c>
      <c r="AF1" s="20" t="s">
        <v>30</v>
      </c>
      <c r="AG1" s="20" t="s">
        <v>31</v>
      </c>
      <c r="AH1" s="20" t="s">
        <v>32</v>
      </c>
      <c r="AI1" s="20" t="s">
        <v>88</v>
      </c>
      <c r="AJ1" s="20" t="s">
        <v>89</v>
      </c>
      <c r="AK1" s="20" t="s">
        <v>90</v>
      </c>
      <c r="AL1" s="20" t="s">
        <v>91</v>
      </c>
      <c r="AM1" s="20" t="s">
        <v>92</v>
      </c>
      <c r="AN1" s="20" t="s">
        <v>93</v>
      </c>
      <c r="AO1" s="20" t="s">
        <v>94</v>
      </c>
      <c r="AP1" s="21" t="s">
        <v>14</v>
      </c>
      <c r="AQ1" s="1"/>
    </row>
    <row r="2" spans="1:43" ht="15.75" thickBot="1">
      <c r="A2" s="8"/>
      <c r="B2" s="6"/>
      <c r="C2" s="7"/>
      <c r="D2" s="12" t="s">
        <v>42</v>
      </c>
      <c r="E2" s="7"/>
      <c r="F2" s="6"/>
      <c r="G2" s="7"/>
      <c r="H2" s="9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"/>
    </row>
    <row r="3" spans="1:42" ht="42" customHeight="1">
      <c r="A3" s="36" t="s">
        <v>39</v>
      </c>
      <c r="B3" s="37"/>
      <c r="C3" s="38"/>
      <c r="D3" s="22" t="s">
        <v>82</v>
      </c>
      <c r="E3" s="23"/>
      <c r="F3" s="24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5:42" ht="15">
      <c r="E4" s="27"/>
      <c r="F4" s="27"/>
      <c r="G4" s="2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1:44" ht="15">
      <c r="A5" s="2" t="s">
        <v>43</v>
      </c>
      <c r="B5" t="s">
        <v>50</v>
      </c>
      <c r="C5" t="s">
        <v>64</v>
      </c>
      <c r="D5" s="4">
        <f>G5</f>
        <v>0</v>
      </c>
      <c r="E5" s="28" t="s">
        <v>37</v>
      </c>
      <c r="F5" s="29">
        <v>185805</v>
      </c>
      <c r="G5" s="30">
        <f>F5-AP5</f>
        <v>0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>
        <v>5223</v>
      </c>
      <c r="W5" s="39"/>
      <c r="X5" s="39">
        <v>20814</v>
      </c>
      <c r="Y5" s="39">
        <v>467</v>
      </c>
      <c r="Z5" s="39"/>
      <c r="AA5" s="39"/>
      <c r="AB5" s="39"/>
      <c r="AC5" s="39">
        <v>58516</v>
      </c>
      <c r="AD5" s="39">
        <v>10457</v>
      </c>
      <c r="AE5" s="39">
        <v>38916</v>
      </c>
      <c r="AF5" s="39">
        <v>17549</v>
      </c>
      <c r="AG5" s="39"/>
      <c r="AH5" s="39">
        <v>33863</v>
      </c>
      <c r="AI5" s="39"/>
      <c r="AJ5" s="39"/>
      <c r="AK5" s="39"/>
      <c r="AL5" s="39"/>
      <c r="AM5" s="39"/>
      <c r="AN5" s="39"/>
      <c r="AO5" s="39"/>
      <c r="AP5" s="39">
        <f>SUM(H5:AO5)</f>
        <v>185805</v>
      </c>
      <c r="AQ5" s="4"/>
      <c r="AR5" s="4"/>
    </row>
    <row r="6" spans="1:44" ht="15">
      <c r="A6" s="2" t="s">
        <v>44</v>
      </c>
      <c r="B6" t="s">
        <v>50</v>
      </c>
      <c r="C6" t="s">
        <v>65</v>
      </c>
      <c r="D6" s="4">
        <f aca="true" t="shared" si="0" ref="D6:D26">G6</f>
        <v>0</v>
      </c>
      <c r="E6" s="28" t="s">
        <v>37</v>
      </c>
      <c r="F6" s="29">
        <v>150000</v>
      </c>
      <c r="G6" s="30">
        <f>F6-AP6</f>
        <v>0</v>
      </c>
      <c r="H6" s="39"/>
      <c r="I6" s="39"/>
      <c r="J6" s="39"/>
      <c r="K6" s="39"/>
      <c r="L6" s="39"/>
      <c r="M6" s="39"/>
      <c r="N6" s="39">
        <v>33127</v>
      </c>
      <c r="O6" s="39"/>
      <c r="P6" s="39">
        <v>10854</v>
      </c>
      <c r="Q6" s="39">
        <v>2779</v>
      </c>
      <c r="R6" s="39"/>
      <c r="S6" s="39"/>
      <c r="T6" s="39"/>
      <c r="U6" s="39"/>
      <c r="V6" s="39"/>
      <c r="W6" s="39"/>
      <c r="X6" s="39"/>
      <c r="Y6" s="39"/>
      <c r="Z6" s="39">
        <v>2779</v>
      </c>
      <c r="AA6" s="39">
        <v>5865</v>
      </c>
      <c r="AB6" s="39"/>
      <c r="AC6" s="39">
        <v>40323</v>
      </c>
      <c r="AD6" s="39"/>
      <c r="AE6" s="39"/>
      <c r="AF6" s="39"/>
      <c r="AG6" s="39"/>
      <c r="AH6" s="39">
        <v>54273</v>
      </c>
      <c r="AI6" s="39"/>
      <c r="AJ6" s="39"/>
      <c r="AK6" s="39"/>
      <c r="AL6" s="39"/>
      <c r="AM6" s="39"/>
      <c r="AN6" s="39"/>
      <c r="AO6" s="39"/>
      <c r="AP6" s="39">
        <f aca="true" t="shared" si="1" ref="AP6:AP26">SUM(H6:AO6)</f>
        <v>150000</v>
      </c>
      <c r="AQ6" s="4"/>
      <c r="AR6" s="4"/>
    </row>
    <row r="7" spans="1:44" ht="15">
      <c r="A7" s="2" t="s">
        <v>45</v>
      </c>
      <c r="B7" t="s">
        <v>51</v>
      </c>
      <c r="C7" t="s">
        <v>66</v>
      </c>
      <c r="D7" s="4">
        <f t="shared" si="0"/>
        <v>257</v>
      </c>
      <c r="E7" s="28" t="s">
        <v>37</v>
      </c>
      <c r="F7" s="29">
        <v>150000</v>
      </c>
      <c r="G7" s="30">
        <f aca="true" t="shared" si="2" ref="G7:G26">F7-AP7</f>
        <v>257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>
        <v>125615</v>
      </c>
      <c r="Y7" s="39"/>
      <c r="Z7" s="39"/>
      <c r="AA7" s="39"/>
      <c r="AB7" s="39"/>
      <c r="AC7" s="39"/>
      <c r="AD7" s="39">
        <v>22334</v>
      </c>
      <c r="AE7" s="39"/>
      <c r="AF7" s="39">
        <v>1174</v>
      </c>
      <c r="AG7" s="39"/>
      <c r="AH7" s="39">
        <v>620</v>
      </c>
      <c r="AI7" s="39"/>
      <c r="AJ7" s="39"/>
      <c r="AK7" s="39"/>
      <c r="AL7" s="39"/>
      <c r="AM7" s="39"/>
      <c r="AN7" s="39"/>
      <c r="AO7" s="39"/>
      <c r="AP7" s="39">
        <f t="shared" si="1"/>
        <v>149743</v>
      </c>
      <c r="AQ7" s="4"/>
      <c r="AR7" s="4"/>
    </row>
    <row r="8" spans="1:44" ht="15">
      <c r="A8" s="2" t="s">
        <v>33</v>
      </c>
      <c r="B8" t="s">
        <v>51</v>
      </c>
      <c r="C8" t="s">
        <v>67</v>
      </c>
      <c r="D8" s="4">
        <f t="shared" si="0"/>
        <v>0</v>
      </c>
      <c r="E8" s="28" t="s">
        <v>37</v>
      </c>
      <c r="F8" s="29">
        <v>118629</v>
      </c>
      <c r="G8" s="30">
        <f t="shared" si="2"/>
        <v>0</v>
      </c>
      <c r="H8" s="39"/>
      <c r="I8" s="39"/>
      <c r="J8" s="39"/>
      <c r="K8" s="39"/>
      <c r="L8" s="39"/>
      <c r="M8" s="39"/>
      <c r="N8" s="39">
        <v>69077</v>
      </c>
      <c r="O8" s="39">
        <v>3108</v>
      </c>
      <c r="P8" s="39">
        <v>3357</v>
      </c>
      <c r="Q8" s="39">
        <v>1461</v>
      </c>
      <c r="R8" s="39"/>
      <c r="S8" s="39">
        <v>11153</v>
      </c>
      <c r="T8" s="39"/>
      <c r="U8" s="39"/>
      <c r="V8" s="39"/>
      <c r="W8" s="39"/>
      <c r="X8" s="39"/>
      <c r="Y8" s="39"/>
      <c r="Z8" s="39">
        <v>17635</v>
      </c>
      <c r="AA8" s="39"/>
      <c r="AB8" s="39"/>
      <c r="AC8" s="39"/>
      <c r="AD8" s="39"/>
      <c r="AE8" s="39"/>
      <c r="AF8" s="39"/>
      <c r="AG8" s="39">
        <v>12838</v>
      </c>
      <c r="AH8" s="39"/>
      <c r="AI8" s="39"/>
      <c r="AJ8" s="39"/>
      <c r="AK8" s="39"/>
      <c r="AL8" s="39"/>
      <c r="AM8" s="39"/>
      <c r="AN8" s="39"/>
      <c r="AO8" s="39"/>
      <c r="AP8" s="39">
        <f t="shared" si="1"/>
        <v>118629</v>
      </c>
      <c r="AQ8" s="4"/>
      <c r="AR8" s="4"/>
    </row>
    <row r="9" spans="1:44" ht="15">
      <c r="A9" s="2" t="s">
        <v>46</v>
      </c>
      <c r="B9" t="s">
        <v>52</v>
      </c>
      <c r="C9" t="s">
        <v>68</v>
      </c>
      <c r="D9" s="4">
        <f t="shared" si="0"/>
        <v>0</v>
      </c>
      <c r="E9" s="28" t="s">
        <v>37</v>
      </c>
      <c r="F9" s="29">
        <v>46251</v>
      </c>
      <c r="G9" s="30">
        <f t="shared" si="2"/>
        <v>0</v>
      </c>
      <c r="H9" s="39"/>
      <c r="I9" s="39"/>
      <c r="J9" s="39"/>
      <c r="K9" s="39"/>
      <c r="L9" s="39"/>
      <c r="M9" s="39"/>
      <c r="N9" s="39"/>
      <c r="O9" s="39">
        <v>19750</v>
      </c>
      <c r="P9" s="39"/>
      <c r="Q9" s="39"/>
      <c r="R9" s="39"/>
      <c r="S9" s="39">
        <v>10179</v>
      </c>
      <c r="T9" s="39"/>
      <c r="U9" s="39"/>
      <c r="V9" s="39"/>
      <c r="W9" s="39"/>
      <c r="X9" s="39">
        <v>10759</v>
      </c>
      <c r="Y9" s="39">
        <v>-10759</v>
      </c>
      <c r="Z9" s="39">
        <v>6421</v>
      </c>
      <c r="AA9" s="39"/>
      <c r="AB9" s="39"/>
      <c r="AC9" s="39">
        <v>2350</v>
      </c>
      <c r="AD9" s="39"/>
      <c r="AE9" s="39"/>
      <c r="AF9" s="39"/>
      <c r="AG9" s="39">
        <v>7551</v>
      </c>
      <c r="AH9" s="39"/>
      <c r="AI9" s="39"/>
      <c r="AJ9" s="39"/>
      <c r="AK9" s="39"/>
      <c r="AL9" s="39"/>
      <c r="AM9" s="39"/>
      <c r="AN9" s="39"/>
      <c r="AO9" s="39"/>
      <c r="AP9" s="39">
        <f t="shared" si="1"/>
        <v>46251</v>
      </c>
      <c r="AQ9" s="4"/>
      <c r="AR9" s="4"/>
    </row>
    <row r="10" spans="1:44" ht="15">
      <c r="A10" s="2" t="s">
        <v>34</v>
      </c>
      <c r="B10" t="s">
        <v>53</v>
      </c>
      <c r="C10" t="s">
        <v>69</v>
      </c>
      <c r="D10" s="4">
        <f t="shared" si="0"/>
        <v>189</v>
      </c>
      <c r="E10" s="28" t="s">
        <v>37</v>
      </c>
      <c r="F10" s="29">
        <v>199492</v>
      </c>
      <c r="G10" s="30">
        <f t="shared" si="2"/>
        <v>189</v>
      </c>
      <c r="H10" s="39"/>
      <c r="I10" s="39"/>
      <c r="J10" s="39"/>
      <c r="K10" s="39"/>
      <c r="L10" s="39"/>
      <c r="M10" s="39"/>
      <c r="N10" s="39"/>
      <c r="O10" s="39">
        <v>9975</v>
      </c>
      <c r="P10" s="39"/>
      <c r="Q10" s="39">
        <v>17965</v>
      </c>
      <c r="R10" s="39"/>
      <c r="S10" s="39">
        <v>7943</v>
      </c>
      <c r="T10" s="39"/>
      <c r="U10" s="39"/>
      <c r="V10" s="39"/>
      <c r="W10" s="39"/>
      <c r="X10" s="39">
        <v>3535</v>
      </c>
      <c r="Y10" s="39">
        <v>5366</v>
      </c>
      <c r="Z10" s="39"/>
      <c r="AA10" s="39">
        <v>32060</v>
      </c>
      <c r="AB10" s="39"/>
      <c r="AC10" s="39"/>
      <c r="AD10" s="39">
        <v>10725</v>
      </c>
      <c r="AE10" s="39">
        <v>54249</v>
      </c>
      <c r="AF10" s="39">
        <v>31001</v>
      </c>
      <c r="AG10" s="39">
        <v>26673</v>
      </c>
      <c r="AH10" s="39">
        <v>-17973</v>
      </c>
      <c r="AI10" s="39"/>
      <c r="AJ10" s="39"/>
      <c r="AK10" s="39"/>
      <c r="AL10" s="39"/>
      <c r="AM10" s="39"/>
      <c r="AN10" s="39">
        <v>4684</v>
      </c>
      <c r="AO10" s="39">
        <v>13100</v>
      </c>
      <c r="AP10" s="39">
        <f t="shared" si="1"/>
        <v>199303</v>
      </c>
      <c r="AQ10" s="4"/>
      <c r="AR10" s="4"/>
    </row>
    <row r="11" spans="1:44" ht="15">
      <c r="A11" s="2" t="s">
        <v>47</v>
      </c>
      <c r="B11" t="s">
        <v>54</v>
      </c>
      <c r="C11" t="s">
        <v>70</v>
      </c>
      <c r="D11" s="4">
        <f t="shared" si="0"/>
        <v>276</v>
      </c>
      <c r="E11" s="28" t="s">
        <v>37</v>
      </c>
      <c r="F11" s="29">
        <v>142359</v>
      </c>
      <c r="G11" s="30">
        <f t="shared" si="2"/>
        <v>276</v>
      </c>
      <c r="H11" s="39"/>
      <c r="I11" s="39"/>
      <c r="J11" s="39"/>
      <c r="K11" s="39"/>
      <c r="L11" s="39"/>
      <c r="M11" s="39"/>
      <c r="N11" s="39">
        <v>30573</v>
      </c>
      <c r="O11" s="39"/>
      <c r="P11" s="39"/>
      <c r="Q11" s="39"/>
      <c r="R11" s="39"/>
      <c r="S11" s="39"/>
      <c r="T11" s="39"/>
      <c r="U11" s="39"/>
      <c r="V11" s="39">
        <v>18688</v>
      </c>
      <c r="W11" s="39"/>
      <c r="X11" s="39">
        <v>18688</v>
      </c>
      <c r="Y11" s="39">
        <v>17685</v>
      </c>
      <c r="Z11" s="39"/>
      <c r="AA11" s="39"/>
      <c r="AB11" s="39"/>
      <c r="AC11" s="39">
        <v>7058</v>
      </c>
      <c r="AD11" s="39"/>
      <c r="AE11" s="39">
        <v>30407</v>
      </c>
      <c r="AF11" s="39"/>
      <c r="AG11" s="39">
        <v>18984</v>
      </c>
      <c r="AH11" s="39"/>
      <c r="AI11" s="39"/>
      <c r="AJ11" s="39"/>
      <c r="AK11" s="39"/>
      <c r="AL11" s="39"/>
      <c r="AM11" s="39"/>
      <c r="AN11" s="39"/>
      <c r="AO11" s="39"/>
      <c r="AP11" s="39">
        <f t="shared" si="1"/>
        <v>142083</v>
      </c>
      <c r="AQ11" s="4"/>
      <c r="AR11" s="4"/>
    </row>
    <row r="12" spans="1:44" ht="15">
      <c r="A12" s="2" t="s">
        <v>49</v>
      </c>
      <c r="B12" t="s">
        <v>55</v>
      </c>
      <c r="C12" t="s">
        <v>71</v>
      </c>
      <c r="D12" s="4">
        <f t="shared" si="0"/>
        <v>0</v>
      </c>
      <c r="E12" s="28" t="s">
        <v>37</v>
      </c>
      <c r="F12" s="29">
        <v>150000</v>
      </c>
      <c r="G12" s="30">
        <f t="shared" si="2"/>
        <v>0</v>
      </c>
      <c r="H12" s="39"/>
      <c r="I12" s="39"/>
      <c r="J12" s="39"/>
      <c r="K12" s="39"/>
      <c r="L12" s="39"/>
      <c r="M12" s="39"/>
      <c r="N12" s="39">
        <v>16156</v>
      </c>
      <c r="O12" s="39">
        <v>11417</v>
      </c>
      <c r="P12" s="39"/>
      <c r="Q12" s="39">
        <v>8687</v>
      </c>
      <c r="R12" s="39">
        <v>8752</v>
      </c>
      <c r="S12" s="39"/>
      <c r="T12" s="39"/>
      <c r="U12" s="39"/>
      <c r="V12" s="39">
        <v>9234</v>
      </c>
      <c r="W12" s="39"/>
      <c r="X12" s="39">
        <v>27262</v>
      </c>
      <c r="Y12" s="39">
        <v>15561</v>
      </c>
      <c r="Z12" s="39"/>
      <c r="AA12" s="39"/>
      <c r="AB12" s="39"/>
      <c r="AC12" s="39">
        <v>13848</v>
      </c>
      <c r="AD12" s="39">
        <v>4693</v>
      </c>
      <c r="AE12" s="39"/>
      <c r="AF12" s="39">
        <v>34390</v>
      </c>
      <c r="AG12" s="39"/>
      <c r="AH12" s="39"/>
      <c r="AI12" s="39"/>
      <c r="AJ12" s="39"/>
      <c r="AK12" s="39"/>
      <c r="AL12" s="39"/>
      <c r="AM12" s="39"/>
      <c r="AN12" s="39"/>
      <c r="AO12" s="39"/>
      <c r="AP12" s="39">
        <f t="shared" si="1"/>
        <v>150000</v>
      </c>
      <c r="AQ12" s="4"/>
      <c r="AR12" s="4"/>
    </row>
    <row r="13" spans="1:44" ht="15">
      <c r="A13" s="2" t="s">
        <v>48</v>
      </c>
      <c r="B13" t="s">
        <v>56</v>
      </c>
      <c r="C13" t="s">
        <v>72</v>
      </c>
      <c r="D13" s="4">
        <f t="shared" si="0"/>
        <v>509</v>
      </c>
      <c r="E13" s="28" t="s">
        <v>37</v>
      </c>
      <c r="F13" s="29">
        <v>119840</v>
      </c>
      <c r="G13" s="30">
        <f t="shared" si="2"/>
        <v>509</v>
      </c>
      <c r="H13" s="39"/>
      <c r="I13" s="39"/>
      <c r="J13" s="39"/>
      <c r="K13" s="39"/>
      <c r="L13" s="39"/>
      <c r="M13" s="39"/>
      <c r="N13" s="39"/>
      <c r="O13" s="39"/>
      <c r="P13" s="39">
        <v>34648</v>
      </c>
      <c r="Q13" s="39">
        <v>46465</v>
      </c>
      <c r="R13" s="39">
        <v>2318</v>
      </c>
      <c r="S13" s="39"/>
      <c r="T13" s="39"/>
      <c r="U13" s="39"/>
      <c r="V13" s="39"/>
      <c r="W13" s="39"/>
      <c r="X13" s="39">
        <v>1338</v>
      </c>
      <c r="Y13" s="39">
        <v>2318</v>
      </c>
      <c r="Z13" s="39">
        <v>4998</v>
      </c>
      <c r="AA13" s="39"/>
      <c r="AB13" s="39"/>
      <c r="AC13" s="39"/>
      <c r="AD13" s="39"/>
      <c r="AE13" s="39">
        <v>1923</v>
      </c>
      <c r="AF13" s="39">
        <v>25323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>
        <f t="shared" si="1"/>
        <v>119331</v>
      </c>
      <c r="AQ13" s="4"/>
      <c r="AR13" s="4"/>
    </row>
    <row r="14" spans="1:44" ht="15">
      <c r="A14" s="3">
        <v>1010</v>
      </c>
      <c r="B14" t="s">
        <v>56</v>
      </c>
      <c r="C14" t="s">
        <v>73</v>
      </c>
      <c r="D14" s="4">
        <f t="shared" si="0"/>
        <v>5371</v>
      </c>
      <c r="E14" s="28" t="s">
        <v>37</v>
      </c>
      <c r="F14" s="29">
        <v>149996</v>
      </c>
      <c r="G14" s="30">
        <f t="shared" si="2"/>
        <v>5371</v>
      </c>
      <c r="H14" s="39"/>
      <c r="I14" s="39"/>
      <c r="J14" s="39"/>
      <c r="K14" s="39"/>
      <c r="L14" s="39"/>
      <c r="M14" s="39"/>
      <c r="N14" s="39"/>
      <c r="O14" s="39"/>
      <c r="P14" s="39">
        <v>734</v>
      </c>
      <c r="Q14" s="39">
        <v>4455</v>
      </c>
      <c r="R14" s="39">
        <v>27470</v>
      </c>
      <c r="S14" s="39">
        <v>7527</v>
      </c>
      <c r="T14" s="39"/>
      <c r="U14" s="39"/>
      <c r="V14" s="39">
        <v>10065</v>
      </c>
      <c r="W14" s="39"/>
      <c r="X14" s="39"/>
      <c r="Y14" s="39">
        <v>7031</v>
      </c>
      <c r="Z14" s="39">
        <v>16784</v>
      </c>
      <c r="AA14" s="39">
        <v>10634</v>
      </c>
      <c r="AB14" s="39"/>
      <c r="AC14" s="39">
        <v>14507</v>
      </c>
      <c r="AD14" s="39"/>
      <c r="AE14" s="39">
        <v>45418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>
        <f t="shared" si="1"/>
        <v>144625</v>
      </c>
      <c r="AQ14" s="4"/>
      <c r="AR14" s="4"/>
    </row>
    <row r="15" spans="1:44" ht="15">
      <c r="A15" s="3">
        <v>1120</v>
      </c>
      <c r="B15" t="s">
        <v>56</v>
      </c>
      <c r="C15" t="s">
        <v>74</v>
      </c>
      <c r="D15" s="4">
        <f t="shared" si="0"/>
        <v>400</v>
      </c>
      <c r="E15" s="28" t="s">
        <v>37</v>
      </c>
      <c r="F15" s="29">
        <v>100000</v>
      </c>
      <c r="G15" s="30">
        <f t="shared" si="2"/>
        <v>400</v>
      </c>
      <c r="H15" s="39"/>
      <c r="I15" s="39"/>
      <c r="J15" s="39"/>
      <c r="K15" s="39"/>
      <c r="L15" s="39">
        <v>5040</v>
      </c>
      <c r="M15" s="39"/>
      <c r="N15" s="39">
        <v>6360</v>
      </c>
      <c r="O15" s="39">
        <v>6027</v>
      </c>
      <c r="P15" s="39"/>
      <c r="Q15" s="39">
        <v>11687</v>
      </c>
      <c r="R15" s="39">
        <v>1180</v>
      </c>
      <c r="S15" s="39"/>
      <c r="T15" s="39"/>
      <c r="U15" s="39"/>
      <c r="V15" s="39">
        <v>13000</v>
      </c>
      <c r="W15" s="39"/>
      <c r="X15" s="39">
        <v>9900</v>
      </c>
      <c r="Y15" s="39">
        <v>-9900</v>
      </c>
      <c r="Z15" s="39"/>
      <c r="AA15" s="39"/>
      <c r="AB15" s="39"/>
      <c r="AC15" s="39">
        <v>48955</v>
      </c>
      <c r="AD15" s="39"/>
      <c r="AE15" s="39"/>
      <c r="AF15" s="39"/>
      <c r="AG15" s="39"/>
      <c r="AH15" s="39">
        <v>7351</v>
      </c>
      <c r="AI15" s="39"/>
      <c r="AJ15" s="39"/>
      <c r="AK15" s="39"/>
      <c r="AL15" s="39"/>
      <c r="AM15" s="39"/>
      <c r="AN15" s="39"/>
      <c r="AO15" s="39"/>
      <c r="AP15" s="39">
        <f t="shared" si="1"/>
        <v>99600</v>
      </c>
      <c r="AQ15" s="4"/>
      <c r="AR15" s="4"/>
    </row>
    <row r="16" spans="1:44" ht="15">
      <c r="A16" s="3">
        <v>1390</v>
      </c>
      <c r="B16" t="s">
        <v>57</v>
      </c>
      <c r="C16" t="s">
        <v>75</v>
      </c>
      <c r="D16" s="4">
        <f t="shared" si="0"/>
        <v>0</v>
      </c>
      <c r="E16" s="28" t="s">
        <v>37</v>
      </c>
      <c r="F16" s="29">
        <v>99750</v>
      </c>
      <c r="G16" s="30">
        <f t="shared" si="2"/>
        <v>0</v>
      </c>
      <c r="H16" s="39"/>
      <c r="I16" s="39"/>
      <c r="J16" s="39"/>
      <c r="K16" s="39"/>
      <c r="L16" s="39">
        <v>28108</v>
      </c>
      <c r="M16" s="39"/>
      <c r="N16" s="39"/>
      <c r="O16" s="39"/>
      <c r="P16" s="39"/>
      <c r="Q16" s="39">
        <v>15754</v>
      </c>
      <c r="R16" s="39"/>
      <c r="S16" s="39">
        <v>20512</v>
      </c>
      <c r="T16" s="39"/>
      <c r="U16" s="39"/>
      <c r="V16" s="39"/>
      <c r="W16" s="39"/>
      <c r="X16" s="39">
        <v>231</v>
      </c>
      <c r="Y16" s="39"/>
      <c r="Z16" s="39"/>
      <c r="AA16" s="39"/>
      <c r="AB16" s="39"/>
      <c r="AC16" s="39"/>
      <c r="AD16" s="39"/>
      <c r="AE16" s="39"/>
      <c r="AF16" s="39"/>
      <c r="AG16" s="39">
        <v>35145</v>
      </c>
      <c r="AH16" s="39"/>
      <c r="AI16" s="39"/>
      <c r="AJ16" s="39"/>
      <c r="AK16" s="39"/>
      <c r="AL16" s="39"/>
      <c r="AM16" s="39"/>
      <c r="AN16" s="39"/>
      <c r="AO16" s="39"/>
      <c r="AP16" s="39">
        <f t="shared" si="1"/>
        <v>99750</v>
      </c>
      <c r="AQ16" s="4"/>
      <c r="AR16" s="4"/>
    </row>
    <row r="17" spans="1:44" ht="15">
      <c r="A17" s="3">
        <v>1550</v>
      </c>
      <c r="B17" t="s">
        <v>58</v>
      </c>
      <c r="C17" t="s">
        <v>76</v>
      </c>
      <c r="D17" s="4">
        <f t="shared" si="0"/>
        <v>8209</v>
      </c>
      <c r="E17" s="28" t="s">
        <v>37</v>
      </c>
      <c r="F17" s="29">
        <v>149938</v>
      </c>
      <c r="G17" s="30">
        <f t="shared" si="2"/>
        <v>8209</v>
      </c>
      <c r="H17" s="39"/>
      <c r="I17" s="39"/>
      <c r="J17" s="39"/>
      <c r="K17" s="39"/>
      <c r="L17" s="39"/>
      <c r="M17" s="39"/>
      <c r="N17" s="39">
        <v>95760</v>
      </c>
      <c r="O17" s="39"/>
      <c r="P17" s="39"/>
      <c r="Q17" s="39">
        <v>3739</v>
      </c>
      <c r="R17" s="39"/>
      <c r="S17" s="39"/>
      <c r="T17" s="39"/>
      <c r="U17" s="39"/>
      <c r="V17" s="39"/>
      <c r="W17" s="39"/>
      <c r="X17" s="39">
        <v>0</v>
      </c>
      <c r="Y17" s="39"/>
      <c r="Z17" s="39">
        <v>1684</v>
      </c>
      <c r="AA17" s="39"/>
      <c r="AB17" s="39"/>
      <c r="AC17" s="39">
        <v>4090</v>
      </c>
      <c r="AD17" s="39">
        <v>12848</v>
      </c>
      <c r="AE17" s="39">
        <v>1182</v>
      </c>
      <c r="AF17" s="39">
        <v>22426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>
        <f t="shared" si="1"/>
        <v>141729</v>
      </c>
      <c r="AQ17" s="4"/>
      <c r="AR17" s="4"/>
    </row>
    <row r="18" spans="1:44" ht="15">
      <c r="A18" s="3">
        <v>2405</v>
      </c>
      <c r="B18" t="s">
        <v>59</v>
      </c>
      <c r="C18" t="s">
        <v>77</v>
      </c>
      <c r="D18" s="4">
        <f t="shared" si="0"/>
        <v>0</v>
      </c>
      <c r="E18" s="28" t="s">
        <v>37</v>
      </c>
      <c r="F18" s="29">
        <v>150000</v>
      </c>
      <c r="G18" s="30">
        <f t="shared" si="2"/>
        <v>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>
        <v>19058</v>
      </c>
      <c r="S18" s="39">
        <v>7353</v>
      </c>
      <c r="T18" s="39"/>
      <c r="U18" s="39"/>
      <c r="V18" s="39"/>
      <c r="W18" s="39"/>
      <c r="X18" s="39">
        <v>30020</v>
      </c>
      <c r="Y18" s="39"/>
      <c r="Z18" s="39">
        <v>8664</v>
      </c>
      <c r="AA18" s="39">
        <v>32924</v>
      </c>
      <c r="AB18" s="39"/>
      <c r="AC18" s="39">
        <v>12751</v>
      </c>
      <c r="AD18" s="39">
        <v>10500</v>
      </c>
      <c r="AE18" s="39">
        <v>3655</v>
      </c>
      <c r="AF18" s="39">
        <v>23556</v>
      </c>
      <c r="AG18" s="39"/>
      <c r="AH18" s="39">
        <v>1519</v>
      </c>
      <c r="AI18" s="39"/>
      <c r="AJ18" s="39"/>
      <c r="AK18" s="39"/>
      <c r="AL18" s="39"/>
      <c r="AM18" s="39"/>
      <c r="AN18" s="39"/>
      <c r="AO18" s="39"/>
      <c r="AP18" s="39">
        <f t="shared" si="1"/>
        <v>150000</v>
      </c>
      <c r="AQ18" s="4"/>
      <c r="AR18" s="4"/>
    </row>
    <row r="19" spans="1:44" ht="15">
      <c r="A19" s="3">
        <v>2520</v>
      </c>
      <c r="B19" t="s">
        <v>60</v>
      </c>
      <c r="C19" t="s">
        <v>35</v>
      </c>
      <c r="D19" s="4">
        <f t="shared" si="0"/>
        <v>0</v>
      </c>
      <c r="E19" s="28" t="s">
        <v>37</v>
      </c>
      <c r="F19" s="29">
        <v>100000</v>
      </c>
      <c r="G19" s="30">
        <f t="shared" si="2"/>
        <v>0</v>
      </c>
      <c r="H19" s="39"/>
      <c r="I19" s="39"/>
      <c r="J19" s="39"/>
      <c r="K19" s="39"/>
      <c r="L19" s="39"/>
      <c r="M19" s="39" t="s">
        <v>38</v>
      </c>
      <c r="N19" s="39">
        <v>72080</v>
      </c>
      <c r="O19" s="39" t="s">
        <v>38</v>
      </c>
      <c r="P19" s="39" t="s">
        <v>38</v>
      </c>
      <c r="Q19" s="39" t="s">
        <v>38</v>
      </c>
      <c r="R19" s="39" t="s">
        <v>38</v>
      </c>
      <c r="S19" s="39" t="s">
        <v>38</v>
      </c>
      <c r="T19" s="39" t="s">
        <v>38</v>
      </c>
      <c r="U19" s="39" t="s">
        <v>38</v>
      </c>
      <c r="V19" s="39" t="s">
        <v>38</v>
      </c>
      <c r="W19" s="39" t="s">
        <v>38</v>
      </c>
      <c r="X19" s="39" t="s">
        <v>38</v>
      </c>
      <c r="Y19" s="39" t="s">
        <v>38</v>
      </c>
      <c r="Z19" s="39">
        <v>27920</v>
      </c>
      <c r="AA19" s="39" t="s">
        <v>38</v>
      </c>
      <c r="AB19" s="39" t="s">
        <v>38</v>
      </c>
      <c r="AC19" s="39" t="s">
        <v>38</v>
      </c>
      <c r="AD19" s="39" t="s">
        <v>38</v>
      </c>
      <c r="AE19" s="39" t="s">
        <v>38</v>
      </c>
      <c r="AF19" s="39" t="s">
        <v>38</v>
      </c>
      <c r="AG19" s="39" t="s">
        <v>38</v>
      </c>
      <c r="AH19" s="39" t="s">
        <v>38</v>
      </c>
      <c r="AI19" s="39"/>
      <c r="AJ19" s="39"/>
      <c r="AK19" s="39"/>
      <c r="AL19" s="39"/>
      <c r="AM19" s="39"/>
      <c r="AN19" s="39"/>
      <c r="AO19" s="39"/>
      <c r="AP19" s="39">
        <f t="shared" si="1"/>
        <v>100000</v>
      </c>
      <c r="AQ19" s="4"/>
      <c r="AR19" s="4"/>
    </row>
    <row r="20" spans="1:44" ht="15">
      <c r="A20" s="3">
        <v>2740</v>
      </c>
      <c r="B20" t="s">
        <v>61</v>
      </c>
      <c r="C20" t="s">
        <v>78</v>
      </c>
      <c r="D20" s="4">
        <f t="shared" si="0"/>
        <v>30</v>
      </c>
      <c r="E20" s="28" t="s">
        <v>37</v>
      </c>
      <c r="F20" s="29">
        <v>87850</v>
      </c>
      <c r="G20" s="30">
        <f t="shared" si="2"/>
        <v>30</v>
      </c>
      <c r="H20" s="39"/>
      <c r="I20" s="39"/>
      <c r="J20" s="39"/>
      <c r="K20" s="39">
        <v>2592</v>
      </c>
      <c r="L20" s="39">
        <v>6125</v>
      </c>
      <c r="M20" s="39"/>
      <c r="N20" s="39">
        <v>41955</v>
      </c>
      <c r="O20" s="39">
        <v>4823</v>
      </c>
      <c r="P20" s="39">
        <v>1593</v>
      </c>
      <c r="Q20" s="39">
        <v>5458</v>
      </c>
      <c r="R20" s="39">
        <v>1549</v>
      </c>
      <c r="S20" s="39"/>
      <c r="T20" s="39"/>
      <c r="U20" s="39"/>
      <c r="V20" s="39"/>
      <c r="W20" s="39"/>
      <c r="X20" s="39"/>
      <c r="Y20" s="39">
        <v>10726</v>
      </c>
      <c r="Z20" s="39">
        <v>4002</v>
      </c>
      <c r="AA20" s="39">
        <v>1920</v>
      </c>
      <c r="AB20" s="39"/>
      <c r="AC20" s="39">
        <v>2225</v>
      </c>
      <c r="AD20" s="39">
        <v>200</v>
      </c>
      <c r="AE20" s="39">
        <v>4149</v>
      </c>
      <c r="AF20" s="39"/>
      <c r="AG20" s="39"/>
      <c r="AH20" s="39">
        <v>503</v>
      </c>
      <c r="AI20" s="39"/>
      <c r="AJ20" s="39"/>
      <c r="AK20" s="39"/>
      <c r="AL20" s="39"/>
      <c r="AM20" s="39"/>
      <c r="AN20" s="39"/>
      <c r="AO20" s="39"/>
      <c r="AP20" s="39">
        <f t="shared" si="1"/>
        <v>87820</v>
      </c>
      <c r="AQ20" s="4"/>
      <c r="AR20" s="4"/>
    </row>
    <row r="21" spans="1:44" ht="15">
      <c r="A21" s="3">
        <v>3120</v>
      </c>
      <c r="B21" t="s">
        <v>62</v>
      </c>
      <c r="C21" t="s">
        <v>36</v>
      </c>
      <c r="D21" s="4">
        <f t="shared" si="0"/>
        <v>3642</v>
      </c>
      <c r="E21" s="28" t="s">
        <v>37</v>
      </c>
      <c r="F21" s="29">
        <v>150000</v>
      </c>
      <c r="G21" s="30">
        <f t="shared" si="2"/>
        <v>3642</v>
      </c>
      <c r="H21" s="39"/>
      <c r="I21" s="39"/>
      <c r="J21" s="39"/>
      <c r="K21" s="39"/>
      <c r="L21" s="39">
        <v>573</v>
      </c>
      <c r="M21" s="39">
        <v>-573</v>
      </c>
      <c r="N21" s="39">
        <v>72792</v>
      </c>
      <c r="O21" s="39"/>
      <c r="P21" s="39"/>
      <c r="Q21" s="39">
        <v>15283</v>
      </c>
      <c r="R21" s="39"/>
      <c r="S21" s="39"/>
      <c r="T21" s="39"/>
      <c r="U21" s="39"/>
      <c r="V21" s="39"/>
      <c r="W21" s="39"/>
      <c r="X21" s="39">
        <v>7532</v>
      </c>
      <c r="Y21" s="39"/>
      <c r="Z21" s="39"/>
      <c r="AA21" s="39"/>
      <c r="AB21" s="39"/>
      <c r="AC21" s="39">
        <v>12245</v>
      </c>
      <c r="AD21" s="39"/>
      <c r="AE21" s="39"/>
      <c r="AF21" s="39">
        <v>38506</v>
      </c>
      <c r="AG21" s="39"/>
      <c r="AH21" s="39"/>
      <c r="AI21" s="39"/>
      <c r="AJ21" s="39"/>
      <c r="AK21" s="39"/>
      <c r="AL21" s="39"/>
      <c r="AM21" s="39"/>
      <c r="AN21" s="39"/>
      <c r="AO21" s="39"/>
      <c r="AP21" s="39">
        <f t="shared" si="1"/>
        <v>146358</v>
      </c>
      <c r="AQ21" s="4"/>
      <c r="AR21" s="4"/>
    </row>
    <row r="22" spans="1:42" ht="15">
      <c r="A22" s="3">
        <v>9025</v>
      </c>
      <c r="B22" t="s">
        <v>63</v>
      </c>
      <c r="C22" t="s">
        <v>79</v>
      </c>
      <c r="D22" s="4">
        <f t="shared" si="0"/>
        <v>0</v>
      </c>
      <c r="E22" s="28" t="s">
        <v>37</v>
      </c>
      <c r="F22" s="29">
        <v>200000</v>
      </c>
      <c r="G22" s="30">
        <f t="shared" si="2"/>
        <v>0</v>
      </c>
      <c r="H22" s="39"/>
      <c r="I22" s="39"/>
      <c r="J22" s="39"/>
      <c r="K22" s="39"/>
      <c r="L22" s="39"/>
      <c r="M22" s="39"/>
      <c r="N22" s="39"/>
      <c r="O22" s="39">
        <v>12752</v>
      </c>
      <c r="P22" s="39"/>
      <c r="Q22" s="39">
        <v>82453</v>
      </c>
      <c r="R22" s="39"/>
      <c r="S22" s="39">
        <v>26901</v>
      </c>
      <c r="T22" s="39"/>
      <c r="U22" s="39"/>
      <c r="V22" s="39"/>
      <c r="W22" s="39"/>
      <c r="X22" s="39">
        <v>35550</v>
      </c>
      <c r="Y22" s="39">
        <v>1548</v>
      </c>
      <c r="Z22" s="39">
        <v>10855</v>
      </c>
      <c r="AA22" s="39"/>
      <c r="AB22" s="39"/>
      <c r="AC22" s="39">
        <v>12064</v>
      </c>
      <c r="AD22" s="39"/>
      <c r="AE22" s="39">
        <v>17877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>
        <f t="shared" si="1"/>
        <v>200000</v>
      </c>
    </row>
    <row r="23" spans="1:42" ht="15">
      <c r="A23" s="3" t="s">
        <v>84</v>
      </c>
      <c r="B23" t="s">
        <v>63</v>
      </c>
      <c r="C23" t="s">
        <v>80</v>
      </c>
      <c r="D23" s="4">
        <f t="shared" si="0"/>
        <v>0</v>
      </c>
      <c r="E23" s="28" t="s">
        <v>37</v>
      </c>
      <c r="F23" s="29">
        <v>200000</v>
      </c>
      <c r="G23" s="30">
        <f t="shared" si="2"/>
        <v>0</v>
      </c>
      <c r="H23" s="39"/>
      <c r="I23" s="39"/>
      <c r="J23" s="39"/>
      <c r="K23" s="39"/>
      <c r="L23" s="39"/>
      <c r="M23" s="39"/>
      <c r="N23" s="39">
        <v>14003</v>
      </c>
      <c r="O23" s="39"/>
      <c r="P23" s="39"/>
      <c r="Q23" s="39"/>
      <c r="R23" s="39"/>
      <c r="S23" s="39"/>
      <c r="T23" s="39">
        <v>60707</v>
      </c>
      <c r="U23" s="39">
        <v>59708</v>
      </c>
      <c r="V23" s="39"/>
      <c r="W23" s="39"/>
      <c r="X23" s="39">
        <v>16628</v>
      </c>
      <c r="Y23" s="39">
        <v>9324</v>
      </c>
      <c r="Z23" s="39">
        <v>39630</v>
      </c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>
        <f t="shared" si="1"/>
        <v>200000</v>
      </c>
    </row>
    <row r="24" spans="1:42" ht="15">
      <c r="A24" s="3">
        <v>9055</v>
      </c>
      <c r="B24" t="s">
        <v>63</v>
      </c>
      <c r="C24" t="s">
        <v>81</v>
      </c>
      <c r="D24" s="4">
        <f t="shared" si="0"/>
        <v>42516</v>
      </c>
      <c r="E24" s="28" t="s">
        <v>37</v>
      </c>
      <c r="F24" s="29">
        <v>200000</v>
      </c>
      <c r="G24" s="30">
        <f t="shared" si="2"/>
        <v>42516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88736</v>
      </c>
      <c r="U24" s="39"/>
      <c r="V24" s="39">
        <v>14709</v>
      </c>
      <c r="W24" s="39"/>
      <c r="X24" s="39"/>
      <c r="Y24" s="39">
        <v>9198</v>
      </c>
      <c r="Z24" s="39">
        <v>2164</v>
      </c>
      <c r="AA24" s="39"/>
      <c r="AB24" s="39"/>
      <c r="AC24" s="39"/>
      <c r="AD24" s="39">
        <v>19688</v>
      </c>
      <c r="AE24" s="39"/>
      <c r="AF24" s="39">
        <v>22989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>
        <f t="shared" si="1"/>
        <v>157484</v>
      </c>
    </row>
    <row r="25" spans="1:42" ht="15">
      <c r="A25" s="3" t="s">
        <v>85</v>
      </c>
      <c r="B25" t="s">
        <v>63</v>
      </c>
      <c r="C25" t="s">
        <v>83</v>
      </c>
      <c r="D25" s="4">
        <f t="shared" si="0"/>
        <v>0</v>
      </c>
      <c r="E25" s="28" t="s">
        <v>37</v>
      </c>
      <c r="F25" s="29">
        <v>245833</v>
      </c>
      <c r="G25" s="30">
        <f t="shared" si="2"/>
        <v>0</v>
      </c>
      <c r="H25" s="39"/>
      <c r="I25" s="39"/>
      <c r="J25" s="39"/>
      <c r="K25" s="39"/>
      <c r="L25" s="39"/>
      <c r="M25" s="39"/>
      <c r="N25" s="39">
        <v>11493</v>
      </c>
      <c r="O25" s="39"/>
      <c r="P25" s="39"/>
      <c r="Q25" s="39">
        <v>41394</v>
      </c>
      <c r="R25" s="39"/>
      <c r="S25" s="39">
        <v>20739</v>
      </c>
      <c r="T25" s="39"/>
      <c r="U25" s="39">
        <v>113777</v>
      </c>
      <c r="V25" s="39"/>
      <c r="W25" s="39"/>
      <c r="X25" s="39">
        <v>12684</v>
      </c>
      <c r="Y25" s="39"/>
      <c r="Z25" s="39">
        <v>24554</v>
      </c>
      <c r="AA25" s="39">
        <v>1362</v>
      </c>
      <c r="AB25" s="39"/>
      <c r="AC25" s="39"/>
      <c r="AD25" s="39"/>
      <c r="AE25" s="39"/>
      <c r="AF25" s="39">
        <v>3970</v>
      </c>
      <c r="AG25" s="39">
        <v>15860</v>
      </c>
      <c r="AH25" s="39"/>
      <c r="AI25" s="39"/>
      <c r="AJ25" s="39"/>
      <c r="AK25" s="39"/>
      <c r="AL25" s="39"/>
      <c r="AM25" s="39"/>
      <c r="AN25" s="39"/>
      <c r="AO25" s="39"/>
      <c r="AP25" s="39">
        <f t="shared" si="1"/>
        <v>245833</v>
      </c>
    </row>
    <row r="26" spans="1:42" ht="15">
      <c r="A26" s="3" t="s">
        <v>86</v>
      </c>
      <c r="B26" t="s">
        <v>63</v>
      </c>
      <c r="C26" t="s">
        <v>87</v>
      </c>
      <c r="D26" s="4">
        <f t="shared" si="0"/>
        <v>0</v>
      </c>
      <c r="E26" s="28"/>
      <c r="F26" s="29">
        <v>244758</v>
      </c>
      <c r="G26" s="30">
        <f t="shared" si="2"/>
        <v>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>
        <v>40066</v>
      </c>
      <c r="Y26" s="39">
        <v>52812</v>
      </c>
      <c r="Z26" s="39">
        <v>38152</v>
      </c>
      <c r="AA26" s="39">
        <v>25941</v>
      </c>
      <c r="AB26" s="39"/>
      <c r="AC26" s="39">
        <v>74439</v>
      </c>
      <c r="AD26" s="39">
        <v>14952</v>
      </c>
      <c r="AE26" s="39"/>
      <c r="AF26" s="39">
        <v>-1604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>
        <f t="shared" si="1"/>
        <v>244758</v>
      </c>
    </row>
    <row r="27" spans="1:42" s="5" customFormat="1" ht="15">
      <c r="A27" s="32"/>
      <c r="D27" s="33">
        <f>G27</f>
        <v>61399</v>
      </c>
      <c r="E27" s="34"/>
      <c r="F27" s="35">
        <f>SUM(F5:F26)</f>
        <v>3340501</v>
      </c>
      <c r="G27" s="30">
        <f>SUM(G5:G26)</f>
        <v>61399</v>
      </c>
      <c r="H27" s="40">
        <f aca="true" t="shared" si="3" ref="H27:O27">SUM(H5:H25)</f>
        <v>0</v>
      </c>
      <c r="I27" s="40">
        <f t="shared" si="3"/>
        <v>0</v>
      </c>
      <c r="J27" s="40">
        <f t="shared" si="3"/>
        <v>0</v>
      </c>
      <c r="K27" s="40">
        <f t="shared" si="3"/>
        <v>2592</v>
      </c>
      <c r="L27" s="40">
        <f t="shared" si="3"/>
        <v>39846</v>
      </c>
      <c r="M27" s="40">
        <f t="shared" si="3"/>
        <v>-573</v>
      </c>
      <c r="N27" s="40">
        <f t="shared" si="3"/>
        <v>463376</v>
      </c>
      <c r="O27" s="40">
        <f t="shared" si="3"/>
        <v>67852</v>
      </c>
      <c r="P27" s="40">
        <f>SUM(P5:P26)</f>
        <v>51186</v>
      </c>
      <c r="Q27" s="40">
        <f aca="true" t="shared" si="4" ref="Q27:AA27">SUM(Q5:Q26)</f>
        <v>257580</v>
      </c>
      <c r="R27" s="40">
        <f t="shared" si="4"/>
        <v>60327</v>
      </c>
      <c r="S27" s="40">
        <f t="shared" si="4"/>
        <v>112307</v>
      </c>
      <c r="T27" s="40">
        <f t="shared" si="4"/>
        <v>149443</v>
      </c>
      <c r="U27" s="40">
        <f t="shared" si="4"/>
        <v>173485</v>
      </c>
      <c r="V27" s="40">
        <f t="shared" si="4"/>
        <v>70919</v>
      </c>
      <c r="W27" s="40">
        <f t="shared" si="4"/>
        <v>0</v>
      </c>
      <c r="X27" s="40">
        <f t="shared" si="4"/>
        <v>360622</v>
      </c>
      <c r="Y27" s="40">
        <f t="shared" si="4"/>
        <v>111377</v>
      </c>
      <c r="Z27" s="40">
        <f t="shared" si="4"/>
        <v>206242</v>
      </c>
      <c r="AA27" s="40">
        <f t="shared" si="4"/>
        <v>110706</v>
      </c>
      <c r="AB27" s="40">
        <f>SUM(AB5:AB26)</f>
        <v>0</v>
      </c>
      <c r="AC27" s="40">
        <f>SUM(AC5:AC26)</f>
        <v>303371</v>
      </c>
      <c r="AD27" s="40">
        <f>SUM(AD5:AD26)</f>
        <v>106397</v>
      </c>
      <c r="AE27" s="40">
        <f>SUM(AE5:AE26)</f>
        <v>197776</v>
      </c>
      <c r="AF27" s="40">
        <f>SUM(AF5:AF26)</f>
        <v>219280</v>
      </c>
      <c r="AG27" s="40">
        <f>SUM(AG5:AG26)</f>
        <v>117051</v>
      </c>
      <c r="AH27" s="40">
        <f>SUM(AH5:AH26)</f>
        <v>80156</v>
      </c>
      <c r="AI27" s="40">
        <f aca="true" t="shared" si="5" ref="AI27:AO27">SUM(AI5:AI26)</f>
        <v>0</v>
      </c>
      <c r="AJ27" s="40">
        <f t="shared" si="5"/>
        <v>0</v>
      </c>
      <c r="AK27" s="40">
        <f t="shared" si="5"/>
        <v>0</v>
      </c>
      <c r="AL27" s="40">
        <f t="shared" si="5"/>
        <v>0</v>
      </c>
      <c r="AM27" s="40">
        <f t="shared" si="5"/>
        <v>0</v>
      </c>
      <c r="AN27" s="40">
        <f t="shared" si="5"/>
        <v>4684</v>
      </c>
      <c r="AO27" s="40">
        <f t="shared" si="5"/>
        <v>13100</v>
      </c>
      <c r="AP27" s="40">
        <f>SUM(AP5:AP26)</f>
        <v>3279102</v>
      </c>
    </row>
    <row r="28" spans="7:42" ht="15">
      <c r="G28" s="5"/>
      <c r="AP28" s="4"/>
    </row>
    <row r="29" ht="15">
      <c r="AP29" s="4"/>
    </row>
    <row r="30" ht="15">
      <c r="AP30" s="4"/>
    </row>
    <row r="31" ht="15">
      <c r="AP31" s="4"/>
    </row>
  </sheetData>
  <sheetProtection password="CC76" sheet="1"/>
  <mergeCells count="1">
    <mergeCell ref="A3:C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 M. Rodriguez</dc:creator>
  <cp:keywords/>
  <dc:description/>
  <cp:lastModifiedBy>Tim Kahle</cp:lastModifiedBy>
  <dcterms:created xsi:type="dcterms:W3CDTF">2010-02-03T19:42:51Z</dcterms:created>
  <dcterms:modified xsi:type="dcterms:W3CDTF">2012-06-27T14:56:41Z</dcterms:modified>
  <cp:category/>
  <cp:version/>
  <cp:contentType/>
  <cp:contentStatus/>
</cp:coreProperties>
</file>