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65" windowHeight="8580" activeTab="0"/>
  </bookViews>
  <sheets>
    <sheet name="Sheet1" sheetId="1" r:id="rId1"/>
  </sheets>
  <definedNames/>
  <calcPr fullCalcOnLoad="1"/>
</workbook>
</file>

<file path=xl/comments1.xml><?xml version="1.0" encoding="utf-8"?>
<comments xmlns="http://schemas.openxmlformats.org/spreadsheetml/2006/main">
  <authors>
    <author>herrmann_v</author>
  </authors>
  <commentList>
    <comment ref="G9" authorId="0">
      <text>
        <r>
          <rPr>
            <sz val="8"/>
            <rFont val="Tahoma"/>
            <family val="0"/>
          </rPr>
          <t xml:space="preserve">As you start the year, you find that your ending fund balance from the prior year was $10,000 more than you had anticipated when you set the budget.  </t>
        </r>
      </text>
    </comment>
    <comment ref="I12" authorId="0">
      <text>
        <r>
          <rPr>
            <b/>
            <sz val="8"/>
            <rFont val="Tahoma"/>
            <family val="0"/>
          </rPr>
          <t>Your expected year end balance is $10,000 higher than you estimated, based on higher beginning fund balance</t>
        </r>
      </text>
    </comment>
    <comment ref="F21" authorId="0">
      <text>
        <r>
          <rPr>
            <b/>
            <sz val="8"/>
            <rFont val="Tahoma"/>
            <family val="0"/>
          </rPr>
          <t>Expenditures are budgeted in excess of revenue by $2,000</t>
        </r>
        <r>
          <rPr>
            <sz val="8"/>
            <rFont val="Tahoma"/>
            <family val="0"/>
          </rPr>
          <t xml:space="preserve">
</t>
        </r>
      </text>
    </comment>
    <comment ref="I22" authorId="0">
      <text>
        <r>
          <rPr>
            <b/>
            <sz val="8"/>
            <rFont val="Tahoma"/>
            <family val="0"/>
          </rPr>
          <t>The ending fund balance is expected to be $2,000 less than the beginning fund balance.  A specific resolution is required.</t>
        </r>
        <r>
          <rPr>
            <sz val="8"/>
            <rFont val="Tahoma"/>
            <family val="0"/>
          </rPr>
          <t xml:space="preserve">
</t>
        </r>
      </text>
    </comment>
    <comment ref="F31" authorId="0">
      <text>
        <r>
          <rPr>
            <b/>
            <sz val="8"/>
            <rFont val="Tahoma"/>
            <family val="0"/>
          </rPr>
          <t xml:space="preserve">You intentionally reduce your mill levy to generate less revenue and draw down the beginning fund balance slightly, since the annual debt service payments are lower for the remainder of the debt schedule. </t>
        </r>
        <r>
          <rPr>
            <sz val="8"/>
            <rFont val="Tahoma"/>
            <family val="0"/>
          </rPr>
          <t xml:space="preserve">
</t>
        </r>
      </text>
    </comment>
    <comment ref="I33" authorId="0">
      <text>
        <r>
          <rPr>
            <b/>
            <sz val="8"/>
            <rFont val="Tahoma"/>
            <family val="0"/>
          </rPr>
          <t>It is good practice to hold a fairly healthy fund balance (approximately 1 year of debt payment).  Since the annual debt service payments are lower, the reserve can also be reduced.  A specific resolution would be needed.</t>
        </r>
      </text>
    </comment>
  </commentList>
</comments>
</file>

<file path=xl/sharedStrings.xml><?xml version="1.0" encoding="utf-8"?>
<sst xmlns="http://schemas.openxmlformats.org/spreadsheetml/2006/main" count="54" uniqueCount="19">
  <si>
    <t>REVENUE</t>
  </si>
  <si>
    <t>BUDGET</t>
  </si>
  <si>
    <t>ACTUAL</t>
  </si>
  <si>
    <t>PERCENTAGE OF BUDGET</t>
  </si>
  <si>
    <t>GENERAL FUND</t>
  </si>
  <si>
    <t>EXPECTED YEAR END BALANCE</t>
  </si>
  <si>
    <t>BEGINNING FUND BALANCE</t>
  </si>
  <si>
    <t>EXPENDITURES</t>
  </si>
  <si>
    <t>ENDING FUND BALANCE</t>
  </si>
  <si>
    <t>CAPITAL RESERVE</t>
  </si>
  <si>
    <t>BEST SCHOOL DISTRICT IN THE WHOLE WIDE WORLD</t>
  </si>
  <si>
    <t>Specific Resolution Needed for Use of Portion of BFB</t>
  </si>
  <si>
    <t xml:space="preserve"> </t>
  </si>
  <si>
    <t>BOND FUND</t>
  </si>
  <si>
    <t>FY20XX-20XX (Prior Year)</t>
  </si>
  <si>
    <t>For Period Ending September 30, 20XX</t>
  </si>
  <si>
    <t>FY20XX-20XX (Current Year)</t>
  </si>
  <si>
    <t>QUARTERLY FINANCIAL REPORT - 22-45-102(1)(b)(I-IV)</t>
  </si>
  <si>
    <t>Statue requires the board of education to review the financial condition of the district at least quarterly during the fiscal year.  The board shall required the appropriate district personnel to submit a financial report covering the fiscal actions involving the general fund and any other funds that the board may request, at least quarterly.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</si>
</sst>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18"/>
      <name val="Arial"/>
      <family val="2"/>
    </font>
    <font>
      <sz val="18"/>
      <name val="Arial"/>
      <family val="2"/>
    </font>
    <font>
      <sz val="22"/>
      <name val="Arial"/>
      <family val="0"/>
    </font>
    <font>
      <sz val="16"/>
      <name val="Arial"/>
      <family val="2"/>
    </font>
    <font>
      <b/>
      <sz val="10"/>
      <color indexed="61"/>
      <name val="Arial"/>
      <family val="2"/>
    </font>
    <font>
      <sz val="8"/>
      <name val="Tahoma"/>
      <family val="0"/>
    </font>
    <font>
      <b/>
      <sz val="8"/>
      <name val="Tahoma"/>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9">
    <xf numFmtId="0" fontId="0" fillId="0" borderId="0" xfId="0" applyAlignment="1">
      <alignment/>
    </xf>
    <xf numFmtId="43" fontId="0" fillId="0" borderId="0" xfId="42" applyFont="1" applyAlignment="1">
      <alignment/>
    </xf>
    <xf numFmtId="43" fontId="0" fillId="0" borderId="0" xfId="0" applyNumberFormat="1" applyAlignment="1">
      <alignment/>
    </xf>
    <xf numFmtId="10" fontId="0" fillId="0" borderId="0" xfId="59" applyNumberFormat="1" applyFont="1" applyAlignment="1">
      <alignment/>
    </xf>
    <xf numFmtId="0" fontId="4" fillId="0" borderId="0" xfId="0" applyFont="1" applyAlignment="1">
      <alignment/>
    </xf>
    <xf numFmtId="0" fontId="4" fillId="0" borderId="10" xfId="0" applyFont="1" applyBorder="1" applyAlignment="1">
      <alignment horizontal="center" wrapText="1"/>
    </xf>
    <xf numFmtId="0" fontId="4" fillId="33" borderId="0" xfId="0" applyFont="1" applyFill="1" applyAlignment="1">
      <alignment/>
    </xf>
    <xf numFmtId="43" fontId="0" fillId="33" borderId="0" xfId="42" applyFont="1" applyFill="1" applyAlignment="1">
      <alignment/>
    </xf>
    <xf numFmtId="43" fontId="0" fillId="33" borderId="0" xfId="0" applyNumberFormat="1" applyFill="1" applyAlignment="1">
      <alignment/>
    </xf>
    <xf numFmtId="10" fontId="0" fillId="33" borderId="0" xfId="59" applyNumberFormat="1" applyFont="1" applyFill="1" applyAlignment="1">
      <alignment/>
    </xf>
    <xf numFmtId="0" fontId="0" fillId="33" borderId="0" xfId="0" applyFill="1" applyAlignment="1">
      <alignment/>
    </xf>
    <xf numFmtId="43" fontId="9" fillId="33" borderId="0" xfId="0" applyNumberFormat="1" applyFont="1" applyFill="1" applyAlignment="1">
      <alignment/>
    </xf>
    <xf numFmtId="43" fontId="0" fillId="34" borderId="0" xfId="42" applyFont="1" applyFill="1" applyAlignment="1">
      <alignment/>
    </xf>
    <xf numFmtId="43" fontId="0" fillId="34" borderId="0" xfId="0" applyNumberFormat="1" applyFill="1" applyAlignment="1">
      <alignment/>
    </xf>
    <xf numFmtId="43" fontId="0" fillId="35" borderId="0" xfId="42" applyFont="1" applyFill="1" applyAlignment="1">
      <alignment/>
    </xf>
    <xf numFmtId="43" fontId="0" fillId="35" borderId="0" xfId="0" applyNumberFormat="1" applyFill="1" applyAlignment="1">
      <alignment/>
    </xf>
    <xf numFmtId="0" fontId="0" fillId="35" borderId="0" xfId="0" applyFill="1" applyAlignment="1">
      <alignment/>
    </xf>
    <xf numFmtId="0" fontId="5" fillId="0" borderId="11" xfId="0" applyFont="1" applyBorder="1" applyAlignment="1">
      <alignment horizontal="center" wrapText="1"/>
    </xf>
    <xf numFmtId="0" fontId="6" fillId="0" borderId="12" xfId="0" applyFont="1" applyBorder="1" applyAlignment="1">
      <alignment/>
    </xf>
    <xf numFmtId="0" fontId="6"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8" fillId="0" borderId="0" xfId="0" applyFont="1" applyAlignment="1">
      <alignment horizontal="center"/>
    </xf>
    <xf numFmtId="0" fontId="7" fillId="0" borderId="0" xfId="0" applyFont="1" applyAlignment="1">
      <alignment horizontal="center"/>
    </xf>
    <xf numFmtId="0" fontId="8"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4"/>
  <sheetViews>
    <sheetView tabSelected="1" zoomScalePageLayoutView="0" workbookViewId="0" topLeftCell="A1">
      <selection activeCell="A5" sqref="A5:A7"/>
    </sheetView>
  </sheetViews>
  <sheetFormatPr defaultColWidth="9.140625" defaultRowHeight="12.75"/>
  <cols>
    <col min="1" max="1" width="26.00390625" style="0" customWidth="1"/>
    <col min="2" max="2" width="12.8515625" style="0" bestFit="1" customWidth="1"/>
    <col min="3" max="3" width="11.421875" style="0" bestFit="1" customWidth="1"/>
    <col min="4" max="4" width="13.57421875" style="0" customWidth="1"/>
    <col min="5" max="5" width="3.8515625" style="0" customWidth="1"/>
    <col min="6" max="6" width="15.140625" style="0" customWidth="1"/>
    <col min="7" max="7" width="11.8515625" style="0" customWidth="1"/>
    <col min="8" max="8" width="13.421875" style="0" customWidth="1"/>
    <col min="9" max="9" width="13.57421875" style="0" bestFit="1" customWidth="1"/>
    <col min="10" max="10" width="13.421875" style="0" customWidth="1"/>
  </cols>
  <sheetData>
    <row r="1" spans="1:9" ht="27">
      <c r="A1" s="27" t="s">
        <v>10</v>
      </c>
      <c r="B1" s="27"/>
      <c r="C1" s="27"/>
      <c r="D1" s="27"/>
      <c r="E1" s="27"/>
      <c r="F1" s="27"/>
      <c r="G1" s="27"/>
      <c r="H1" s="27"/>
      <c r="I1" s="27"/>
    </row>
    <row r="2" spans="1:9" ht="20.25">
      <c r="A2" s="26" t="s">
        <v>17</v>
      </c>
      <c r="B2" s="26"/>
      <c r="C2" s="26"/>
      <c r="D2" s="26"/>
      <c r="E2" s="26"/>
      <c r="F2" s="26"/>
      <c r="G2" s="26"/>
      <c r="H2" s="26"/>
      <c r="I2" s="26"/>
    </row>
    <row r="3" spans="1:9" ht="83.25" customHeight="1">
      <c r="A3" s="28" t="s">
        <v>18</v>
      </c>
      <c r="B3" s="28"/>
      <c r="C3" s="28"/>
      <c r="D3" s="28"/>
      <c r="E3" s="28"/>
      <c r="F3" s="28"/>
      <c r="G3" s="28"/>
      <c r="H3" s="28"/>
      <c r="I3" s="28"/>
    </row>
    <row r="4" ht="13.5" thickBot="1"/>
    <row r="5" spans="1:9" ht="12.75">
      <c r="A5" s="17" t="s">
        <v>4</v>
      </c>
      <c r="B5" s="20" t="s">
        <v>14</v>
      </c>
      <c r="C5" s="20"/>
      <c r="D5" s="21"/>
      <c r="F5" s="22" t="s">
        <v>16</v>
      </c>
      <c r="G5" s="20"/>
      <c r="H5" s="20"/>
      <c r="I5" s="21"/>
    </row>
    <row r="6" spans="1:9" ht="13.5" thickBot="1">
      <c r="A6" s="18"/>
      <c r="B6" s="23" t="s">
        <v>15</v>
      </c>
      <c r="C6" s="23"/>
      <c r="D6" s="24"/>
      <c r="F6" s="25" t="s">
        <v>15</v>
      </c>
      <c r="G6" s="23"/>
      <c r="H6" s="23"/>
      <c r="I6" s="24"/>
    </row>
    <row r="7" spans="1:9" ht="39" thickBot="1">
      <c r="A7" s="19"/>
      <c r="B7" s="5" t="s">
        <v>1</v>
      </c>
      <c r="C7" s="5" t="s">
        <v>2</v>
      </c>
      <c r="D7" s="5" t="s">
        <v>3</v>
      </c>
      <c r="E7" s="4"/>
      <c r="F7" s="5" t="s">
        <v>1</v>
      </c>
      <c r="G7" s="5" t="s">
        <v>2</v>
      </c>
      <c r="H7" s="5" t="s">
        <v>3</v>
      </c>
      <c r="I7" s="5" t="s">
        <v>5</v>
      </c>
    </row>
    <row r="9" spans="1:9" ht="12.75">
      <c r="A9" s="4" t="s">
        <v>6</v>
      </c>
      <c r="B9" s="1">
        <v>250000</v>
      </c>
      <c r="C9" s="1">
        <v>250000</v>
      </c>
      <c r="F9" s="12">
        <v>250000</v>
      </c>
      <c r="G9" s="12">
        <v>260000</v>
      </c>
      <c r="I9" s="1"/>
    </row>
    <row r="10" spans="1:9" ht="12.75">
      <c r="A10" s="6" t="s">
        <v>0</v>
      </c>
      <c r="B10" s="7">
        <v>3000000</v>
      </c>
      <c r="C10" s="8">
        <v>650000</v>
      </c>
      <c r="D10" s="9">
        <f>C10/B10</f>
        <v>0.21666666666666667</v>
      </c>
      <c r="E10" s="10"/>
      <c r="F10" s="8">
        <f>B10*1.04</f>
        <v>3120000</v>
      </c>
      <c r="G10" s="8">
        <v>680000</v>
      </c>
      <c r="H10" s="9">
        <f>G10/F10</f>
        <v>0.21794871794871795</v>
      </c>
      <c r="I10" s="8"/>
    </row>
    <row r="11" spans="1:9" ht="12.75">
      <c r="A11" s="6" t="s">
        <v>7</v>
      </c>
      <c r="B11" s="8">
        <v>3000000</v>
      </c>
      <c r="C11" s="8">
        <f>B11/12*3</f>
        <v>750000</v>
      </c>
      <c r="D11" s="9">
        <f>C11/B11</f>
        <v>0.25</v>
      </c>
      <c r="E11" s="10"/>
      <c r="F11" s="7">
        <v>3080000</v>
      </c>
      <c r="G11" s="7">
        <v>760000</v>
      </c>
      <c r="H11" s="9">
        <f>G11/F11</f>
        <v>0.24675324675324675</v>
      </c>
      <c r="I11" s="7"/>
    </row>
    <row r="12" spans="1:9" ht="12.75">
      <c r="A12" s="4" t="s">
        <v>8</v>
      </c>
      <c r="B12" s="2">
        <f>B9+B10-B11</f>
        <v>250000</v>
      </c>
      <c r="C12" s="2">
        <f>C9+C10-C11</f>
        <v>150000</v>
      </c>
      <c r="D12" s="3">
        <f>C12/B12</f>
        <v>0.6</v>
      </c>
      <c r="F12" s="13">
        <f>F9+F10-F11</f>
        <v>290000</v>
      </c>
      <c r="G12" s="2">
        <f>G9+G10-G11</f>
        <v>180000</v>
      </c>
      <c r="H12" s="3">
        <f>G12/F12</f>
        <v>0.6206896551724138</v>
      </c>
      <c r="I12" s="11">
        <v>300000</v>
      </c>
    </row>
    <row r="14" ht="13.5" thickBot="1"/>
    <row r="15" spans="1:9" ht="12.75">
      <c r="A15" s="17" t="s">
        <v>9</v>
      </c>
      <c r="B15" s="20" t="s">
        <v>14</v>
      </c>
      <c r="C15" s="20"/>
      <c r="D15" s="21"/>
      <c r="F15" s="22" t="s">
        <v>16</v>
      </c>
      <c r="G15" s="20"/>
      <c r="H15" s="20"/>
      <c r="I15" s="21"/>
    </row>
    <row r="16" spans="1:9" ht="13.5" thickBot="1">
      <c r="A16" s="18"/>
      <c r="B16" s="23" t="s">
        <v>15</v>
      </c>
      <c r="C16" s="23"/>
      <c r="D16" s="24"/>
      <c r="F16" s="25" t="s">
        <v>15</v>
      </c>
      <c r="G16" s="23"/>
      <c r="H16" s="23"/>
      <c r="I16" s="24"/>
    </row>
    <row r="17" spans="1:9" ht="39" thickBot="1">
      <c r="A17" s="19"/>
      <c r="B17" s="5" t="s">
        <v>1</v>
      </c>
      <c r="C17" s="5" t="s">
        <v>2</v>
      </c>
      <c r="D17" s="5" t="s">
        <v>3</v>
      </c>
      <c r="E17" s="4"/>
      <c r="F17" s="5" t="s">
        <v>1</v>
      </c>
      <c r="G17" s="5" t="s">
        <v>2</v>
      </c>
      <c r="H17" s="5" t="s">
        <v>3</v>
      </c>
      <c r="I17" s="5" t="s">
        <v>5</v>
      </c>
    </row>
    <row r="19" spans="1:9" ht="12.75">
      <c r="A19" s="4" t="s">
        <v>6</v>
      </c>
      <c r="B19" s="1">
        <v>10000</v>
      </c>
      <c r="C19" s="1">
        <v>10000</v>
      </c>
      <c r="F19" s="14">
        <v>11000</v>
      </c>
      <c r="G19" s="1">
        <v>11000</v>
      </c>
      <c r="I19" s="1"/>
    </row>
    <row r="20" spans="1:9" ht="12.75">
      <c r="A20" s="4" t="s">
        <v>0</v>
      </c>
      <c r="B20" s="1">
        <f>262*500</f>
        <v>131000</v>
      </c>
      <c r="C20" s="2">
        <f>10917*3</f>
        <v>32751</v>
      </c>
      <c r="D20" s="3">
        <f>C20/B20</f>
        <v>0.25000763358778627</v>
      </c>
      <c r="F20" s="2">
        <v>131000</v>
      </c>
      <c r="G20" s="2">
        <v>32751</v>
      </c>
      <c r="H20" s="3">
        <f>G20/F20</f>
        <v>0.25000763358778627</v>
      </c>
      <c r="I20" s="2"/>
    </row>
    <row r="21" spans="1:9" ht="12.75">
      <c r="A21" s="4" t="s">
        <v>7</v>
      </c>
      <c r="B21" s="2">
        <v>130000</v>
      </c>
      <c r="C21" s="2">
        <v>8000</v>
      </c>
      <c r="D21" s="3">
        <f>C21/B21</f>
        <v>0.06153846153846154</v>
      </c>
      <c r="F21" s="1">
        <v>133000</v>
      </c>
      <c r="G21" s="1">
        <v>40000</v>
      </c>
      <c r="H21" s="3">
        <f>G21/F21</f>
        <v>0.3007518796992481</v>
      </c>
      <c r="I21" s="1"/>
    </row>
    <row r="22" spans="1:9" ht="12.75">
      <c r="A22" s="4" t="s">
        <v>8</v>
      </c>
      <c r="B22" s="2">
        <f>B19+B20-B21</f>
        <v>11000</v>
      </c>
      <c r="C22" s="2">
        <f>C19+C20-C21</f>
        <v>34751</v>
      </c>
      <c r="D22" s="3">
        <f>C22/B22</f>
        <v>3.159181818181818</v>
      </c>
      <c r="F22" s="2">
        <f>F19+F20-F21</f>
        <v>9000</v>
      </c>
      <c r="G22" s="2">
        <f>G19+G20-G21</f>
        <v>3751</v>
      </c>
      <c r="H22" s="3">
        <f>G22/F22</f>
        <v>0.4167777777777778</v>
      </c>
      <c r="I22" s="15">
        <f>F22</f>
        <v>9000</v>
      </c>
    </row>
    <row r="23" spans="6:9" ht="12.75">
      <c r="F23" s="16" t="s">
        <v>11</v>
      </c>
      <c r="G23" s="16"/>
      <c r="H23" s="16"/>
      <c r="I23" s="16"/>
    </row>
    <row r="25" ht="13.5" thickBot="1">
      <c r="J25" t="s">
        <v>12</v>
      </c>
    </row>
    <row r="26" spans="1:9" ht="12.75">
      <c r="A26" s="17" t="s">
        <v>13</v>
      </c>
      <c r="B26" s="20" t="s">
        <v>14</v>
      </c>
      <c r="C26" s="20"/>
      <c r="D26" s="21"/>
      <c r="F26" s="22" t="s">
        <v>16</v>
      </c>
      <c r="G26" s="20"/>
      <c r="H26" s="20"/>
      <c r="I26" s="21"/>
    </row>
    <row r="27" spans="1:9" ht="13.5" thickBot="1">
      <c r="A27" s="18"/>
      <c r="B27" s="23" t="s">
        <v>15</v>
      </c>
      <c r="C27" s="23"/>
      <c r="D27" s="24"/>
      <c r="F27" s="25" t="s">
        <v>15</v>
      </c>
      <c r="G27" s="23"/>
      <c r="H27" s="23"/>
      <c r="I27" s="24"/>
    </row>
    <row r="28" spans="1:9" ht="39" thickBot="1">
      <c r="A28" s="19"/>
      <c r="B28" s="5" t="s">
        <v>1</v>
      </c>
      <c r="C28" s="5" t="s">
        <v>2</v>
      </c>
      <c r="D28" s="5" t="s">
        <v>3</v>
      </c>
      <c r="E28" s="4"/>
      <c r="F28" s="5" t="s">
        <v>1</v>
      </c>
      <c r="G28" s="5" t="s">
        <v>2</v>
      </c>
      <c r="H28" s="5" t="s">
        <v>3</v>
      </c>
      <c r="I28" s="5" t="s">
        <v>5</v>
      </c>
    </row>
    <row r="30" spans="1:9" ht="12.75">
      <c r="A30" s="4" t="s">
        <v>6</v>
      </c>
      <c r="B30" s="1">
        <v>200000</v>
      </c>
      <c r="C30" s="1">
        <v>200000</v>
      </c>
      <c r="F30" s="14">
        <v>200000</v>
      </c>
      <c r="G30" s="1">
        <v>200000</v>
      </c>
      <c r="I30" s="1"/>
    </row>
    <row r="31" spans="1:9" ht="12.75">
      <c r="A31" s="4" t="s">
        <v>0</v>
      </c>
      <c r="B31" s="1">
        <v>200000</v>
      </c>
      <c r="C31" s="2">
        <v>5000</v>
      </c>
      <c r="D31" s="3">
        <f>C31/B31</f>
        <v>0.025</v>
      </c>
      <c r="F31" s="2">
        <v>194000</v>
      </c>
      <c r="G31" s="2">
        <v>5500</v>
      </c>
      <c r="H31" s="3">
        <f>G31/F31</f>
        <v>0.028350515463917526</v>
      </c>
      <c r="I31" s="2"/>
    </row>
    <row r="32" spans="1:9" ht="12.75">
      <c r="A32" s="4" t="s">
        <v>7</v>
      </c>
      <c r="B32" s="2">
        <v>200000</v>
      </c>
      <c r="C32" s="2">
        <v>0</v>
      </c>
      <c r="D32" s="3">
        <f>C32/B32</f>
        <v>0</v>
      </c>
      <c r="F32" s="1">
        <v>197000</v>
      </c>
      <c r="G32" s="1">
        <v>0</v>
      </c>
      <c r="H32" s="3">
        <f>G32/F32</f>
        <v>0</v>
      </c>
      <c r="I32" s="1"/>
    </row>
    <row r="33" spans="1:9" ht="12.75">
      <c r="A33" s="4" t="s">
        <v>8</v>
      </c>
      <c r="B33" s="2">
        <f>B30+B31-B32</f>
        <v>200000</v>
      </c>
      <c r="C33" s="2">
        <f>C30+C31-C32</f>
        <v>205000</v>
      </c>
      <c r="D33" s="3">
        <f>C33/B33</f>
        <v>1.025</v>
      </c>
      <c r="F33" s="2">
        <f>F30+F31-F32</f>
        <v>197000</v>
      </c>
      <c r="G33" s="2">
        <f>G30+G31-G32</f>
        <v>205500</v>
      </c>
      <c r="H33" s="3">
        <f>G33/F33</f>
        <v>1.0431472081218274</v>
      </c>
      <c r="I33" s="15">
        <f>F33</f>
        <v>197000</v>
      </c>
    </row>
    <row r="34" spans="6:9" ht="12.75">
      <c r="F34" s="16" t="s">
        <v>11</v>
      </c>
      <c r="G34" s="16"/>
      <c r="H34" s="16"/>
      <c r="I34" s="16"/>
    </row>
  </sheetData>
  <sheetProtection/>
  <mergeCells count="20">
    <mergeCell ref="F5:I5"/>
    <mergeCell ref="F6:I6"/>
    <mergeCell ref="A2:I2"/>
    <mergeCell ref="A1:I1"/>
    <mergeCell ref="F23:I23"/>
    <mergeCell ref="A3:I3"/>
    <mergeCell ref="A5:A7"/>
    <mergeCell ref="A15:A17"/>
    <mergeCell ref="B15:D15"/>
    <mergeCell ref="F15:I15"/>
    <mergeCell ref="B16:D16"/>
    <mergeCell ref="F16:I16"/>
    <mergeCell ref="B5:D5"/>
    <mergeCell ref="B6:D6"/>
    <mergeCell ref="F34:I34"/>
    <mergeCell ref="A26:A28"/>
    <mergeCell ref="B26:D26"/>
    <mergeCell ref="F26:I26"/>
    <mergeCell ref="B27:D27"/>
    <mergeCell ref="F27:I27"/>
  </mergeCells>
  <printOptions/>
  <pageMargins left="0.75" right="0.75" top="1" bottom="1" header="0.5" footer="0.5"/>
  <pageSetup fitToHeight="1" fitToWidth="1" horizontalDpi="600" verticalDpi="600" orientation="landscape" scale="8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herrmann_v</dc:creator>
  <cp:keywords/>
  <dc:description/>
  <cp:lastModifiedBy>christensen_t</cp:lastModifiedBy>
  <cp:lastPrinted>2006-07-20T20:19:05Z</cp:lastPrinted>
  <dcterms:created xsi:type="dcterms:W3CDTF">2003-09-25T02:31:10Z</dcterms:created>
  <dcterms:modified xsi:type="dcterms:W3CDTF">2010-06-29T14:51:14Z</dcterms:modified>
  <cp:category/>
  <cp:version/>
  <cp:contentType/>
  <cp:contentStatus/>
</cp:coreProperties>
</file>