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5270" windowHeight="8190"/>
  </bookViews>
  <sheets>
    <sheet name="Instructions" sheetId="10" r:id="rId1"/>
    <sheet name="1. Signature_Page" sheetId="9" r:id="rId2"/>
    <sheet name="2. MOE_Input_Sheet" sheetId="4" r:id="rId3"/>
    <sheet name="3. Calculations_Sheet" sheetId="2" r:id="rId4"/>
    <sheet name="4. Exceptions" sheetId="3" r:id="rId5"/>
    <sheet name="5. Staff_Departures" sheetId="5" r:id="rId6"/>
    <sheet name="6. HighCost_Students" sheetId="6" r:id="rId7"/>
    <sheet name="7. Termination_of_Exps" sheetId="8" r:id="rId8"/>
  </sheets>
  <externalReferences>
    <externalReference r:id="rId9"/>
  </externalReferences>
  <calcPr calcId="125725"/>
</workbook>
</file>

<file path=xl/calcChain.xml><?xml version="1.0" encoding="utf-8"?>
<calcChain xmlns="http://schemas.openxmlformats.org/spreadsheetml/2006/main">
  <c r="G22" i="4"/>
  <c r="I22"/>
  <c r="I50"/>
  <c r="C11" i="9"/>
  <c r="C7" i="4"/>
  <c r="C4" i="2" s="1"/>
  <c r="C9" i="9" l="1"/>
  <c r="C8" i="3"/>
  <c r="C32" l="1"/>
  <c r="C40" i="8"/>
  <c r="C27" i="3"/>
  <c r="D39" i="6"/>
  <c r="C22" i="3"/>
  <c r="E39" i="5"/>
  <c r="C10" i="3" l="1"/>
  <c r="C6" i="2"/>
  <c r="J20"/>
  <c r="H20"/>
  <c r="J18"/>
  <c r="H18"/>
  <c r="J16"/>
  <c r="H16"/>
  <c r="H27" s="1"/>
  <c r="J14"/>
  <c r="H44" l="1"/>
  <c r="J9"/>
  <c r="H9"/>
  <c r="B14"/>
  <c r="G49"/>
  <c r="H54" i="4"/>
  <c r="H14" i="2"/>
  <c r="H12" l="1"/>
  <c r="J12"/>
  <c r="L24"/>
  <c r="L20"/>
  <c r="J24"/>
  <c r="J32" s="1"/>
  <c r="L18"/>
  <c r="H24"/>
  <c r="H40" s="1"/>
  <c r="H36"/>
  <c r="H32" l="1"/>
  <c r="J40"/>
  <c r="L14"/>
  <c r="L12"/>
  <c r="L16" s="1"/>
  <c r="N12" s="1"/>
  <c r="J27" s="1"/>
  <c r="J44" s="1"/>
  <c r="L44" s="1"/>
  <c r="N44" s="1"/>
  <c r="P24"/>
  <c r="N24"/>
  <c r="L40" l="1"/>
  <c r="N40" s="1"/>
  <c r="L32"/>
  <c r="N32" s="1"/>
  <c r="P44"/>
  <c r="J36"/>
  <c r="L36" s="1"/>
  <c r="N36" s="1"/>
  <c r="L27"/>
  <c r="P32" l="1"/>
  <c r="C35" i="3"/>
  <c r="G50" i="4" s="1"/>
  <c r="P40" i="2"/>
  <c r="G43" i="4" s="1"/>
  <c r="G39"/>
  <c r="I39" s="1"/>
  <c r="P36" i="2"/>
  <c r="G41" i="4" s="1"/>
  <c r="N27" i="2"/>
  <c r="P27"/>
  <c r="E41" i="4" l="1"/>
  <c r="I41"/>
  <c r="G48"/>
  <c r="E39"/>
  <c r="E43"/>
  <c r="I43"/>
  <c r="L47" i="2"/>
  <c r="P47"/>
  <c r="P48" s="1"/>
  <c r="I48" i="4" l="1"/>
  <c r="E13" i="3" s="1"/>
  <c r="E40" s="1"/>
  <c r="E41" s="1"/>
  <c r="E48" i="4"/>
  <c r="N47" i="2"/>
  <c r="L50"/>
</calcChain>
</file>

<file path=xl/sharedStrings.xml><?xml version="1.0" encoding="utf-8"?>
<sst xmlns="http://schemas.openxmlformats.org/spreadsheetml/2006/main" count="300" uniqueCount="256">
  <si>
    <t>Maintenance of Fiscal Effort Worksheet</t>
  </si>
  <si>
    <t>as required under IDEA (34 CFR §300.203)</t>
  </si>
  <si>
    <t>Preceding</t>
  </si>
  <si>
    <t>Reporting Year</t>
  </si>
  <si>
    <t>Data Needed</t>
  </si>
  <si>
    <t>IDEA Part B - Flowthrough Allocation</t>
  </si>
  <si>
    <t xml:space="preserve">    Total Allocation</t>
  </si>
  <si>
    <t>Coordinated Early Intervening Services</t>
  </si>
  <si>
    <t>Maintenance of Fiscal Effort (MOE) Comparisons</t>
  </si>
  <si>
    <t xml:space="preserve">Result of </t>
  </si>
  <si>
    <t xml:space="preserve">   Only the optimal comparison is shown.  </t>
  </si>
  <si>
    <t>Comparisons</t>
  </si>
  <si>
    <t>Comparison</t>
  </si>
  <si>
    <t>Calculation</t>
  </si>
  <si>
    <t>Current Shortfall:</t>
  </si>
  <si>
    <t>Used</t>
  </si>
  <si>
    <t>Date Completed:</t>
  </si>
  <si>
    <t>Current</t>
  </si>
  <si>
    <t>Data Input Section - Input positive numbers</t>
  </si>
  <si>
    <t>50% Limit</t>
  </si>
  <si>
    <t>50% Flexibility</t>
  </si>
  <si>
    <t xml:space="preserve">  Max</t>
  </si>
  <si>
    <t>Available</t>
  </si>
  <si>
    <t>EIS Limit to 50% Rule</t>
  </si>
  <si>
    <t>Percent</t>
  </si>
  <si>
    <t>Change</t>
  </si>
  <si>
    <t>Total</t>
  </si>
  <si>
    <t>No.</t>
  </si>
  <si>
    <t>Maintenance of Effort (MOE) - Comparisons</t>
  </si>
  <si>
    <t>Prior Year</t>
  </si>
  <si>
    <t>Current Year</t>
  </si>
  <si>
    <t>Increase/(Decrease)</t>
  </si>
  <si>
    <t>Surplus/(Shortfall)</t>
  </si>
  <si>
    <t>Per Capita Calculations</t>
  </si>
  <si>
    <t>Maintenance of Effort  - (Shortfall)/ Surplus</t>
  </si>
  <si>
    <t>Maximum</t>
  </si>
  <si>
    <t>Date</t>
  </si>
  <si>
    <t>Shortfall without 50% Flexibility</t>
  </si>
  <si>
    <t>Maintenance of Fiscal Effort</t>
  </si>
  <si>
    <t xml:space="preserve"> Other Expenditure and Exceptions Worksheet</t>
  </si>
  <si>
    <t>Maintenance of Effort Shortfall from worksheet</t>
  </si>
  <si>
    <t>Exceptions to Maintenance of Effort (see Federal IDEA Regulations 34 CFR §300.204):</t>
  </si>
  <si>
    <t>Justify only to the amount of fiscal effort not maintained as noted on the Maintenance of Fiscal Effort Worksheet.  If the total justifications equal/exceed this amount then fiscal effort has been maintained for the reporting year.</t>
  </si>
  <si>
    <r>
      <t xml:space="preserve">    </t>
    </r>
    <r>
      <rPr>
        <b/>
        <u/>
        <sz val="10"/>
        <rFont val="Verdana"/>
        <family val="2"/>
      </rPr>
      <t>Amount(s)</t>
    </r>
  </si>
  <si>
    <t>1.</t>
  </si>
  <si>
    <t>2.</t>
  </si>
  <si>
    <t>4.</t>
  </si>
  <si>
    <t>Allowable Federal Exceptions to Maintenance of Effort</t>
  </si>
  <si>
    <t>Maintenance of Effort Surplus/(Shortfall)</t>
  </si>
  <si>
    <t>ADE Expenditures Reported for State Grant Codes 3130/3131</t>
  </si>
  <si>
    <t>Comparison Prior Year to Current Year Special Ed Expenditures</t>
  </si>
  <si>
    <t>State and Local Special Education Expenditures (ADE Codes 3130/3131)</t>
  </si>
  <si>
    <t>Colorado Department of Education</t>
  </si>
  <si>
    <t>Admin. Unit Code:</t>
  </si>
  <si>
    <t>Admin. Unit Name</t>
  </si>
  <si>
    <t xml:space="preserve">Total IDEA Part B </t>
  </si>
  <si>
    <t>Per Capita - December 1 Headcount</t>
  </si>
  <si>
    <t>Per Capita - Dec.1 Headcount - 50% Flex</t>
  </si>
  <si>
    <r>
      <t>Please Note:</t>
    </r>
    <r>
      <rPr>
        <sz val="10"/>
        <rFont val="Verdana"/>
        <family val="2"/>
      </rPr>
      <t xml:space="preserve"> Administrative Units who have not maintained state and local effort have the opportunity to provide additional information under 34 CFR §300.204 Exception to Maintenance of Effort.  Exceptions that are being submitted for consideration are to be documented on the Exceptions Worksheet and returned to the CDE, ESLU with the appropriate supporting documentation.</t>
    </r>
  </si>
  <si>
    <t>50% Flexibility, if Meets Requirements</t>
  </si>
  <si>
    <t>Yes</t>
  </si>
  <si>
    <t>Exceptional Student Leadership Unit</t>
  </si>
  <si>
    <t>State and Local Expenditures (ADE Codes 3130/3131)</t>
  </si>
  <si>
    <t>December 1 Head Count - Per Capita -- Total Dollars</t>
  </si>
  <si>
    <t>No</t>
  </si>
  <si>
    <t>Exception:</t>
  </si>
  <si>
    <t>High Cost special education student moves, reaches maximum age, or no longer needs services. ('High Cost' worksheet)</t>
  </si>
  <si>
    <t>Termination of costly expenditures for Long-Term Purchases ('Termination_of_Exps' worksheet)</t>
  </si>
  <si>
    <t>Voluntary Departure, by retirement or otherwise, or departure for just cause. ('Departures' worksheet)</t>
  </si>
  <si>
    <t xml:space="preserve">Maintenance of Fiscal Effort </t>
  </si>
  <si>
    <t>Worsheet to Document Departures of Staff</t>
  </si>
  <si>
    <t>Amount</t>
  </si>
  <si>
    <t>(add rows as needed)</t>
  </si>
  <si>
    <t>Total:</t>
  </si>
  <si>
    <t xml:space="preserve">Did Admin. Unit Meet Requirements Reporting Year? </t>
  </si>
  <si>
    <t>December 1 Total Special Ed Count</t>
  </si>
  <si>
    <t>December 1 Funded Special Ed Student Count</t>
  </si>
  <si>
    <t>Administrative Unit Code</t>
  </si>
  <si>
    <t>Administrative Unit Name</t>
  </si>
  <si>
    <t>Name</t>
  </si>
  <si>
    <t>Position</t>
  </si>
  <si>
    <t>Reason for Departure</t>
  </si>
  <si>
    <t>SASID</t>
  </si>
  <si>
    <t>Reason for Decrease in Cost</t>
  </si>
  <si>
    <t>High Cost Students--Departure</t>
  </si>
  <si>
    <t>Per Capita - December 1 Total Head Count</t>
  </si>
  <si>
    <t>Per Capita - December 1 Total Head Count - 50% Flex</t>
  </si>
  <si>
    <t>Admin Unit Code</t>
  </si>
  <si>
    <t>Admin Unit Name</t>
  </si>
  <si>
    <t>Termination of Expenditures</t>
  </si>
  <si>
    <t>Type of Expenditure</t>
  </si>
  <si>
    <t>Cost</t>
  </si>
  <si>
    <t>(add rows as needed within the list)</t>
  </si>
  <si>
    <t>2008-09</t>
  </si>
  <si>
    <t>2009-10</t>
  </si>
  <si>
    <t>01010</t>
  </si>
  <si>
    <t>ADAMS 1 MAPLETON</t>
  </si>
  <si>
    <t>01020</t>
  </si>
  <si>
    <t>ADAMS 12 NORTHGLENN</t>
  </si>
  <si>
    <t>01030</t>
  </si>
  <si>
    <t>ADAMS 14 COMMERCE CITY</t>
  </si>
  <si>
    <t>01040</t>
  </si>
  <si>
    <t>ADAMS 27J BRIGHTON</t>
  </si>
  <si>
    <t>01070</t>
  </si>
  <si>
    <t>ADAMS 50 WESTMINSTER</t>
  </si>
  <si>
    <t>03010</t>
  </si>
  <si>
    <t>ARAPAHOE 1 ENGLEWOOD</t>
  </si>
  <si>
    <t>03020</t>
  </si>
  <si>
    <t>ARAPAHOE 2 SHERIDAN</t>
  </si>
  <si>
    <t>03030</t>
  </si>
  <si>
    <t>ARAPAHOE 5 CHERRY CREEK</t>
  </si>
  <si>
    <t>03040</t>
  </si>
  <si>
    <t>ARAPAHOE 6 LITTLETON</t>
  </si>
  <si>
    <t>03060</t>
  </si>
  <si>
    <t>ADAMS-ARAP 28J AURORA</t>
  </si>
  <si>
    <t>07010</t>
  </si>
  <si>
    <t>BOULDER RE-1J ST VRAIN</t>
  </si>
  <si>
    <t>07020</t>
  </si>
  <si>
    <t>BOULDER RE-2 BOULDER</t>
  </si>
  <si>
    <t>15010</t>
  </si>
  <si>
    <t>DELTA 50J</t>
  </si>
  <si>
    <t>16010</t>
  </si>
  <si>
    <t>DENVER 1</t>
  </si>
  <si>
    <t>18010</t>
  </si>
  <si>
    <t>DOUGLAS RE-1</t>
  </si>
  <si>
    <t>21020</t>
  </si>
  <si>
    <t>EL PASO 2 HARRISON</t>
  </si>
  <si>
    <t>21030</t>
  </si>
  <si>
    <t>EL PASO 3 WIDEFIELD</t>
  </si>
  <si>
    <t>21040</t>
  </si>
  <si>
    <t>EL PASO 8 FOUNTAIN</t>
  </si>
  <si>
    <t>21050</t>
  </si>
  <si>
    <t>EL PASO 11 COLO SPRINGS</t>
  </si>
  <si>
    <t>21060</t>
  </si>
  <si>
    <t>EL PASO 12 CHEYENNE MOUNTAIN</t>
  </si>
  <si>
    <t>21080</t>
  </si>
  <si>
    <t>EL PASO 20 ACADEMY</t>
  </si>
  <si>
    <t>21085</t>
  </si>
  <si>
    <t>EL PASO 38, LEWIS PALMER</t>
  </si>
  <si>
    <t>21090</t>
  </si>
  <si>
    <t>EL PASO 49 FALCON</t>
  </si>
  <si>
    <t>21490</t>
  </si>
  <si>
    <t>FORT LUPTON/KEENESBURG</t>
  </si>
  <si>
    <t>22010</t>
  </si>
  <si>
    <t>FREMONT RE-1 CANON CITY</t>
  </si>
  <si>
    <t>26011</t>
  </si>
  <si>
    <t>GUNNISON RE-1J</t>
  </si>
  <si>
    <t>30011</t>
  </si>
  <si>
    <t>JEFFERSON R-1</t>
  </si>
  <si>
    <t>35010</t>
  </si>
  <si>
    <t>LARIMER R-1 FORT COLLINS</t>
  </si>
  <si>
    <t>35020</t>
  </si>
  <si>
    <t>LARIMER R-2J LOVELAND</t>
  </si>
  <si>
    <t>35030</t>
  </si>
  <si>
    <t>LARIMER R-3 ESTES PARK</t>
  </si>
  <si>
    <t>38010</t>
  </si>
  <si>
    <t>LOGAN RE-1 STERLING</t>
  </si>
  <si>
    <t>39031</t>
  </si>
  <si>
    <t>MESA 51 GRAND JUNCTION</t>
  </si>
  <si>
    <t>41010</t>
  </si>
  <si>
    <t>MOFFAT RE-1 CRAIG</t>
  </si>
  <si>
    <t>43010</t>
  </si>
  <si>
    <t>MONTROSE RE-1J</t>
  </si>
  <si>
    <t>44020</t>
  </si>
  <si>
    <t>MORGAN RE-3, FORT MORGAN</t>
  </si>
  <si>
    <t>51010</t>
  </si>
  <si>
    <t>PUEBLO 60 URBAN</t>
  </si>
  <si>
    <t>51020</t>
  </si>
  <si>
    <t>PUEBLO 70 RURAL</t>
  </si>
  <si>
    <t>62040</t>
  </si>
  <si>
    <t>WELD RE-4 WINDSOR</t>
  </si>
  <si>
    <t>62060</t>
  </si>
  <si>
    <t>WELD 6 GREELEY</t>
  </si>
  <si>
    <t>64043</t>
  </si>
  <si>
    <t>EAST CENTRAL BOCES</t>
  </si>
  <si>
    <t>64053</t>
  </si>
  <si>
    <t>MOUNT EVANS BOCES, IDAHO SPRINGS</t>
  </si>
  <si>
    <t>64083</t>
  </si>
  <si>
    <t>SOUTHWEST BOCS</t>
  </si>
  <si>
    <t>64093</t>
  </si>
  <si>
    <t>MOUNTAIN BOCES</t>
  </si>
  <si>
    <t>64103</t>
  </si>
  <si>
    <t>NORTHEAST BOCES</t>
  </si>
  <si>
    <t>64123</t>
  </si>
  <si>
    <t>NORTHWEST BOCES</t>
  </si>
  <si>
    <t>64133</t>
  </si>
  <si>
    <t>PIKES PEAK BOCES</t>
  </si>
  <si>
    <t>64143</t>
  </si>
  <si>
    <t>SAN JUAN BOCS</t>
  </si>
  <si>
    <t>64153</t>
  </si>
  <si>
    <t>SAN LUIS VALLEY BOCS</t>
  </si>
  <si>
    <t>64160</t>
  </si>
  <si>
    <t>SANTA FE TRAIL BOCES</t>
  </si>
  <si>
    <t>64163</t>
  </si>
  <si>
    <t>SOUTH CENTRAL BOCES</t>
  </si>
  <si>
    <t>64193</t>
  </si>
  <si>
    <t>SOUTHEASTERN BOCES</t>
  </si>
  <si>
    <t>64200</t>
  </si>
  <si>
    <t>UNCOMPAHGRE BOCES, TELLURIDE</t>
  </si>
  <si>
    <t>64203</t>
  </si>
  <si>
    <t>CENTENNIAL BOCES</t>
  </si>
  <si>
    <t>64205</t>
  </si>
  <si>
    <t>UTE PASS BOCES</t>
  </si>
  <si>
    <t>64213</t>
  </si>
  <si>
    <t>RIO BLANCO BOCES</t>
  </si>
  <si>
    <t>80010</t>
  </si>
  <si>
    <t>CHARTER SCHOOL INSTITUTE</t>
  </si>
  <si>
    <t>IDEA Part B - Flowthrough Allocation - ARRA</t>
  </si>
  <si>
    <t>Select</t>
  </si>
  <si>
    <t>None</t>
  </si>
  <si>
    <t>Signature Page and Certification</t>
  </si>
  <si>
    <t>Superintendent:</t>
  </si>
  <si>
    <t>Date:</t>
  </si>
  <si>
    <t>Director of Special Education:</t>
  </si>
  <si>
    <t>Chieif Financial Officer/Business Manager</t>
  </si>
  <si>
    <t>We (the administrative unit) understand that all federal requirements for providing a free appropriate public education (FAPE) to children with disabilities under $300.101 of the Individuals with Disabilities Education Act still apply and that these requirements are not diminished in any manner with these exceptions to the MOE calculation as provided.  </t>
  </si>
  <si>
    <t>Instructions for Completing MOE Worksheet</t>
  </si>
  <si>
    <t>1.  Signature Page</t>
  </si>
  <si>
    <t>The signature page must be completed and faxed or sent .pdf to CDE to document that the exceptions provided in 4. Exceptions have been certified by the Superintendant, Business Manager/CFO and Director of Special Education.</t>
  </si>
  <si>
    <t>2.  MOE Input Sheet</t>
  </si>
  <si>
    <t>The MOE Input Sheet is where all data should be input to determine the next steps for determining whether an Administrative Unit meets the MOE requirements</t>
  </si>
  <si>
    <t>Select your Administrative Unit name from the drop down list.  The Administrative Unit code will automatically populate based on the name you select.</t>
  </si>
  <si>
    <t>Select whether your Administrative Unit, 'Meets Requirements' based on the determination made by the ESLU.</t>
  </si>
  <si>
    <t>Input the amounts for the current year and prior year allocation for IDEA Part B</t>
  </si>
  <si>
    <t>Include the amounts expended and obligated for Early Intervening Services.</t>
  </si>
  <si>
    <t>Input State and Local Expenditures for both periods.</t>
  </si>
  <si>
    <t>Input the December 1 Funded Pupil Count.</t>
  </si>
  <si>
    <t>Input the December 1 Total Special Education Count</t>
  </si>
  <si>
    <r>
      <t xml:space="preserve">Review the information in the Maintenance of Fiscal Effort (MOE) Comparisons section of the MOE_Input_Sheet.  If </t>
    </r>
    <r>
      <rPr>
        <u/>
        <sz val="11"/>
        <color theme="1"/>
        <rFont val="Calibri"/>
        <family val="2"/>
        <scheme val="minor"/>
      </rPr>
      <t>any</t>
    </r>
    <r>
      <rPr>
        <sz val="11"/>
        <color theme="1"/>
        <rFont val="Calibri"/>
        <family val="2"/>
        <scheme val="minor"/>
      </rPr>
      <t xml:space="preserve"> line in this section has "Pass" under the Result of Comparison, the Adminsitrative Unit has met effort and no further action is required.</t>
    </r>
  </si>
  <si>
    <t>Data Needed Section:</t>
  </si>
  <si>
    <t>Maintenance of Fiscal Effort (MOE) Comparisons Section:</t>
  </si>
  <si>
    <t xml:space="preserve"> </t>
  </si>
  <si>
    <t>If the three cells under the Results of Comparison say "Continue" it will be necessary for the Administrative Unit to provide additional information to justify the decrease in MOE.</t>
  </si>
  <si>
    <t xml:space="preserve">The Maintenance of Fiscal Effort (MOE) Comparisons section will provide the optimal (best case) MOE comparison for each scenario:  </t>
  </si>
  <si>
    <t>Total Expenditures</t>
  </si>
  <si>
    <t>--</t>
  </si>
  <si>
    <t xml:space="preserve">Per Capita - December 1 Funded Pupil Count, or   </t>
  </si>
  <si>
    <t>Per Capita December 1 - Total Special Education Count</t>
  </si>
  <si>
    <t>Note:   The Per Capita amounts provided in the MOE Comparisons section are aggregated for comparison purposes.  For example, if the per capita amount is $150 per pupil, the MOE Comparisions section multiplies $150 by the number of pupils in the current year to determine the smallest reporting year comparisions in aggregate.  That is, the per capita must be aggregated at this point to determine the total amount of effort that has not been maintained.</t>
  </si>
  <si>
    <t>The smallest number of the three is the amount that must be explained on the Exceptions sheet:</t>
  </si>
  <si>
    <t>4. Exceptions</t>
  </si>
  <si>
    <t>This sheet totals sheets 5 - 8 to determine the amount of effort that may be reduced due to the mitigating circumstances documented sheets 5 - 8.  This sheet calculates automatically based on the input in sheets 5 -8.</t>
  </si>
  <si>
    <t>5. Staff Departures</t>
  </si>
  <si>
    <r>
      <t>Provide the Name, Position, Reason for Departure and Amount of any staff funded from State and Local Funds in the prior year who departed and were not funded in the current year.  Provide the</t>
    </r>
    <r>
      <rPr>
        <b/>
        <sz val="11"/>
        <color theme="1"/>
        <rFont val="Calibri"/>
        <family val="2"/>
        <scheme val="minor"/>
      </rPr>
      <t xml:space="preserve"> </t>
    </r>
    <r>
      <rPr>
        <b/>
        <u/>
        <sz val="11"/>
        <color theme="1"/>
        <rFont val="Calibri"/>
        <family val="2"/>
        <scheme val="minor"/>
      </rPr>
      <t>total position cost</t>
    </r>
    <r>
      <rPr>
        <sz val="11"/>
        <color theme="1"/>
        <rFont val="Calibri"/>
        <family val="2"/>
        <scheme val="minor"/>
      </rPr>
      <t xml:space="preserve"> funded by State and Local funds for these staff.</t>
    </r>
  </si>
  <si>
    <t>6. High Cost Students</t>
  </si>
  <si>
    <t>7. Student Count Decrease (Std_Cnt_Decrease)</t>
  </si>
  <si>
    <t>No input is required for this sheet--the calculation is automatic.  If your Administrative Unit experienced a decrease in student count from the prior year to the current year, this sheet will calculate the amount (if any) that may be applied to reducing the Administrative Unit's effort.  This sheet determines the amount of effort that was still maintained.  Since the per capita numer is less than the prior year, the full amount of MOE was not maintained, but this sheet will determine if some of the decrease in MOE is due to a decrease in pupil count.</t>
  </si>
  <si>
    <t>8. Termination of Expenditures</t>
  </si>
  <si>
    <t>(insert rows as necessary)</t>
  </si>
  <si>
    <t xml:space="preserve">Input any 'one-time' significant expenditures from State and Local funds in the prior year that did recur in the current year.  Some examples of these types of expenditures include: </t>
  </si>
  <si>
    <t>A purchase of IEP software.</t>
  </si>
  <si>
    <t>A capital outlay for assistive technology</t>
  </si>
  <si>
    <t>Surplus/(Shortfall) After Exceptions (tab 4)</t>
  </si>
  <si>
    <t/>
  </si>
  <si>
    <t>For any high cost students, whether within or out of district placements who are no longer with</t>
  </si>
  <si>
    <t>the district, note the decrease in costs associated with the student or students.</t>
  </si>
</sst>
</file>

<file path=xl/styles.xml><?xml version="1.0" encoding="utf-8"?>
<styleSheet xmlns="http://schemas.openxmlformats.org/spreadsheetml/2006/main">
  <numFmts count="5">
    <numFmt numFmtId="7" formatCode="&quot;$&quot;#,##0.00_);\(&quot;$&quot;#,##0.00\)"/>
    <numFmt numFmtId="42" formatCode="_(&quot;$&quot;* #,##0_);_(&quot;$&quot;* \(#,##0\);_(&quot;$&quot;* &quot;-&quot;_);_(@_)"/>
    <numFmt numFmtId="164" formatCode="&quot;$&quot;#,##0.00"/>
    <numFmt numFmtId="165" formatCode="m/d/yyyy;@"/>
    <numFmt numFmtId="166" formatCode="m/d/yy;@"/>
  </numFmts>
  <fonts count="24">
    <font>
      <sz val="11"/>
      <color theme="1"/>
      <name val="Calibri"/>
      <family val="2"/>
      <scheme val="minor"/>
    </font>
    <font>
      <b/>
      <sz val="12"/>
      <name val="Verdana"/>
      <family val="2"/>
    </font>
    <font>
      <b/>
      <sz val="10"/>
      <name val="Verdana"/>
      <family val="2"/>
    </font>
    <font>
      <b/>
      <sz val="10"/>
      <name val="Arial"/>
      <family val="2"/>
    </font>
    <font>
      <sz val="10"/>
      <name val="Verdana"/>
      <family val="2"/>
    </font>
    <font>
      <sz val="10"/>
      <color indexed="9"/>
      <name val="Verdana"/>
      <family val="2"/>
    </font>
    <font>
      <b/>
      <u/>
      <sz val="10"/>
      <name val="Verdana"/>
      <family val="2"/>
    </font>
    <font>
      <sz val="10"/>
      <name val="Arial"/>
      <family val="2"/>
    </font>
    <font>
      <b/>
      <sz val="8"/>
      <name val="Verdana"/>
      <family val="2"/>
    </font>
    <font>
      <i/>
      <sz val="10"/>
      <color indexed="14"/>
      <name val="Verdana"/>
      <family val="2"/>
    </font>
    <font>
      <sz val="10"/>
      <color indexed="9"/>
      <name val="Arial"/>
      <family val="2"/>
    </font>
    <font>
      <b/>
      <sz val="10"/>
      <color indexed="9"/>
      <name val="Verdana"/>
      <family val="2"/>
    </font>
    <font>
      <b/>
      <u/>
      <sz val="10"/>
      <name val="Arial"/>
      <family val="2"/>
    </font>
    <font>
      <u/>
      <sz val="10"/>
      <name val="Verdana"/>
      <family val="2"/>
    </font>
    <font>
      <b/>
      <sz val="11"/>
      <color theme="1"/>
      <name val="Calibri"/>
      <family val="2"/>
      <scheme val="minor"/>
    </font>
    <font>
      <sz val="12"/>
      <name val="Arial"/>
      <family val="2"/>
    </font>
    <font>
      <sz val="11"/>
      <color theme="0"/>
      <name val="Calibri"/>
      <family val="2"/>
      <scheme val="minor"/>
    </font>
    <font>
      <b/>
      <sz val="14"/>
      <name val="Verdana"/>
      <family val="2"/>
    </font>
    <font>
      <sz val="14"/>
      <color theme="1"/>
      <name val="Calibri"/>
      <family val="2"/>
      <scheme val="minor"/>
    </font>
    <font>
      <b/>
      <sz val="12"/>
      <name val="Arial"/>
      <family val="2"/>
    </font>
    <font>
      <b/>
      <sz val="12"/>
      <color theme="1"/>
      <name val="Verdana"/>
      <family val="2"/>
    </font>
    <font>
      <b/>
      <sz val="14"/>
      <color theme="1"/>
      <name val="Calibri"/>
      <family val="2"/>
      <scheme val="minor"/>
    </font>
    <font>
      <u/>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right style="medium">
        <color indexed="55"/>
      </right>
      <top/>
      <bottom/>
      <diagonal/>
    </border>
    <border>
      <left style="thin">
        <color indexed="64"/>
      </left>
      <right style="thin">
        <color indexed="64"/>
      </right>
      <top style="thin">
        <color indexed="64"/>
      </top>
      <bottom style="thin">
        <color indexed="64"/>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ck">
        <color indexed="55"/>
      </bottom>
      <diagonal/>
    </border>
    <border>
      <left style="thick">
        <color indexed="55"/>
      </left>
      <right/>
      <top style="thick">
        <color indexed="55"/>
      </top>
      <bottom/>
      <diagonal/>
    </border>
    <border>
      <left/>
      <right/>
      <top style="thick">
        <color indexed="55"/>
      </top>
      <bottom/>
      <diagonal/>
    </border>
    <border>
      <left/>
      <right style="thick">
        <color indexed="55"/>
      </right>
      <top style="thick">
        <color indexed="55"/>
      </top>
      <bottom/>
      <diagonal/>
    </border>
    <border>
      <left style="thick">
        <color indexed="55"/>
      </left>
      <right/>
      <top/>
      <bottom/>
      <diagonal/>
    </border>
    <border>
      <left/>
      <right style="thick">
        <color indexed="55"/>
      </right>
      <top/>
      <bottom/>
      <diagonal/>
    </border>
    <border>
      <left/>
      <right/>
      <top/>
      <bottom style="medium">
        <color indexed="64"/>
      </bottom>
      <diagonal/>
    </border>
    <border>
      <left style="thick">
        <color indexed="55"/>
      </left>
      <right/>
      <top/>
      <bottom style="thick">
        <color indexed="55"/>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5" fillId="0" borderId="0"/>
  </cellStyleXfs>
  <cellXfs count="244">
    <xf numFmtId="0" fontId="0" fillId="0" borderId="0" xfId="0"/>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2" fillId="0" borderId="0" xfId="0" applyFont="1" applyBorder="1" applyAlignment="1">
      <alignment horizontal="center"/>
    </xf>
    <xf numFmtId="0" fontId="4" fillId="0" borderId="4" xfId="0" applyFont="1" applyBorder="1"/>
    <xf numFmtId="0" fontId="4" fillId="0" borderId="5" xfId="0" applyFont="1" applyBorder="1"/>
    <xf numFmtId="0" fontId="2" fillId="0" borderId="5" xfId="0" applyFont="1" applyBorder="1" applyAlignment="1">
      <alignment horizontal="center"/>
    </xf>
    <xf numFmtId="0" fontId="2" fillId="0" borderId="5" xfId="0" applyFont="1" applyBorder="1"/>
    <xf numFmtId="0" fontId="4" fillId="0" borderId="6" xfId="0" applyFont="1" applyBorder="1"/>
    <xf numFmtId="0" fontId="2" fillId="0" borderId="7" xfId="0" applyFont="1" applyBorder="1"/>
    <xf numFmtId="0" fontId="4" fillId="0" borderId="0" xfId="0" applyFont="1" applyBorder="1"/>
    <xf numFmtId="0" fontId="2" fillId="0" borderId="0" xfId="0" applyFont="1" applyBorder="1"/>
    <xf numFmtId="0" fontId="4" fillId="0" borderId="8" xfId="0" applyFont="1" applyBorder="1"/>
    <xf numFmtId="0" fontId="1" fillId="0" borderId="7" xfId="0" applyFont="1" applyBorder="1"/>
    <xf numFmtId="0" fontId="2" fillId="0" borderId="9" xfId="0" applyNumberFormat="1" applyFont="1" applyFill="1" applyBorder="1" applyAlignment="1" applyProtection="1">
      <alignment horizontal="center"/>
      <protection locked="0"/>
    </xf>
    <xf numFmtId="0" fontId="4" fillId="0" borderId="0" xfId="0" applyFont="1" applyBorder="1" applyProtection="1"/>
    <xf numFmtId="0" fontId="4" fillId="0" borderId="7" xfId="0" applyFont="1" applyBorder="1" applyAlignment="1">
      <alignment horizontal="left" indent="1"/>
    </xf>
    <xf numFmtId="0" fontId="4" fillId="0" borderId="7" xfId="0" applyFont="1" applyBorder="1"/>
    <xf numFmtId="37" fontId="4" fillId="0" borderId="8" xfId="0" applyNumberFormat="1" applyFont="1" applyBorder="1"/>
    <xf numFmtId="37" fontId="4" fillId="0" borderId="8" xfId="0" applyNumberFormat="1" applyFont="1" applyFill="1" applyBorder="1"/>
    <xf numFmtId="3" fontId="4" fillId="0" borderId="9" xfId="0" applyNumberFormat="1" applyFont="1" applyFill="1" applyBorder="1" applyProtection="1">
      <protection locked="0"/>
    </xf>
    <xf numFmtId="3" fontId="4" fillId="0" borderId="0" xfId="0" applyNumberFormat="1" applyFont="1" applyBorder="1" applyProtection="1"/>
    <xf numFmtId="3" fontId="4" fillId="0" borderId="0" xfId="0" applyNumberFormat="1" applyFont="1" applyBorder="1" applyProtection="1">
      <protection locked="0"/>
    </xf>
    <xf numFmtId="4" fontId="4" fillId="0" borderId="0" xfId="0" applyNumberFormat="1" applyFont="1" applyFill="1" applyBorder="1" applyProtection="1">
      <protection locked="0"/>
    </xf>
    <xf numFmtId="0" fontId="4" fillId="0" borderId="10" xfId="0" applyFont="1" applyBorder="1"/>
    <xf numFmtId="0" fontId="4" fillId="0" borderId="11" xfId="0" applyFont="1" applyBorder="1"/>
    <xf numFmtId="37" fontId="4" fillId="0" borderId="11" xfId="0" applyNumberFormat="1" applyFont="1" applyBorder="1" applyProtection="1"/>
    <xf numFmtId="164" fontId="5" fillId="0" borderId="11" xfId="0" applyNumberFormat="1" applyFont="1" applyFill="1" applyBorder="1" applyProtection="1"/>
    <xf numFmtId="37" fontId="4" fillId="0" borderId="12" xfId="0" applyNumberFormat="1" applyFont="1" applyBorder="1"/>
    <xf numFmtId="37" fontId="4" fillId="0" borderId="0" xfId="0" applyNumberFormat="1" applyFont="1" applyBorder="1" applyProtection="1"/>
    <xf numFmtId="164" fontId="5" fillId="0" borderId="0" xfId="0" applyNumberFormat="1" applyFont="1" applyFill="1" applyBorder="1" applyProtection="1"/>
    <xf numFmtId="37" fontId="4" fillId="0" borderId="0" xfId="0" applyNumberFormat="1" applyFont="1" applyBorder="1"/>
    <xf numFmtId="37" fontId="4" fillId="0" borderId="0" xfId="0" applyNumberFormat="1" applyFont="1"/>
    <xf numFmtId="37" fontId="4" fillId="0" borderId="5" xfId="0" applyNumberFormat="1" applyFont="1" applyBorder="1"/>
    <xf numFmtId="37" fontId="4" fillId="0" borderId="6" xfId="0" applyNumberFormat="1" applyFont="1" applyBorder="1"/>
    <xf numFmtId="0" fontId="6" fillId="0" borderId="0" xfId="0" applyFont="1" applyBorder="1" applyAlignment="1">
      <alignment horizontal="center"/>
    </xf>
    <xf numFmtId="37" fontId="4" fillId="0" borderId="0" xfId="0" applyNumberFormat="1" applyFont="1" applyFill="1" applyBorder="1"/>
    <xf numFmtId="0" fontId="2" fillId="0" borderId="0" xfId="0" applyFont="1" applyFill="1" applyBorder="1"/>
    <xf numFmtId="7" fontId="4" fillId="0" borderId="13" xfId="0" applyNumberFormat="1" applyFont="1" applyFill="1" applyBorder="1"/>
    <xf numFmtId="0" fontId="2" fillId="0" borderId="13" xfId="0" applyFont="1" applyFill="1" applyBorder="1" applyAlignment="1">
      <alignment horizontal="center"/>
    </xf>
    <xf numFmtId="7" fontId="4" fillId="0" borderId="13" xfId="0" applyNumberFormat="1" applyFont="1" applyFill="1" applyBorder="1" applyAlignment="1">
      <alignment vertical="top"/>
    </xf>
    <xf numFmtId="37" fontId="2" fillId="0" borderId="0" xfId="0" applyNumberFormat="1" applyFont="1" applyFill="1" applyBorder="1" applyAlignment="1">
      <alignment horizontal="center"/>
    </xf>
    <xf numFmtId="37" fontId="4" fillId="0" borderId="11" xfId="0" applyNumberFormat="1" applyFont="1" applyFill="1" applyBorder="1" applyAlignment="1"/>
    <xf numFmtId="37" fontId="2" fillId="0" borderId="11" xfId="0" applyNumberFormat="1" applyFont="1" applyFill="1" applyBorder="1" applyAlignment="1">
      <alignment horizontal="center"/>
    </xf>
    <xf numFmtId="37" fontId="4" fillId="0" borderId="12" xfId="0" applyNumberFormat="1" applyFont="1" applyFill="1" applyBorder="1"/>
    <xf numFmtId="37" fontId="4" fillId="0" borderId="0" xfId="0" applyNumberFormat="1" applyFont="1" applyFill="1" applyBorder="1" applyAlignment="1"/>
    <xf numFmtId="37" fontId="4" fillId="0" borderId="5" xfId="0" applyNumberFormat="1" applyFont="1" applyFill="1" applyBorder="1"/>
    <xf numFmtId="37" fontId="2" fillId="0" borderId="13" xfId="0" applyNumberFormat="1" applyFont="1" applyFill="1" applyBorder="1" applyAlignment="1">
      <alignment horizontal="center"/>
    </xf>
    <xf numFmtId="0" fontId="2" fillId="0" borderId="0" xfId="0" applyFont="1" applyBorder="1" applyAlignment="1">
      <alignment horizontal="left" wrapText="1" indent="1"/>
    </xf>
    <xf numFmtId="0" fontId="4" fillId="0" borderId="0" xfId="0" applyFont="1" applyBorder="1" applyAlignment="1">
      <alignment horizontal="left" wrapText="1" indent="1"/>
    </xf>
    <xf numFmtId="0" fontId="4" fillId="0" borderId="0" xfId="0" applyFont="1"/>
    <xf numFmtId="0" fontId="2" fillId="0" borderId="0" xfId="0" applyFont="1" applyAlignment="1"/>
    <xf numFmtId="0" fontId="2" fillId="0" borderId="0" xfId="0" applyFont="1" applyBorder="1" applyAlignment="1">
      <alignment horizontal="right"/>
    </xf>
    <xf numFmtId="165" fontId="2" fillId="0" borderId="0" xfId="0" applyNumberFormat="1" applyFont="1" applyFill="1" applyBorder="1" applyAlignment="1">
      <alignment horizontal="left"/>
    </xf>
    <xf numFmtId="0" fontId="7" fillId="0" borderId="0" xfId="0" applyFont="1"/>
    <xf numFmtId="0" fontId="7" fillId="0" borderId="0" xfId="0" applyFont="1" applyFill="1" applyBorder="1"/>
    <xf numFmtId="0" fontId="7" fillId="0" borderId="0" xfId="0" applyFont="1" applyFill="1"/>
    <xf numFmtId="0" fontId="2" fillId="0" borderId="0" xfId="0" applyFont="1"/>
    <xf numFmtId="0" fontId="4" fillId="0" borderId="0" xfId="0" applyFont="1" applyFill="1"/>
    <xf numFmtId="0" fontId="2" fillId="0" borderId="0" xfId="0" applyFont="1" applyFill="1" applyBorder="1" applyAlignment="1">
      <alignment horizontal="center"/>
    </xf>
    <xf numFmtId="0" fontId="2" fillId="0" borderId="0" xfId="0" applyFont="1" applyFill="1" applyAlignment="1">
      <alignment horizontal="center"/>
    </xf>
    <xf numFmtId="0" fontId="3" fillId="0" borderId="0" xfId="0" applyFont="1"/>
    <xf numFmtId="0" fontId="7" fillId="0" borderId="0" xfId="0" applyFont="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4" fillId="0" borderId="0" xfId="0" applyFont="1" applyFill="1" applyBorder="1"/>
    <xf numFmtId="37" fontId="4" fillId="0" borderId="13" xfId="0" applyNumberFormat="1" applyFont="1" applyFill="1" applyBorder="1"/>
    <xf numFmtId="37" fontId="4" fillId="0" borderId="0" xfId="0" applyNumberFormat="1" applyFont="1" applyFill="1"/>
    <xf numFmtId="0" fontId="9" fillId="0" borderId="0" xfId="0" applyFont="1"/>
    <xf numFmtId="0" fontId="2" fillId="0" borderId="0" xfId="0" applyFont="1" applyFill="1"/>
    <xf numFmtId="0" fontId="2" fillId="0" borderId="13" xfId="0" applyFont="1" applyFill="1" applyBorder="1"/>
    <xf numFmtId="0" fontId="10" fillId="0" borderId="13" xfId="0" applyFont="1" applyBorder="1"/>
    <xf numFmtId="37" fontId="5" fillId="0" borderId="0" xfId="0" applyNumberFormat="1" applyFont="1"/>
    <xf numFmtId="0" fontId="10" fillId="0" borderId="0" xfId="0" applyFont="1"/>
    <xf numFmtId="10" fontId="4" fillId="0" borderId="0" xfId="0" applyNumberFormat="1" applyFont="1" applyFill="1"/>
    <xf numFmtId="37" fontId="2" fillId="0" borderId="0" xfId="0" applyNumberFormat="1" applyFont="1"/>
    <xf numFmtId="39" fontId="4" fillId="0" borderId="13" xfId="0" applyNumberFormat="1" applyFont="1" applyFill="1" applyBorder="1"/>
    <xf numFmtId="39" fontId="4" fillId="0" borderId="0" xfId="0" applyNumberFormat="1" applyFont="1" applyFill="1" applyBorder="1"/>
    <xf numFmtId="39" fontId="4" fillId="0" borderId="0" xfId="0" applyNumberFormat="1" applyFont="1"/>
    <xf numFmtId="0" fontId="3" fillId="0" borderId="0" xfId="0" applyFont="1" applyFill="1"/>
    <xf numFmtId="0" fontId="7" fillId="0" borderId="0" xfId="0" applyFont="1" applyBorder="1"/>
    <xf numFmtId="37" fontId="7" fillId="0" borderId="0" xfId="0" applyNumberFormat="1" applyFont="1"/>
    <xf numFmtId="37" fontId="7" fillId="0" borderId="0" xfId="0" applyNumberFormat="1" applyFont="1" applyFill="1"/>
    <xf numFmtId="37" fontId="7" fillId="0" borderId="0" xfId="0" applyNumberFormat="1" applyFont="1" applyBorder="1"/>
    <xf numFmtId="37" fontId="7" fillId="0" borderId="0" xfId="0" applyNumberFormat="1" applyFont="1" applyFill="1" applyBorder="1"/>
    <xf numFmtId="4" fontId="4" fillId="0" borderId="0" xfId="0" applyNumberFormat="1" applyFont="1" applyFill="1" applyBorder="1"/>
    <xf numFmtId="4" fontId="4" fillId="0" borderId="13" xfId="0" applyNumberFormat="1" applyFont="1" applyFill="1" applyBorder="1"/>
    <xf numFmtId="4" fontId="4" fillId="0" borderId="0" xfId="0" applyNumberFormat="1" applyFont="1" applyBorder="1"/>
    <xf numFmtId="4" fontId="4" fillId="0" borderId="0" xfId="0" applyNumberFormat="1" applyFont="1"/>
    <xf numFmtId="4" fontId="4" fillId="0" borderId="0" xfId="0" applyNumberFormat="1" applyFont="1" applyFill="1"/>
    <xf numFmtId="37" fontId="3" fillId="0" borderId="0" xfId="0" applyNumberFormat="1" applyFont="1" applyFill="1" applyBorder="1" applyAlignment="1">
      <alignment horizontal="center"/>
    </xf>
    <xf numFmtId="39" fontId="4" fillId="0" borderId="14" xfId="0" applyNumberFormat="1" applyFont="1" applyFill="1" applyBorder="1"/>
    <xf numFmtId="37" fontId="5" fillId="0" borderId="0" xfId="0" applyNumberFormat="1" applyFont="1" applyFill="1"/>
    <xf numFmtId="0" fontId="11" fillId="0" borderId="0" xfId="0" applyFont="1" applyFill="1"/>
    <xf numFmtId="166" fontId="2" fillId="0" borderId="0" xfId="0" applyNumberFormat="1" applyFont="1"/>
    <xf numFmtId="39" fontId="2" fillId="0" borderId="13" xfId="0" applyNumberFormat="1" applyFont="1" applyFill="1" applyBorder="1"/>
    <xf numFmtId="0" fontId="4" fillId="0" borderId="0" xfId="0" applyFont="1" applyProtection="1"/>
    <xf numFmtId="0" fontId="8" fillId="0" borderId="0" xfId="0" applyFont="1" applyAlignment="1" applyProtection="1">
      <alignment horizontal="center"/>
    </xf>
    <xf numFmtId="0" fontId="4" fillId="0" borderId="0" xfId="0" applyFont="1" applyFill="1" applyProtection="1"/>
    <xf numFmtId="0" fontId="3" fillId="0" borderId="0" xfId="0" applyFont="1" applyAlignment="1" applyProtection="1">
      <alignment horizontal="left"/>
    </xf>
    <xf numFmtId="0" fontId="3" fillId="0" borderId="0" xfId="0" applyFont="1" applyFill="1" applyBorder="1" applyAlignment="1" applyProtection="1">
      <alignment horizontal="center"/>
    </xf>
    <xf numFmtId="0" fontId="0" fillId="0" borderId="0" xfId="0" applyProtection="1"/>
    <xf numFmtId="0" fontId="3" fillId="0" borderId="0" xfId="0" applyFont="1" applyProtection="1"/>
    <xf numFmtId="49" fontId="4" fillId="0" borderId="0" xfId="0" applyNumberFormat="1" applyFont="1" applyAlignment="1" applyProtection="1">
      <alignment horizontal="right"/>
    </xf>
    <xf numFmtId="9" fontId="5" fillId="0" borderId="0" xfId="0" applyNumberFormat="1" applyFont="1" applyFill="1" applyBorder="1" applyProtection="1"/>
    <xf numFmtId="37" fontId="4" fillId="0" borderId="13" xfId="0" applyNumberFormat="1" applyFont="1" applyFill="1" applyBorder="1" applyProtection="1"/>
    <xf numFmtId="10" fontId="4" fillId="0" borderId="0" xfId="0" applyNumberFormat="1" applyFont="1" applyFill="1" applyProtection="1"/>
    <xf numFmtId="0" fontId="0" fillId="0" borderId="15" xfId="0" applyBorder="1" applyProtection="1"/>
    <xf numFmtId="0" fontId="4" fillId="0" borderId="16" xfId="0" applyFont="1" applyBorder="1" applyProtection="1"/>
    <xf numFmtId="0" fontId="0" fillId="0" borderId="0" xfId="0" applyBorder="1" applyProtection="1"/>
    <xf numFmtId="0" fontId="0" fillId="0" borderId="16" xfId="0" applyBorder="1" applyProtection="1"/>
    <xf numFmtId="0" fontId="2" fillId="0" borderId="17" xfId="0" applyFont="1" applyBorder="1" applyProtection="1"/>
    <xf numFmtId="0" fontId="2" fillId="0" borderId="18" xfId="0" applyFont="1" applyBorder="1" applyProtection="1"/>
    <xf numFmtId="0" fontId="6" fillId="0" borderId="18" xfId="0" applyFont="1" applyBorder="1" applyProtection="1"/>
    <xf numFmtId="0" fontId="0" fillId="0" borderId="18" xfId="0" applyBorder="1" applyProtection="1"/>
    <xf numFmtId="0" fontId="0" fillId="0" borderId="19" xfId="0" applyBorder="1" applyProtection="1"/>
    <xf numFmtId="0" fontId="0" fillId="0" borderId="21" xfId="0" applyBorder="1" applyProtection="1"/>
    <xf numFmtId="0" fontId="4" fillId="0" borderId="20" xfId="0" applyFont="1" applyBorder="1" applyProtection="1"/>
    <xf numFmtId="0" fontId="6" fillId="0" borderId="20" xfId="0" applyFont="1" applyBorder="1" applyProtection="1"/>
    <xf numFmtId="0" fontId="13" fillId="0" borderId="0" xfId="0" applyFont="1" applyBorder="1" applyProtection="1"/>
    <xf numFmtId="0" fontId="2" fillId="0" borderId="0" xfId="0" applyFont="1" applyBorder="1" applyProtection="1"/>
    <xf numFmtId="49" fontId="4" fillId="0" borderId="0" xfId="0" applyNumberFormat="1" applyFont="1" applyBorder="1" applyAlignment="1" applyProtection="1">
      <alignment horizontal="right"/>
    </xf>
    <xf numFmtId="0" fontId="4" fillId="0" borderId="0" xfId="0" applyFont="1" applyFill="1" applyBorder="1" applyProtection="1"/>
    <xf numFmtId="39" fontId="0" fillId="0" borderId="0" xfId="0" applyNumberFormat="1" applyBorder="1" applyProtection="1"/>
    <xf numFmtId="0" fontId="4" fillId="0" borderId="0" xfId="0" applyFont="1" applyBorder="1" applyAlignment="1" applyProtection="1">
      <alignment wrapText="1"/>
    </xf>
    <xf numFmtId="0" fontId="4" fillId="0" borderId="23" xfId="0" applyFont="1" applyBorder="1" applyProtection="1"/>
    <xf numFmtId="0" fontId="4" fillId="0" borderId="16" xfId="0" applyFont="1" applyFill="1" applyBorder="1" applyProtection="1"/>
    <xf numFmtId="0" fontId="4" fillId="0" borderId="0" xfId="0" applyFont="1" applyAlignment="1" applyProtection="1"/>
    <xf numFmtId="37" fontId="4" fillId="0" borderId="0" xfId="0" applyNumberFormat="1" applyFont="1" applyFill="1" applyBorder="1" applyProtection="1"/>
    <xf numFmtId="37" fontId="4" fillId="0" borderId="24" xfId="0" applyNumberFormat="1" applyFont="1" applyFill="1" applyBorder="1" applyProtection="1"/>
    <xf numFmtId="37" fontId="2" fillId="0" borderId="0" xfId="0" applyNumberFormat="1" applyFont="1" applyFill="1" applyBorder="1" applyAlignment="1" applyProtection="1">
      <alignment horizontal="center"/>
    </xf>
    <xf numFmtId="0" fontId="4" fillId="0" borderId="0" xfId="0" applyFont="1" applyBorder="1" applyAlignment="1">
      <alignment horizontal="left" indent="1"/>
    </xf>
    <xf numFmtId="0" fontId="2" fillId="0" borderId="0" xfId="0" applyFont="1" applyFill="1" applyBorder="1" applyAlignment="1" applyProtection="1">
      <alignment horizontal="left"/>
      <protection locked="0"/>
    </xf>
    <xf numFmtId="0" fontId="0" fillId="0" borderId="0" xfId="0" applyBorder="1" applyAlignment="1" applyProtection="1">
      <protection locked="0"/>
    </xf>
    <xf numFmtId="37" fontId="4" fillId="0" borderId="13" xfId="0" applyNumberFormat="1" applyFont="1" applyFill="1" applyBorder="1" applyAlignment="1">
      <alignment horizontal="center"/>
    </xf>
    <xf numFmtId="3" fontId="4" fillId="0" borderId="0" xfId="0" applyNumberFormat="1" applyFont="1" applyFill="1" applyBorder="1" applyProtection="1"/>
    <xf numFmtId="42" fontId="4" fillId="0" borderId="9" xfId="0" applyNumberFormat="1" applyFont="1" applyFill="1" applyBorder="1" applyProtection="1">
      <protection locked="0"/>
    </xf>
    <xf numFmtId="42" fontId="4" fillId="0" borderId="0" xfId="0" applyNumberFormat="1" applyFont="1" applyBorder="1" applyProtection="1"/>
    <xf numFmtId="42" fontId="4" fillId="0" borderId="0" xfId="0" applyNumberFormat="1" applyFont="1" applyFill="1" applyBorder="1" applyProtection="1">
      <protection locked="0"/>
    </xf>
    <xf numFmtId="42" fontId="4" fillId="0" borderId="0" xfId="0" applyNumberFormat="1" applyFont="1" applyFill="1" applyBorder="1" applyProtection="1"/>
    <xf numFmtId="42" fontId="0" fillId="0" borderId="9" xfId="0" applyNumberFormat="1" applyFill="1" applyBorder="1" applyProtection="1">
      <protection locked="0"/>
    </xf>
    <xf numFmtId="37" fontId="11" fillId="0" borderId="0" xfId="0" applyNumberFormat="1" applyFont="1"/>
    <xf numFmtId="0" fontId="11" fillId="0" borderId="0" xfId="0" applyFont="1"/>
    <xf numFmtId="2" fontId="11" fillId="0" borderId="0" xfId="0" applyNumberFormat="1" applyFont="1" applyFill="1"/>
    <xf numFmtId="0" fontId="16" fillId="0" borderId="0" xfId="0" applyFont="1"/>
    <xf numFmtId="0" fontId="4" fillId="0" borderId="20" xfId="0" applyFont="1" applyBorder="1" applyAlignment="1" applyProtection="1">
      <alignment wrapText="1"/>
      <protection locked="0"/>
    </xf>
    <xf numFmtId="0" fontId="14" fillId="0" borderId="22" xfId="0" applyFont="1" applyBorder="1" applyAlignment="1">
      <alignment horizontal="center"/>
    </xf>
    <xf numFmtId="0" fontId="0" fillId="0" borderId="25" xfId="0" applyBorder="1"/>
    <xf numFmtId="0" fontId="14" fillId="0" borderId="0" xfId="0" applyFont="1"/>
    <xf numFmtId="37" fontId="4" fillId="2" borderId="8" xfId="0" applyNumberFormat="1" applyFont="1" applyFill="1" applyBorder="1"/>
    <xf numFmtId="0" fontId="0" fillId="2" borderId="0" xfId="0" applyFill="1"/>
    <xf numFmtId="0" fontId="0" fillId="0" borderId="27" xfId="0" applyBorder="1" applyProtection="1"/>
    <xf numFmtId="0" fontId="0" fillId="0" borderId="26" xfId="0" applyBorder="1" applyProtection="1"/>
    <xf numFmtId="3" fontId="0" fillId="0" borderId="0" xfId="0" applyNumberFormat="1"/>
    <xf numFmtId="3" fontId="0" fillId="0" borderId="25" xfId="0" applyNumberFormat="1" applyBorder="1"/>
    <xf numFmtId="37" fontId="0" fillId="0" borderId="9" xfId="0" applyNumberFormat="1" applyFill="1" applyBorder="1" applyProtection="1">
      <protection locked="0"/>
    </xf>
    <xf numFmtId="37" fontId="4" fillId="0" borderId="9" xfId="0" applyNumberFormat="1" applyFont="1" applyFill="1" applyBorder="1" applyProtection="1">
      <protection locked="0"/>
    </xf>
    <xf numFmtId="37" fontId="4" fillId="0" borderId="22" xfId="0" applyNumberFormat="1" applyFont="1" applyFill="1" applyBorder="1" applyProtection="1"/>
    <xf numFmtId="37" fontId="2" fillId="0" borderId="0" xfId="0" applyNumberFormat="1" applyFont="1" applyFill="1" applyBorder="1" applyAlignment="1">
      <alignment horizontal="center"/>
    </xf>
    <xf numFmtId="0" fontId="2" fillId="0" borderId="0" xfId="0" applyFont="1" applyAlignment="1">
      <alignment horizontal="center"/>
    </xf>
    <xf numFmtId="0" fontId="4" fillId="0" borderId="0" xfId="0" applyFont="1" applyFill="1" applyBorder="1" applyAlignment="1">
      <alignment horizontal="left" indent="1"/>
    </xf>
    <xf numFmtId="0" fontId="4" fillId="0" borderId="7" xfId="0" applyFont="1" applyFill="1" applyBorder="1" applyAlignment="1">
      <alignment horizontal="left" indent="1"/>
    </xf>
    <xf numFmtId="0" fontId="0" fillId="0" borderId="0" xfId="0" applyAlignment="1">
      <alignment wrapText="1"/>
    </xf>
    <xf numFmtId="0" fontId="14" fillId="0" borderId="0" xfId="0" applyFont="1" applyAlignment="1">
      <alignment horizontal="centerContinuous"/>
    </xf>
    <xf numFmtId="3" fontId="0" fillId="0" borderId="14" xfId="0" applyNumberFormat="1" applyBorder="1"/>
    <xf numFmtId="0" fontId="14" fillId="0" borderId="0" xfId="0" applyFont="1" applyAlignment="1">
      <alignment horizontal="left"/>
    </xf>
    <xf numFmtId="49"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17" fillId="0" borderId="9" xfId="0" applyFont="1" applyBorder="1" applyAlignment="1">
      <alignment horizontal="center"/>
    </xf>
    <xf numFmtId="0" fontId="18" fillId="0" borderId="0" xfId="0" applyFont="1"/>
    <xf numFmtId="0" fontId="17" fillId="0" borderId="0"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center"/>
    </xf>
    <xf numFmtId="0" fontId="1" fillId="0" borderId="9" xfId="0" applyFont="1" applyBorder="1" applyAlignment="1">
      <alignment horizontal="center"/>
    </xf>
    <xf numFmtId="49" fontId="17" fillId="0" borderId="0" xfId="0" applyNumberFormat="1" applyFont="1" applyFill="1" applyBorder="1" applyAlignment="1" applyProtection="1">
      <alignment horizontal="center"/>
      <protection locked="0"/>
    </xf>
    <xf numFmtId="0" fontId="18" fillId="0" borderId="0" xfId="0" applyFont="1" applyBorder="1" applyAlignment="1" applyProtection="1">
      <alignment horizontal="center"/>
      <protection locked="0"/>
    </xf>
    <xf numFmtId="0" fontId="19" fillId="0" borderId="0" xfId="0" applyFont="1" applyAlignment="1">
      <alignment horizontal="left"/>
    </xf>
    <xf numFmtId="0" fontId="1" fillId="0" borderId="0" xfId="0" applyFont="1" applyFill="1" applyBorder="1" applyAlignment="1" applyProtection="1">
      <alignment horizontal="center"/>
      <protection locked="0"/>
    </xf>
    <xf numFmtId="0" fontId="2" fillId="0" borderId="28" xfId="0" applyFont="1" applyBorder="1" applyAlignment="1">
      <alignment horizontal="left"/>
    </xf>
    <xf numFmtId="0" fontId="14" fillId="0" borderId="15" xfId="0" applyFont="1" applyBorder="1"/>
    <xf numFmtId="0" fontId="0" fillId="0" borderId="15" xfId="0" applyBorder="1"/>
    <xf numFmtId="0" fontId="0" fillId="0" borderId="29" xfId="0" applyBorder="1"/>
    <xf numFmtId="0" fontId="2" fillId="0" borderId="30" xfId="0" applyFont="1" applyBorder="1" applyAlignment="1"/>
    <xf numFmtId="0" fontId="0" fillId="0" borderId="0" xfId="0" applyBorder="1"/>
    <xf numFmtId="0" fontId="7" fillId="0" borderId="27" xfId="0" applyFont="1" applyBorder="1"/>
    <xf numFmtId="0" fontId="2" fillId="0" borderId="31" xfId="0" applyFont="1" applyBorder="1" applyAlignment="1">
      <alignment horizontal="left"/>
    </xf>
    <xf numFmtId="0" fontId="2" fillId="0" borderId="13" xfId="0" applyFont="1" applyFill="1" applyBorder="1" applyAlignment="1">
      <alignment horizontal="left"/>
    </xf>
    <xf numFmtId="0" fontId="4" fillId="0" borderId="13" xfId="0" applyFont="1" applyBorder="1"/>
    <xf numFmtId="0" fontId="7" fillId="0" borderId="13" xfId="0" applyFont="1" applyBorder="1"/>
    <xf numFmtId="0" fontId="7" fillId="0" borderId="26" xfId="0" applyFont="1" applyBorder="1"/>
    <xf numFmtId="0" fontId="3" fillId="0" borderId="28" xfId="0" applyFont="1" applyBorder="1" applyAlignment="1" applyProtection="1">
      <alignment horizontal="left"/>
    </xf>
    <xf numFmtId="49" fontId="2" fillId="0" borderId="15" xfId="0" applyNumberFormat="1" applyFont="1" applyFill="1" applyBorder="1" applyAlignment="1" applyProtection="1">
      <alignment horizontal="centerContinuous"/>
      <protection locked="0"/>
    </xf>
    <xf numFmtId="0" fontId="2" fillId="0" borderId="29" xfId="0" applyFont="1" applyBorder="1" applyProtection="1"/>
    <xf numFmtId="0" fontId="2" fillId="0" borderId="30" xfId="0" applyFont="1" applyBorder="1" applyAlignment="1" applyProtection="1"/>
    <xf numFmtId="0" fontId="4" fillId="0" borderId="0" xfId="0" applyFont="1" applyBorder="1" applyAlignment="1" applyProtection="1">
      <alignment horizontal="left" indent="6"/>
    </xf>
    <xf numFmtId="0" fontId="0" fillId="0" borderId="27" xfId="0" applyBorder="1"/>
    <xf numFmtId="0" fontId="3" fillId="0" borderId="31" xfId="0" applyFont="1" applyBorder="1" applyAlignment="1" applyProtection="1">
      <alignment horizontal="left"/>
    </xf>
    <xf numFmtId="0" fontId="0" fillId="0" borderId="13" xfId="0" applyBorder="1"/>
    <xf numFmtId="0" fontId="12" fillId="0" borderId="26" xfId="0" applyFont="1" applyFill="1" applyBorder="1" applyAlignment="1" applyProtection="1">
      <alignment horizontal="left"/>
    </xf>
    <xf numFmtId="37" fontId="2" fillId="0" borderId="0" xfId="0" applyNumberFormat="1" applyFont="1" applyFill="1" applyBorder="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xf>
    <xf numFmtId="0" fontId="14" fillId="0" borderId="13" xfId="0" applyFont="1" applyBorder="1"/>
    <xf numFmtId="0" fontId="1" fillId="0" borderId="15" xfId="0" applyFont="1" applyFill="1" applyBorder="1" applyAlignment="1" applyProtection="1">
      <alignment horizontal="center"/>
      <protection locked="0"/>
    </xf>
    <xf numFmtId="0" fontId="14" fillId="0" borderId="0" xfId="0" applyFont="1" applyBorder="1" applyAlignment="1">
      <alignment horizontal="left" wrapText="1"/>
    </xf>
    <xf numFmtId="0" fontId="0" fillId="0" borderId="0" xfId="0" applyAlignment="1">
      <alignment horizontal="left"/>
    </xf>
    <xf numFmtId="0" fontId="0" fillId="0" borderId="0" xfId="0" applyAlignment="1">
      <alignment horizontal="left" wrapText="1"/>
    </xf>
    <xf numFmtId="0" fontId="14" fillId="0" borderId="13" xfId="0" applyFont="1" applyBorder="1" applyAlignment="1">
      <alignment horizontal="left"/>
    </xf>
    <xf numFmtId="0" fontId="0" fillId="0" borderId="13" xfId="0" applyBorder="1" applyAlignment="1">
      <alignment horizontal="left" wrapText="1"/>
    </xf>
    <xf numFmtId="0" fontId="0" fillId="0" borderId="0" xfId="0" applyNumberFormat="1" applyAlignment="1">
      <alignment wrapText="1"/>
    </xf>
    <xf numFmtId="0" fontId="0" fillId="0" borderId="0" xfId="0" quotePrefix="1" applyNumberFormat="1" applyAlignment="1">
      <alignment horizontal="right" wrapText="1"/>
    </xf>
    <xf numFmtId="0" fontId="0" fillId="0" borderId="0" xfId="0" quotePrefix="1" applyAlignment="1">
      <alignment horizontal="right"/>
    </xf>
    <xf numFmtId="7" fontId="4" fillId="0" borderId="0" xfId="0" applyNumberFormat="1" applyFont="1" applyFill="1" applyBorder="1"/>
    <xf numFmtId="7" fontId="2" fillId="0" borderId="13" xfId="0" applyNumberFormat="1" applyFont="1" applyFill="1" applyBorder="1"/>
    <xf numFmtId="0" fontId="0" fillId="0" borderId="0" xfId="0" applyFill="1"/>
    <xf numFmtId="0" fontId="0" fillId="0" borderId="0" xfId="0" quotePrefix="1" applyFill="1" applyAlignment="1">
      <alignment horizontal="right"/>
    </xf>
    <xf numFmtId="0" fontId="0" fillId="0" borderId="0" xfId="0" applyAlignment="1">
      <alignment horizontal="left" wrapText="1"/>
    </xf>
    <xf numFmtId="0" fontId="0" fillId="0" borderId="0" xfId="0" applyNumberFormat="1" applyAlignment="1">
      <alignment horizontal="left" wrapText="1"/>
    </xf>
    <xf numFmtId="0" fontId="1" fillId="0" borderId="0" xfId="0" applyFont="1" applyAlignment="1">
      <alignment horizontal="center"/>
    </xf>
    <xf numFmtId="0" fontId="0" fillId="0" borderId="13" xfId="0" applyBorder="1" applyAlignment="1">
      <alignment horizontal="center"/>
    </xf>
    <xf numFmtId="0" fontId="14" fillId="0" borderId="28" xfId="0" applyFont="1" applyBorder="1" applyAlignment="1">
      <alignment horizontal="left" wrapText="1"/>
    </xf>
    <xf numFmtId="0" fontId="14" fillId="0" borderId="15" xfId="0" applyFont="1" applyBorder="1" applyAlignment="1">
      <alignment horizontal="left" wrapText="1"/>
    </xf>
    <xf numFmtId="0" fontId="14" fillId="0" borderId="29" xfId="0" applyFont="1" applyBorder="1" applyAlignment="1">
      <alignment horizontal="left" wrapText="1"/>
    </xf>
    <xf numFmtId="0" fontId="14" fillId="0" borderId="30" xfId="0" applyFont="1" applyBorder="1" applyAlignment="1">
      <alignment horizontal="left" wrapText="1"/>
    </xf>
    <xf numFmtId="0" fontId="14" fillId="0" borderId="0" xfId="0" applyFont="1" applyBorder="1" applyAlignment="1">
      <alignment horizontal="left" wrapText="1"/>
    </xf>
    <xf numFmtId="0" fontId="14" fillId="0" borderId="27" xfId="0" applyFont="1" applyBorder="1" applyAlignment="1">
      <alignment horizontal="left" wrapText="1"/>
    </xf>
    <xf numFmtId="0" fontId="14" fillId="0" borderId="31" xfId="0" applyFont="1" applyBorder="1" applyAlignment="1">
      <alignment horizontal="left" wrapText="1"/>
    </xf>
    <xf numFmtId="0" fontId="14" fillId="0" borderId="13" xfId="0" applyFont="1" applyBorder="1" applyAlignment="1">
      <alignment horizontal="left" wrapText="1"/>
    </xf>
    <xf numFmtId="0" fontId="14" fillId="0" borderId="26" xfId="0" applyFont="1" applyBorder="1" applyAlignment="1">
      <alignment horizontal="left" wrapText="1"/>
    </xf>
    <xf numFmtId="0" fontId="1" fillId="0" borderId="1"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37" fontId="2" fillId="0" borderId="0" xfId="0" applyNumberFormat="1" applyFont="1" applyFill="1" applyBorder="1" applyAlignment="1">
      <alignment horizontal="center"/>
    </xf>
    <xf numFmtId="0" fontId="2" fillId="0" borderId="0" xfId="0" applyFont="1" applyAlignment="1">
      <alignment horizontal="center"/>
    </xf>
    <xf numFmtId="0" fontId="4" fillId="0" borderId="20" xfId="0" applyFont="1" applyBorder="1" applyAlignment="1" applyProtection="1">
      <alignment horizontal="left" wrapText="1" indent="1"/>
    </xf>
    <xf numFmtId="0" fontId="4" fillId="0" borderId="0" xfId="0" applyFont="1" applyBorder="1" applyAlignment="1" applyProtection="1">
      <alignment horizontal="left" wrapText="1" indent="1"/>
    </xf>
    <xf numFmtId="0" fontId="8" fillId="0" borderId="0" xfId="0" applyFont="1" applyAlignment="1" applyProtection="1">
      <alignment horizontal="center"/>
    </xf>
    <xf numFmtId="0" fontId="3" fillId="0" borderId="0" xfId="0" applyFont="1" applyAlignment="1" applyProtection="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JUNE_files\09-10_AdminUnit_MOE_Calcs\MOE_Calc_WrkSht_30011_Jeffc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1. Signature_Page"/>
      <sheetName val="2. MOE_Input_Sheet"/>
      <sheetName val="3. Calculations_Sheet"/>
      <sheetName val="4. Exceptions"/>
      <sheetName val="5. Staff_Departures"/>
      <sheetName val="6. HighCost_Students"/>
      <sheetName val="7. Termination_of_Exps"/>
      <sheetName val="7. Std_Cnt_Decrease"/>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94"/>
  <sheetViews>
    <sheetView showGridLines="0" tabSelected="1" workbookViewId="0">
      <selection activeCell="K34" sqref="K34"/>
    </sheetView>
  </sheetViews>
  <sheetFormatPr defaultRowHeight="15"/>
  <cols>
    <col min="1" max="1" width="4.42578125" customWidth="1"/>
    <col min="2" max="2" width="7.42578125" customWidth="1"/>
    <col min="3" max="3" width="5.28515625" customWidth="1"/>
  </cols>
  <sheetData>
    <row r="1" spans="1:11" ht="15.75">
      <c r="A1" s="221" t="s">
        <v>52</v>
      </c>
      <c r="B1" s="221"/>
      <c r="C1" s="221"/>
      <c r="D1" s="221"/>
      <c r="E1" s="221"/>
      <c r="F1" s="221"/>
      <c r="G1" s="221"/>
      <c r="H1" s="221"/>
      <c r="I1" s="221"/>
      <c r="J1" s="221"/>
      <c r="K1" s="221"/>
    </row>
    <row r="2" spans="1:11" ht="15.75">
      <c r="A2" s="221" t="s">
        <v>0</v>
      </c>
      <c r="B2" s="221"/>
      <c r="C2" s="221"/>
      <c r="D2" s="221"/>
      <c r="E2" s="221"/>
      <c r="F2" s="221"/>
      <c r="G2" s="221"/>
      <c r="H2" s="221"/>
      <c r="I2" s="221"/>
      <c r="J2" s="221"/>
      <c r="K2" s="221"/>
    </row>
    <row r="3" spans="1:11" ht="15.75">
      <c r="A3" s="221" t="s">
        <v>1</v>
      </c>
      <c r="B3" s="221"/>
      <c r="C3" s="221"/>
      <c r="D3" s="221"/>
      <c r="E3" s="221"/>
      <c r="F3" s="221"/>
      <c r="G3" s="221"/>
      <c r="H3" s="221"/>
      <c r="I3" s="221"/>
      <c r="J3" s="221"/>
      <c r="K3" s="221"/>
    </row>
    <row r="4" spans="1:11" ht="18.75">
      <c r="A4" s="204" t="s">
        <v>216</v>
      </c>
      <c r="B4" s="204"/>
      <c r="C4" s="204"/>
      <c r="D4" s="204"/>
      <c r="E4" s="204"/>
      <c r="F4" s="204"/>
      <c r="G4" s="204"/>
      <c r="H4" s="204"/>
      <c r="I4" s="204"/>
      <c r="J4" s="204"/>
      <c r="K4" s="204"/>
    </row>
    <row r="6" spans="1:11">
      <c r="A6" s="205" t="s">
        <v>217</v>
      </c>
      <c r="B6" s="199"/>
      <c r="C6" s="199"/>
    </row>
    <row r="8" spans="1:11">
      <c r="B8" s="219" t="s">
        <v>218</v>
      </c>
      <c r="C8" s="219"/>
      <c r="D8" s="219"/>
      <c r="E8" s="219"/>
      <c r="F8" s="219"/>
      <c r="G8" s="219"/>
      <c r="H8" s="219"/>
      <c r="I8" s="219"/>
      <c r="J8" s="219"/>
      <c r="K8" s="219"/>
    </row>
    <row r="9" spans="1:11">
      <c r="B9" s="219"/>
      <c r="C9" s="219"/>
      <c r="D9" s="219"/>
      <c r="E9" s="219"/>
      <c r="F9" s="219"/>
      <c r="G9" s="219"/>
      <c r="H9" s="219"/>
      <c r="I9" s="219"/>
      <c r="J9" s="219"/>
      <c r="K9" s="219"/>
    </row>
    <row r="10" spans="1:11">
      <c r="B10" s="219"/>
      <c r="C10" s="219"/>
      <c r="D10" s="219"/>
      <c r="E10" s="219"/>
      <c r="F10" s="219"/>
      <c r="G10" s="219"/>
      <c r="H10" s="219"/>
      <c r="I10" s="219"/>
      <c r="J10" s="219"/>
      <c r="K10" s="219"/>
    </row>
    <row r="12" spans="1:11">
      <c r="A12" s="205" t="s">
        <v>219</v>
      </c>
      <c r="B12" s="199"/>
      <c r="C12" s="199"/>
    </row>
    <row r="14" spans="1:11">
      <c r="B14" s="219" t="s">
        <v>220</v>
      </c>
      <c r="C14" s="219"/>
      <c r="D14" s="219"/>
      <c r="E14" s="219"/>
      <c r="F14" s="219"/>
      <c r="G14" s="219"/>
      <c r="H14" s="219"/>
      <c r="I14" s="219"/>
      <c r="J14" s="219"/>
      <c r="K14" s="219"/>
    </row>
    <row r="15" spans="1:11">
      <c r="B15" s="219"/>
      <c r="C15" s="219"/>
      <c r="D15" s="219"/>
      <c r="E15" s="219"/>
      <c r="F15" s="219"/>
      <c r="G15" s="219"/>
      <c r="H15" s="219"/>
      <c r="I15" s="219"/>
      <c r="J15" s="219"/>
      <c r="K15" s="219"/>
    </row>
    <row r="16" spans="1:11">
      <c r="B16" s="209"/>
      <c r="C16" s="209"/>
      <c r="D16" s="209"/>
      <c r="E16" s="209"/>
      <c r="F16" s="209"/>
      <c r="G16" s="209"/>
      <c r="H16" s="209"/>
      <c r="I16" s="209"/>
      <c r="J16" s="209"/>
      <c r="K16" s="209"/>
    </row>
    <row r="17" spans="2:11">
      <c r="B17" s="210" t="s">
        <v>229</v>
      </c>
      <c r="C17" s="211"/>
      <c r="D17" s="211"/>
      <c r="E17" s="209"/>
      <c r="F17" s="209"/>
      <c r="G17" s="209"/>
      <c r="H17" s="209"/>
      <c r="I17" s="209"/>
      <c r="J17" s="209"/>
      <c r="K17" s="209"/>
    </row>
    <row r="19" spans="2:11">
      <c r="C19" s="219" t="s">
        <v>221</v>
      </c>
      <c r="D19" s="219"/>
      <c r="E19" s="219"/>
      <c r="F19" s="219"/>
      <c r="G19" s="219"/>
      <c r="H19" s="219"/>
      <c r="I19" s="219"/>
      <c r="J19" s="219"/>
      <c r="K19" s="219"/>
    </row>
    <row r="20" spans="2:11">
      <c r="C20" s="219"/>
      <c r="D20" s="219"/>
      <c r="E20" s="219"/>
      <c r="F20" s="219"/>
      <c r="G20" s="219"/>
      <c r="H20" s="219"/>
      <c r="I20" s="219"/>
      <c r="J20" s="219"/>
      <c r="K20" s="219"/>
    </row>
    <row r="22" spans="2:11">
      <c r="C22" s="219" t="s">
        <v>222</v>
      </c>
      <c r="D22" s="219"/>
      <c r="E22" s="219"/>
      <c r="F22" s="219"/>
      <c r="G22" s="219"/>
      <c r="H22" s="219"/>
      <c r="I22" s="219"/>
      <c r="J22" s="219"/>
      <c r="K22" s="219"/>
    </row>
    <row r="23" spans="2:11">
      <c r="C23" s="219"/>
      <c r="D23" s="219"/>
      <c r="E23" s="219"/>
      <c r="F23" s="219"/>
      <c r="G23" s="219"/>
      <c r="H23" s="219"/>
      <c r="I23" s="219"/>
      <c r="J23" s="219"/>
      <c r="K23" s="219"/>
    </row>
    <row r="25" spans="2:11">
      <c r="C25" s="208" t="s">
        <v>223</v>
      </c>
    </row>
    <row r="27" spans="2:11">
      <c r="C27" t="s">
        <v>224</v>
      </c>
    </row>
    <row r="29" spans="2:11">
      <c r="C29" t="s">
        <v>225</v>
      </c>
    </row>
    <row r="31" spans="2:11">
      <c r="C31" t="s">
        <v>226</v>
      </c>
    </row>
    <row r="33" spans="2:11">
      <c r="C33" t="s">
        <v>227</v>
      </c>
    </row>
    <row r="35" spans="2:11">
      <c r="B35" s="205" t="s">
        <v>230</v>
      </c>
      <c r="C35" s="199"/>
      <c r="D35" s="199"/>
      <c r="E35" s="199"/>
      <c r="F35" s="199"/>
      <c r="G35" s="199"/>
    </row>
    <row r="37" spans="2:11">
      <c r="C37" s="219" t="s">
        <v>228</v>
      </c>
      <c r="D37" s="219"/>
      <c r="E37" s="219"/>
      <c r="F37" s="219"/>
      <c r="G37" s="219"/>
      <c r="H37" s="219"/>
      <c r="I37" s="219"/>
      <c r="J37" s="219"/>
      <c r="K37" s="219"/>
    </row>
    <row r="38" spans="2:11">
      <c r="C38" s="219"/>
      <c r="D38" s="219"/>
      <c r="E38" s="219"/>
      <c r="F38" s="219"/>
      <c r="G38" s="219"/>
      <c r="H38" s="219"/>
      <c r="I38" s="219"/>
      <c r="J38" s="219"/>
      <c r="K38" s="219"/>
    </row>
    <row r="39" spans="2:11">
      <c r="C39" s="219"/>
      <c r="D39" s="219"/>
      <c r="E39" s="219"/>
      <c r="F39" s="219"/>
      <c r="G39" s="219"/>
      <c r="H39" s="219"/>
      <c r="I39" s="219"/>
      <c r="J39" s="219"/>
      <c r="K39" s="219"/>
    </row>
    <row r="40" spans="2:11">
      <c r="G40" t="s">
        <v>231</v>
      </c>
    </row>
    <row r="41" spans="2:11" ht="16.5" customHeight="1">
      <c r="C41" s="219" t="s">
        <v>232</v>
      </c>
      <c r="D41" s="219"/>
      <c r="E41" s="219"/>
      <c r="F41" s="219"/>
      <c r="G41" s="219"/>
      <c r="H41" s="219"/>
      <c r="I41" s="219"/>
      <c r="J41" s="219"/>
      <c r="K41" s="219"/>
    </row>
    <row r="42" spans="2:11" ht="16.5" customHeight="1">
      <c r="C42" s="219"/>
      <c r="D42" s="219"/>
      <c r="E42" s="219"/>
      <c r="F42" s="219"/>
      <c r="G42" s="219"/>
      <c r="H42" s="219"/>
      <c r="I42" s="219"/>
      <c r="J42" s="219"/>
      <c r="K42" s="219"/>
    </row>
    <row r="43" spans="2:11">
      <c r="C43" s="219"/>
      <c r="D43" s="219"/>
      <c r="E43" s="219"/>
      <c r="F43" s="219"/>
      <c r="G43" s="219"/>
      <c r="H43" s="219"/>
      <c r="I43" s="219"/>
      <c r="J43" s="219"/>
      <c r="K43" s="219"/>
    </row>
    <row r="45" spans="2:11" ht="15" customHeight="1">
      <c r="C45" s="220" t="s">
        <v>233</v>
      </c>
      <c r="D45" s="220"/>
      <c r="E45" s="220"/>
      <c r="F45" s="220"/>
      <c r="G45" s="220"/>
      <c r="H45" s="220"/>
      <c r="I45" s="220"/>
      <c r="J45" s="220"/>
      <c r="K45" s="220"/>
    </row>
    <row r="46" spans="2:11">
      <c r="C46" s="220"/>
      <c r="D46" s="220"/>
      <c r="E46" s="220"/>
      <c r="F46" s="220"/>
      <c r="G46" s="220"/>
      <c r="H46" s="220"/>
      <c r="I46" s="220"/>
      <c r="J46" s="220"/>
      <c r="K46" s="220"/>
    </row>
    <row r="47" spans="2:11">
      <c r="C47" s="212"/>
      <c r="D47" s="212"/>
      <c r="E47" s="212"/>
      <c r="F47" s="212"/>
      <c r="G47" s="212"/>
      <c r="H47" s="212"/>
      <c r="I47" s="212"/>
      <c r="J47" s="212"/>
      <c r="K47" s="212"/>
    </row>
    <row r="48" spans="2:11">
      <c r="C48" s="213" t="s">
        <v>235</v>
      </c>
      <c r="D48" s="220" t="s">
        <v>234</v>
      </c>
      <c r="E48" s="220"/>
      <c r="F48" s="220"/>
      <c r="G48" s="220"/>
      <c r="H48" s="220"/>
      <c r="I48" s="220"/>
      <c r="J48" s="220"/>
      <c r="K48" s="220"/>
    </row>
    <row r="49" spans="1:11">
      <c r="C49" s="213" t="s">
        <v>235</v>
      </c>
      <c r="D49" s="220" t="s">
        <v>236</v>
      </c>
      <c r="E49" s="220"/>
      <c r="F49" s="220"/>
      <c r="G49" s="220"/>
      <c r="H49" s="220"/>
      <c r="I49" s="220"/>
      <c r="J49" s="220"/>
      <c r="K49" s="220"/>
    </row>
    <row r="50" spans="1:11">
      <c r="C50" s="213" t="s">
        <v>235</v>
      </c>
      <c r="D50" s="220" t="s">
        <v>237</v>
      </c>
      <c r="E50" s="220"/>
      <c r="F50" s="220"/>
      <c r="G50" s="220"/>
      <c r="H50" s="220"/>
      <c r="I50" s="220"/>
      <c r="J50" s="220"/>
      <c r="K50" s="220"/>
    </row>
    <row r="52" spans="1:11">
      <c r="C52" s="220" t="s">
        <v>238</v>
      </c>
      <c r="D52" s="220"/>
      <c r="E52" s="220"/>
      <c r="F52" s="220"/>
      <c r="G52" s="220"/>
      <c r="H52" s="220"/>
      <c r="I52" s="220"/>
      <c r="J52" s="220"/>
      <c r="K52" s="220"/>
    </row>
    <row r="53" spans="1:11">
      <c r="C53" s="220"/>
      <c r="D53" s="220"/>
      <c r="E53" s="220"/>
      <c r="F53" s="220"/>
      <c r="G53" s="220"/>
      <c r="H53" s="220"/>
      <c r="I53" s="220"/>
      <c r="J53" s="220"/>
      <c r="K53" s="220"/>
    </row>
    <row r="54" spans="1:11">
      <c r="C54" s="220"/>
      <c r="D54" s="220"/>
      <c r="E54" s="220"/>
      <c r="F54" s="220"/>
      <c r="G54" s="220"/>
      <c r="H54" s="220"/>
      <c r="I54" s="220"/>
      <c r="J54" s="220"/>
      <c r="K54" s="220"/>
    </row>
    <row r="55" spans="1:11">
      <c r="C55" s="220"/>
      <c r="D55" s="220"/>
      <c r="E55" s="220"/>
      <c r="F55" s="220"/>
      <c r="G55" s="220"/>
      <c r="H55" s="220"/>
      <c r="I55" s="220"/>
      <c r="J55" s="220"/>
      <c r="K55" s="220"/>
    </row>
    <row r="56" spans="1:11">
      <c r="C56" s="220"/>
      <c r="D56" s="220"/>
      <c r="E56" s="220"/>
      <c r="F56" s="220"/>
      <c r="G56" s="220"/>
      <c r="H56" s="220"/>
      <c r="I56" s="220"/>
      <c r="J56" s="220"/>
      <c r="K56" s="220"/>
    </row>
    <row r="57" spans="1:11">
      <c r="C57" s="220"/>
      <c r="D57" s="220"/>
      <c r="E57" s="220"/>
      <c r="F57" s="220"/>
      <c r="G57" s="220"/>
      <c r="H57" s="220"/>
      <c r="I57" s="220"/>
      <c r="J57" s="220"/>
      <c r="K57" s="220"/>
    </row>
    <row r="59" spans="1:11">
      <c r="C59" s="219" t="s">
        <v>239</v>
      </c>
      <c r="D59" s="219"/>
      <c r="E59" s="219"/>
      <c r="F59" s="219"/>
      <c r="G59" s="219"/>
      <c r="H59" s="219"/>
      <c r="I59" s="219"/>
      <c r="J59" s="219"/>
      <c r="K59" s="219"/>
    </row>
    <row r="60" spans="1:11">
      <c r="C60" s="219"/>
      <c r="D60" s="219"/>
      <c r="E60" s="219"/>
      <c r="F60" s="219"/>
      <c r="G60" s="219"/>
      <c r="H60" s="219"/>
      <c r="I60" s="219"/>
      <c r="J60" s="219"/>
      <c r="K60" s="219"/>
    </row>
    <row r="62" spans="1:11">
      <c r="A62" s="205" t="s">
        <v>240</v>
      </c>
      <c r="B62" s="199"/>
      <c r="C62" s="199"/>
    </row>
    <row r="64" spans="1:11">
      <c r="B64" s="219" t="s">
        <v>241</v>
      </c>
      <c r="C64" s="219"/>
      <c r="D64" s="219"/>
      <c r="E64" s="219"/>
      <c r="F64" s="219"/>
      <c r="G64" s="219"/>
      <c r="H64" s="219"/>
      <c r="I64" s="219"/>
      <c r="J64" s="219"/>
      <c r="K64" s="219"/>
    </row>
    <row r="65" spans="1:11">
      <c r="B65" s="219"/>
      <c r="C65" s="219"/>
      <c r="D65" s="219"/>
      <c r="E65" s="219"/>
      <c r="F65" s="219"/>
      <c r="G65" s="219"/>
      <c r="H65" s="219"/>
      <c r="I65" s="219"/>
      <c r="J65" s="219"/>
      <c r="K65" s="219"/>
    </row>
    <row r="66" spans="1:11">
      <c r="B66" s="219"/>
      <c r="C66" s="219"/>
      <c r="D66" s="219"/>
      <c r="E66" s="219"/>
      <c r="F66" s="219"/>
      <c r="G66" s="219"/>
      <c r="H66" s="219"/>
      <c r="I66" s="219"/>
      <c r="J66" s="219"/>
      <c r="K66" s="219"/>
    </row>
    <row r="68" spans="1:11">
      <c r="A68" s="205" t="s">
        <v>242</v>
      </c>
      <c r="B68" s="199"/>
      <c r="C68" s="199"/>
    </row>
    <row r="70" spans="1:11">
      <c r="B70" s="219" t="s">
        <v>243</v>
      </c>
      <c r="C70" s="219"/>
      <c r="D70" s="219"/>
      <c r="E70" s="219"/>
      <c r="F70" s="219"/>
      <c r="G70" s="219"/>
      <c r="H70" s="219"/>
      <c r="I70" s="219"/>
      <c r="J70" s="219"/>
      <c r="K70" s="219"/>
    </row>
    <row r="71" spans="1:11">
      <c r="B71" s="219"/>
      <c r="C71" s="219"/>
      <c r="D71" s="219"/>
      <c r="E71" s="219"/>
      <c r="F71" s="219"/>
      <c r="G71" s="219"/>
      <c r="H71" s="219"/>
      <c r="I71" s="219"/>
      <c r="J71" s="219"/>
      <c r="K71" s="219"/>
    </row>
    <row r="72" spans="1:11">
      <c r="B72" s="219"/>
      <c r="C72" s="219"/>
      <c r="D72" s="219"/>
      <c r="E72" s="219"/>
      <c r="F72" s="219"/>
      <c r="G72" s="219"/>
      <c r="H72" s="219"/>
      <c r="I72" s="219"/>
      <c r="J72" s="219"/>
      <c r="K72" s="219"/>
    </row>
    <row r="74" spans="1:11">
      <c r="A74" s="205" t="s">
        <v>244</v>
      </c>
      <c r="B74" s="205"/>
      <c r="C74" s="205"/>
      <c r="D74" s="205"/>
    </row>
    <row r="76" spans="1:11">
      <c r="B76" s="217" t="s">
        <v>254</v>
      </c>
      <c r="C76" s="217"/>
      <c r="D76" s="217"/>
      <c r="E76" s="217"/>
      <c r="F76" s="217"/>
      <c r="G76" s="217"/>
      <c r="H76" s="217"/>
      <c r="I76" s="217"/>
    </row>
    <row r="77" spans="1:11">
      <c r="B77" s="217" t="s">
        <v>255</v>
      </c>
      <c r="C77" s="217"/>
      <c r="D77" s="217"/>
      <c r="E77" s="217"/>
      <c r="F77" s="217"/>
      <c r="G77" s="217"/>
      <c r="H77" s="217"/>
      <c r="I77" s="217"/>
    </row>
    <row r="78" spans="1:11">
      <c r="B78" s="217"/>
      <c r="C78" s="217"/>
      <c r="D78" s="217"/>
      <c r="E78" s="217"/>
      <c r="F78" s="217"/>
      <c r="G78" s="217"/>
      <c r="H78" s="217"/>
      <c r="I78" s="217"/>
    </row>
    <row r="79" spans="1:11">
      <c r="A79" s="205" t="s">
        <v>245</v>
      </c>
      <c r="B79" s="199"/>
      <c r="C79" s="199"/>
      <c r="D79" s="199"/>
      <c r="E79" s="199"/>
      <c r="F79" s="199"/>
    </row>
    <row r="81" spans="1:11" ht="15" customHeight="1">
      <c r="B81" s="219" t="s">
        <v>246</v>
      </c>
      <c r="C81" s="219"/>
      <c r="D81" s="219"/>
      <c r="E81" s="219"/>
      <c r="F81" s="219"/>
      <c r="G81" s="219"/>
      <c r="H81" s="219"/>
      <c r="I81" s="219"/>
      <c r="J81" s="219"/>
      <c r="K81" s="219"/>
    </row>
    <row r="82" spans="1:11">
      <c r="B82" s="219"/>
      <c r="C82" s="219"/>
      <c r="D82" s="219"/>
      <c r="E82" s="219"/>
      <c r="F82" s="219"/>
      <c r="G82" s="219"/>
      <c r="H82" s="219"/>
      <c r="I82" s="219"/>
      <c r="J82" s="219"/>
      <c r="K82" s="219"/>
    </row>
    <row r="83" spans="1:11">
      <c r="B83" s="219"/>
      <c r="C83" s="219"/>
      <c r="D83" s="219"/>
      <c r="E83" s="219"/>
      <c r="F83" s="219"/>
      <c r="G83" s="219"/>
      <c r="H83" s="219"/>
      <c r="I83" s="219"/>
      <c r="J83" s="219"/>
      <c r="K83" s="219"/>
    </row>
    <row r="84" spans="1:11">
      <c r="B84" s="219"/>
      <c r="C84" s="219"/>
      <c r="D84" s="219"/>
      <c r="E84" s="219"/>
      <c r="F84" s="219"/>
      <c r="G84" s="219"/>
      <c r="H84" s="219"/>
      <c r="I84" s="219"/>
      <c r="J84" s="219"/>
      <c r="K84" s="219"/>
    </row>
    <row r="85" spans="1:11">
      <c r="B85" s="219"/>
      <c r="C85" s="219"/>
      <c r="D85" s="219"/>
      <c r="E85" s="219"/>
      <c r="F85" s="219"/>
      <c r="G85" s="219"/>
      <c r="H85" s="219"/>
      <c r="I85" s="219"/>
      <c r="J85" s="219"/>
      <c r="K85" s="219"/>
    </row>
    <row r="86" spans="1:11">
      <c r="B86" s="219"/>
      <c r="C86" s="219"/>
      <c r="D86" s="219"/>
      <c r="E86" s="219"/>
      <c r="F86" s="219"/>
      <c r="G86" s="219"/>
      <c r="H86" s="219"/>
      <c r="I86" s="219"/>
      <c r="J86" s="219"/>
      <c r="K86" s="219"/>
    </row>
    <row r="88" spans="1:11">
      <c r="A88" s="205" t="s">
        <v>247</v>
      </c>
      <c r="B88" s="199"/>
      <c r="C88" s="199"/>
      <c r="D88" s="199"/>
      <c r="E88" s="199"/>
    </row>
    <row r="90" spans="1:11">
      <c r="B90" s="219" t="s">
        <v>249</v>
      </c>
      <c r="C90" s="219"/>
      <c r="D90" s="219"/>
      <c r="E90" s="219"/>
      <c r="F90" s="219"/>
      <c r="G90" s="219"/>
      <c r="H90" s="219"/>
      <c r="I90" s="219"/>
      <c r="J90" s="219"/>
      <c r="K90" s="219"/>
    </row>
    <row r="91" spans="1:11">
      <c r="B91" s="219"/>
      <c r="C91" s="219"/>
      <c r="D91" s="219"/>
      <c r="E91" s="219"/>
      <c r="F91" s="219"/>
      <c r="G91" s="219"/>
      <c r="H91" s="219"/>
      <c r="I91" s="219"/>
      <c r="J91" s="219"/>
      <c r="K91" s="219"/>
    </row>
    <row r="92" spans="1:11">
      <c r="C92" s="214" t="s">
        <v>235</v>
      </c>
      <c r="D92" t="s">
        <v>250</v>
      </c>
    </row>
    <row r="93" spans="1:11">
      <c r="C93" s="214" t="s">
        <v>235</v>
      </c>
      <c r="D93" t="s">
        <v>251</v>
      </c>
    </row>
    <row r="94" spans="1:11">
      <c r="C94" s="218"/>
      <c r="D94" s="217"/>
      <c r="E94" s="217"/>
      <c r="F94" s="217"/>
    </row>
  </sheetData>
  <mergeCells count="19">
    <mergeCell ref="C19:K20"/>
    <mergeCell ref="A1:K1"/>
    <mergeCell ref="A2:K2"/>
    <mergeCell ref="A3:K3"/>
    <mergeCell ref="B8:K10"/>
    <mergeCell ref="B14:K15"/>
    <mergeCell ref="C22:K23"/>
    <mergeCell ref="C37:K39"/>
    <mergeCell ref="C41:K43"/>
    <mergeCell ref="C45:K46"/>
    <mergeCell ref="D48:K48"/>
    <mergeCell ref="B81:K86"/>
    <mergeCell ref="B90:K91"/>
    <mergeCell ref="D49:K49"/>
    <mergeCell ref="D50:K50"/>
    <mergeCell ref="C52:K57"/>
    <mergeCell ref="C59:K60"/>
    <mergeCell ref="B64:K66"/>
    <mergeCell ref="B70:K7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K30"/>
  <sheetViews>
    <sheetView workbookViewId="0">
      <selection activeCell="B12" sqref="B12"/>
    </sheetView>
  </sheetViews>
  <sheetFormatPr defaultRowHeight="15"/>
  <cols>
    <col min="1" max="1" width="5.140625" customWidth="1"/>
    <col min="2" max="2" width="37" customWidth="1"/>
  </cols>
  <sheetData>
    <row r="1" spans="1:11" ht="15.75">
      <c r="A1" s="221" t="s">
        <v>52</v>
      </c>
      <c r="B1" s="221"/>
      <c r="C1" s="221"/>
      <c r="D1" s="221"/>
      <c r="E1" s="221"/>
      <c r="F1" s="221"/>
      <c r="G1" s="221"/>
      <c r="H1" s="221"/>
      <c r="I1" s="221"/>
      <c r="J1" s="221"/>
      <c r="K1" s="221"/>
    </row>
    <row r="2" spans="1:11" ht="15.75">
      <c r="A2" s="221" t="s">
        <v>0</v>
      </c>
      <c r="B2" s="221"/>
      <c r="C2" s="221"/>
      <c r="D2" s="221"/>
      <c r="E2" s="221"/>
      <c r="F2" s="221"/>
      <c r="G2" s="221"/>
      <c r="H2" s="221"/>
      <c r="I2" s="221"/>
      <c r="J2" s="221"/>
      <c r="K2" s="221"/>
    </row>
    <row r="3" spans="1:11" ht="15.75">
      <c r="A3" s="221" t="s">
        <v>1</v>
      </c>
      <c r="B3" s="221"/>
      <c r="C3" s="221"/>
      <c r="D3" s="221"/>
      <c r="E3" s="221"/>
      <c r="F3" s="221"/>
      <c r="G3" s="221"/>
      <c r="H3" s="221"/>
      <c r="I3" s="221"/>
      <c r="J3" s="221"/>
      <c r="K3" s="221"/>
    </row>
    <row r="4" spans="1:11" ht="15.75">
      <c r="A4" s="202" t="s">
        <v>210</v>
      </c>
      <c r="B4" s="164"/>
      <c r="C4" s="164"/>
      <c r="D4" s="164"/>
      <c r="E4" s="164"/>
      <c r="F4" s="164"/>
      <c r="G4" s="164"/>
      <c r="H4" s="164"/>
      <c r="I4" s="164"/>
      <c r="J4" s="203"/>
      <c r="K4" s="203"/>
    </row>
    <row r="5" spans="1:11" ht="15.75">
      <c r="A5" s="202"/>
      <c r="B5" s="164"/>
      <c r="C5" s="164"/>
      <c r="D5" s="164"/>
      <c r="E5" s="164"/>
      <c r="F5" s="164"/>
      <c r="G5" s="164"/>
      <c r="H5" s="164"/>
      <c r="I5" s="164"/>
      <c r="J5" s="203"/>
      <c r="K5" s="203"/>
    </row>
    <row r="6" spans="1:11" ht="15.75">
      <c r="A6" s="202"/>
      <c r="B6" s="164"/>
      <c r="C6" s="164"/>
      <c r="D6" s="164"/>
      <c r="E6" s="164"/>
      <c r="F6" s="164"/>
      <c r="G6" s="164"/>
      <c r="H6" s="164"/>
      <c r="I6" s="164"/>
      <c r="J6" s="203"/>
      <c r="K6" s="203"/>
    </row>
    <row r="7" spans="1:11" ht="15.75">
      <c r="A7" s="202"/>
      <c r="B7" s="164"/>
      <c r="C7" s="164"/>
      <c r="D7" s="164"/>
      <c r="E7" s="164"/>
      <c r="F7" s="164"/>
      <c r="G7" s="164"/>
      <c r="H7" s="164"/>
      <c r="I7" s="164"/>
      <c r="J7" s="203"/>
      <c r="K7" s="203"/>
    </row>
    <row r="8" spans="1:11" ht="15.75">
      <c r="A8" s="202"/>
      <c r="B8" s="164"/>
      <c r="C8" s="164"/>
      <c r="D8" s="164"/>
      <c r="E8" s="164"/>
      <c r="F8" s="164"/>
      <c r="G8" s="164"/>
      <c r="H8" s="164"/>
      <c r="I8" s="164"/>
      <c r="J8" s="203"/>
      <c r="K8" s="203"/>
    </row>
    <row r="9" spans="1:11" ht="18">
      <c r="A9" s="173" t="s">
        <v>53</v>
      </c>
      <c r="C9" s="175" t="str">
        <f>'2. MOE_Input_Sheet'!C7</f>
        <v/>
      </c>
      <c r="D9" s="172"/>
      <c r="H9" s="164"/>
      <c r="I9" s="164"/>
      <c r="J9" s="203"/>
      <c r="K9" s="203"/>
    </row>
    <row r="10" spans="1:11" ht="15.75">
      <c r="A10" s="178"/>
      <c r="B10" s="2"/>
      <c r="C10" s="2"/>
      <c r="D10" s="2"/>
      <c r="E10" s="2"/>
      <c r="F10" s="2"/>
      <c r="G10" s="2"/>
      <c r="H10" s="164"/>
      <c r="I10" s="164"/>
      <c r="J10" s="203"/>
      <c r="K10" s="203"/>
    </row>
    <row r="11" spans="1:11" ht="15.75">
      <c r="A11" s="173" t="s">
        <v>54</v>
      </c>
      <c r="B11" s="173"/>
      <c r="C11" s="232" t="str">
        <f>'2. MOE_Input_Sheet'!C10:G10</f>
        <v>None</v>
      </c>
      <c r="D11" s="233"/>
      <c r="E11" s="233"/>
      <c r="F11" s="233"/>
      <c r="G11" s="234"/>
      <c r="H11" s="164"/>
      <c r="I11" s="164"/>
      <c r="J11" s="203"/>
      <c r="K11" s="203"/>
    </row>
    <row r="12" spans="1:11" ht="15.75">
      <c r="A12" s="173"/>
      <c r="B12" s="173"/>
      <c r="C12" s="206"/>
      <c r="D12" s="206"/>
      <c r="E12" s="206"/>
      <c r="F12" s="206"/>
      <c r="G12" s="206"/>
      <c r="H12" s="164"/>
      <c r="I12" s="164"/>
      <c r="J12" s="203"/>
      <c r="K12" s="203"/>
    </row>
    <row r="13" spans="1:11" ht="15.75">
      <c r="A13" s="173"/>
      <c r="B13" s="173"/>
      <c r="C13" s="179"/>
      <c r="D13" s="179"/>
      <c r="E13" s="179"/>
      <c r="F13" s="179"/>
      <c r="G13" s="179"/>
      <c r="H13" s="164"/>
      <c r="I13" s="164"/>
      <c r="J13" s="203"/>
      <c r="K13" s="203"/>
    </row>
    <row r="14" spans="1:11" ht="15.75">
      <c r="A14" s="173"/>
      <c r="B14" s="173"/>
      <c r="C14" s="179"/>
      <c r="D14" s="179"/>
      <c r="E14" s="179"/>
      <c r="F14" s="179"/>
      <c r="G14" s="179"/>
      <c r="H14" s="164"/>
      <c r="I14" s="164"/>
      <c r="J14" s="203"/>
      <c r="K14" s="203"/>
    </row>
    <row r="15" spans="1:11" ht="15.75">
      <c r="A15" s="173"/>
      <c r="B15" s="173"/>
      <c r="C15" s="179"/>
      <c r="D15" s="179"/>
      <c r="E15" s="179"/>
      <c r="F15" s="179"/>
      <c r="G15" s="179"/>
      <c r="H15" s="164"/>
      <c r="I15" s="164"/>
      <c r="J15" s="203"/>
      <c r="K15" s="203"/>
    </row>
    <row r="16" spans="1:11" ht="15" customHeight="1">
      <c r="B16" s="223" t="s">
        <v>215</v>
      </c>
      <c r="C16" s="224"/>
      <c r="D16" s="224"/>
      <c r="E16" s="224"/>
      <c r="F16" s="224"/>
      <c r="G16" s="224"/>
      <c r="H16" s="224"/>
      <c r="I16" s="224"/>
      <c r="J16" s="225"/>
    </row>
    <row r="17" spans="1:10" ht="15" customHeight="1">
      <c r="B17" s="226"/>
      <c r="C17" s="227"/>
      <c r="D17" s="227"/>
      <c r="E17" s="227"/>
      <c r="F17" s="227"/>
      <c r="G17" s="227"/>
      <c r="H17" s="227"/>
      <c r="I17" s="227"/>
      <c r="J17" s="228"/>
    </row>
    <row r="18" spans="1:10">
      <c r="B18" s="226"/>
      <c r="C18" s="227"/>
      <c r="D18" s="227"/>
      <c r="E18" s="227"/>
      <c r="F18" s="227"/>
      <c r="G18" s="227"/>
      <c r="H18" s="227"/>
      <c r="I18" s="227"/>
      <c r="J18" s="228"/>
    </row>
    <row r="19" spans="1:10">
      <c r="B19" s="229"/>
      <c r="C19" s="230"/>
      <c r="D19" s="230"/>
      <c r="E19" s="230"/>
      <c r="F19" s="230"/>
      <c r="G19" s="230"/>
      <c r="H19" s="230"/>
      <c r="I19" s="230"/>
      <c r="J19" s="231"/>
    </row>
    <row r="20" spans="1:10">
      <c r="B20" s="207"/>
      <c r="C20" s="207"/>
      <c r="D20" s="207"/>
      <c r="E20" s="207"/>
      <c r="F20" s="207"/>
      <c r="G20" s="207"/>
      <c r="H20" s="207"/>
      <c r="I20" s="207"/>
      <c r="J20" s="207"/>
    </row>
    <row r="21" spans="1:10">
      <c r="B21" s="207"/>
      <c r="C21" s="207"/>
      <c r="D21" s="207"/>
      <c r="E21" s="207"/>
      <c r="F21" s="207"/>
      <c r="G21" s="207"/>
      <c r="H21" s="207"/>
      <c r="I21" s="207"/>
      <c r="J21" s="207"/>
    </row>
    <row r="24" spans="1:10">
      <c r="A24" s="149" t="s">
        <v>211</v>
      </c>
      <c r="C24" s="222"/>
      <c r="D24" s="222"/>
      <c r="E24" s="222"/>
      <c r="F24" s="222"/>
      <c r="G24" s="222"/>
      <c r="H24" t="s">
        <v>212</v>
      </c>
      <c r="I24" s="222"/>
      <c r="J24" s="222"/>
    </row>
    <row r="25" spans="1:10">
      <c r="A25" s="149"/>
    </row>
    <row r="26" spans="1:10">
      <c r="A26" s="149"/>
    </row>
    <row r="27" spans="1:10">
      <c r="A27" s="149" t="s">
        <v>213</v>
      </c>
      <c r="C27" s="222"/>
      <c r="D27" s="222"/>
      <c r="E27" s="222"/>
      <c r="F27" s="222"/>
      <c r="G27" s="222"/>
      <c r="H27" t="s">
        <v>212</v>
      </c>
      <c r="I27" s="222"/>
      <c r="J27" s="222"/>
    </row>
    <row r="28" spans="1:10">
      <c r="A28" s="149"/>
    </row>
    <row r="29" spans="1:10">
      <c r="A29" s="149"/>
    </row>
    <row r="30" spans="1:10">
      <c r="A30" s="149" t="s">
        <v>214</v>
      </c>
      <c r="C30" s="222"/>
      <c r="D30" s="222"/>
      <c r="E30" s="222"/>
      <c r="F30" s="222"/>
      <c r="G30" s="222"/>
      <c r="H30" t="s">
        <v>212</v>
      </c>
      <c r="I30" s="222"/>
      <c r="J30" s="222"/>
    </row>
  </sheetData>
  <mergeCells count="11">
    <mergeCell ref="C30:G30"/>
    <mergeCell ref="I30:J30"/>
    <mergeCell ref="B16:J19"/>
    <mergeCell ref="C11:G11"/>
    <mergeCell ref="A1:K1"/>
    <mergeCell ref="A2:K2"/>
    <mergeCell ref="A3:K3"/>
    <mergeCell ref="C24:G24"/>
    <mergeCell ref="I24:J24"/>
    <mergeCell ref="C27:G27"/>
    <mergeCell ref="I27:J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D77"/>
  <sheetViews>
    <sheetView topLeftCell="A4" zoomScale="85" zoomScaleNormal="85" workbookViewId="0">
      <selection activeCell="G29" sqref="G29"/>
    </sheetView>
  </sheetViews>
  <sheetFormatPr defaultRowHeight="15"/>
  <cols>
    <col min="1" max="1" width="42.5703125" customWidth="1"/>
    <col min="2" max="2" width="10.7109375" customWidth="1"/>
    <col min="3" max="3" width="11.85546875" customWidth="1"/>
    <col min="5" max="5" width="11.42578125" customWidth="1"/>
    <col min="6" max="6" width="7.42578125" customWidth="1"/>
    <col min="7" max="7" width="19" bestFit="1" customWidth="1"/>
    <col min="8" max="8" width="16.85546875" bestFit="1" customWidth="1"/>
    <col min="9" max="9" width="17.85546875" bestFit="1" customWidth="1"/>
    <col min="10" max="10" width="16.85546875" bestFit="1" customWidth="1"/>
  </cols>
  <sheetData>
    <row r="1" spans="1:16" ht="15.75">
      <c r="A1" s="221" t="s">
        <v>52</v>
      </c>
      <c r="B1" s="221"/>
      <c r="C1" s="221"/>
      <c r="D1" s="221"/>
      <c r="E1" s="221"/>
      <c r="F1" s="221"/>
      <c r="G1" s="221"/>
      <c r="H1" s="221"/>
      <c r="I1" s="221"/>
      <c r="J1" s="221"/>
      <c r="K1" s="221"/>
    </row>
    <row r="2" spans="1:16" ht="15.75">
      <c r="A2" s="221" t="s">
        <v>0</v>
      </c>
      <c r="B2" s="221"/>
      <c r="C2" s="221"/>
      <c r="D2" s="221"/>
      <c r="E2" s="221"/>
      <c r="F2" s="221"/>
      <c r="G2" s="221"/>
      <c r="H2" s="221"/>
      <c r="I2" s="221"/>
      <c r="J2" s="221"/>
      <c r="K2" s="221"/>
    </row>
    <row r="3" spans="1:16" ht="15.75">
      <c r="A3" s="221" t="s">
        <v>1</v>
      </c>
      <c r="B3" s="221"/>
      <c r="C3" s="221"/>
      <c r="D3" s="221"/>
      <c r="E3" s="221"/>
      <c r="F3" s="221"/>
      <c r="G3" s="221"/>
      <c r="H3" s="221"/>
      <c r="I3" s="221"/>
      <c r="J3" s="221"/>
      <c r="K3" s="221"/>
    </row>
    <row r="4" spans="1:16">
      <c r="A4" s="160"/>
      <c r="B4" s="160"/>
      <c r="C4" s="160"/>
      <c r="D4" s="160"/>
      <c r="E4" s="160"/>
      <c r="F4" s="160"/>
      <c r="G4" s="160"/>
      <c r="H4" s="160"/>
      <c r="I4" s="160"/>
      <c r="J4" s="160"/>
      <c r="K4" s="160"/>
    </row>
    <row r="5" spans="1:16">
      <c r="C5" s="160"/>
      <c r="D5" s="160"/>
      <c r="E5" s="160"/>
      <c r="F5" s="160"/>
      <c r="G5" s="160"/>
      <c r="H5" s="160"/>
      <c r="I5" s="160"/>
      <c r="J5" s="160"/>
      <c r="K5" s="160"/>
      <c r="P5" s="145" t="s">
        <v>60</v>
      </c>
    </row>
    <row r="6" spans="1:16">
      <c r="A6" s="2"/>
      <c r="B6" s="2"/>
      <c r="C6" s="2"/>
      <c r="D6" s="2"/>
      <c r="P6" s="145" t="s">
        <v>64</v>
      </c>
    </row>
    <row r="7" spans="1:16" ht="18">
      <c r="A7" s="173" t="s">
        <v>53</v>
      </c>
      <c r="C7" s="175" t="str">
        <f>IF(C10&lt;&gt;"None",VLOOKUP(C10,AC18:AD77,2,FALSE),"")</f>
        <v/>
      </c>
      <c r="D7" s="172"/>
    </row>
    <row r="8" spans="1:16" ht="18.75">
      <c r="A8" s="173"/>
      <c r="B8" s="174"/>
      <c r="C8" s="171"/>
      <c r="D8" s="172"/>
      <c r="E8" s="173"/>
      <c r="F8" s="173"/>
      <c r="G8" s="179"/>
      <c r="H8" s="179"/>
      <c r="I8" s="179"/>
      <c r="J8" s="179"/>
      <c r="K8" s="179"/>
    </row>
    <row r="9" spans="1:16" ht="15.75">
      <c r="A9" s="178" t="s">
        <v>208</v>
      </c>
      <c r="B9" s="2"/>
      <c r="C9" s="2"/>
      <c r="D9" s="2"/>
      <c r="E9" s="2"/>
      <c r="F9" s="2"/>
      <c r="G9" s="2"/>
      <c r="H9" s="179"/>
      <c r="I9" s="179"/>
      <c r="J9" s="179"/>
      <c r="K9" s="179"/>
    </row>
    <row r="10" spans="1:16" ht="15.75">
      <c r="A10" s="173" t="s">
        <v>54</v>
      </c>
      <c r="B10" s="173"/>
      <c r="C10" s="232" t="s">
        <v>209</v>
      </c>
      <c r="D10" s="233"/>
      <c r="E10" s="233"/>
      <c r="F10" s="233"/>
      <c r="G10" s="234"/>
      <c r="I10" s="168"/>
      <c r="J10" s="168"/>
      <c r="K10" s="168"/>
    </row>
    <row r="11" spans="1:16">
      <c r="A11" s="3"/>
      <c r="B11" s="167"/>
      <c r="C11" s="167"/>
      <c r="D11" s="4"/>
      <c r="E11" s="3"/>
      <c r="F11" s="3"/>
      <c r="G11" s="167"/>
      <c r="H11" s="168"/>
      <c r="I11" s="168"/>
      <c r="J11" s="168"/>
      <c r="K11" s="168"/>
    </row>
    <row r="12" spans="1:16">
      <c r="A12" s="3"/>
      <c r="B12" s="167"/>
      <c r="C12" s="169"/>
      <c r="D12" s="4"/>
      <c r="E12" s="3"/>
      <c r="F12" s="3"/>
      <c r="G12" s="133"/>
      <c r="H12" s="134"/>
      <c r="I12" s="134"/>
      <c r="J12" s="134"/>
      <c r="K12" s="134"/>
    </row>
    <row r="13" spans="1:16" ht="18.75">
      <c r="A13" s="173" t="s">
        <v>74</v>
      </c>
      <c r="B13" s="176"/>
      <c r="C13" s="177"/>
      <c r="D13" s="172"/>
      <c r="E13" s="170"/>
      <c r="F13" s="3"/>
      <c r="G13" s="133"/>
      <c r="H13" s="134"/>
      <c r="I13" s="134"/>
      <c r="J13" s="134"/>
      <c r="K13" s="134"/>
    </row>
    <row r="14" spans="1:16">
      <c r="A14" s="2"/>
      <c r="B14" s="2"/>
      <c r="C14" s="2"/>
      <c r="D14" s="2"/>
      <c r="E14" s="2"/>
      <c r="F14" s="2"/>
      <c r="G14" s="2"/>
      <c r="H14" s="2"/>
      <c r="I14" s="2"/>
      <c r="J14" s="2"/>
      <c r="K14" s="2"/>
    </row>
    <row r="15" spans="1:16" ht="15.75" thickBot="1">
      <c r="A15" s="2"/>
      <c r="B15" s="2"/>
      <c r="C15" s="2"/>
      <c r="D15" s="2"/>
      <c r="E15" s="2"/>
      <c r="F15" s="2"/>
      <c r="G15" s="2"/>
      <c r="H15" s="2"/>
      <c r="I15" s="2"/>
      <c r="J15" s="2"/>
      <c r="K15" s="2"/>
    </row>
    <row r="16" spans="1:16">
      <c r="A16" s="5"/>
      <c r="B16" s="6"/>
      <c r="C16" s="6"/>
      <c r="D16" s="6"/>
      <c r="E16" s="6"/>
      <c r="F16" s="6"/>
      <c r="G16" s="7" t="s">
        <v>2</v>
      </c>
      <c r="H16" s="8"/>
      <c r="I16" s="6"/>
      <c r="J16" s="9"/>
    </row>
    <row r="17" spans="1:30">
      <c r="A17" s="10"/>
      <c r="B17" s="11"/>
      <c r="C17" s="11"/>
      <c r="D17" s="11"/>
      <c r="E17" s="11"/>
      <c r="F17" s="11"/>
      <c r="G17" s="4" t="s">
        <v>3</v>
      </c>
      <c r="H17" s="12"/>
      <c r="I17" s="4" t="s">
        <v>3</v>
      </c>
      <c r="J17" s="13"/>
    </row>
    <row r="18" spans="1:30" ht="15.75">
      <c r="A18" s="14" t="s">
        <v>4</v>
      </c>
      <c r="B18" s="11"/>
      <c r="C18" s="11"/>
      <c r="D18" s="11"/>
      <c r="E18" s="11"/>
      <c r="F18" s="11"/>
      <c r="G18" s="15" t="s">
        <v>93</v>
      </c>
      <c r="H18" s="16"/>
      <c r="I18" s="15" t="s">
        <v>94</v>
      </c>
      <c r="J18" s="13"/>
      <c r="AC18" s="145" t="s">
        <v>209</v>
      </c>
      <c r="AD18" s="145"/>
    </row>
    <row r="19" spans="1:30">
      <c r="A19" s="18"/>
      <c r="B19" s="11"/>
      <c r="C19" s="11"/>
      <c r="D19" s="11"/>
      <c r="E19" s="11"/>
      <c r="F19" s="11"/>
      <c r="G19" s="11"/>
      <c r="H19" s="16"/>
      <c r="I19" s="11"/>
      <c r="J19" s="13"/>
      <c r="AC19" s="145" t="s">
        <v>96</v>
      </c>
      <c r="AD19" s="145" t="s">
        <v>95</v>
      </c>
    </row>
    <row r="20" spans="1:30">
      <c r="A20" s="17" t="s">
        <v>5</v>
      </c>
      <c r="B20" s="11"/>
      <c r="C20" s="11"/>
      <c r="D20" s="12"/>
      <c r="E20" s="11"/>
      <c r="F20" s="11"/>
      <c r="G20" s="137">
        <v>0</v>
      </c>
      <c r="H20" s="138"/>
      <c r="I20" s="137">
        <v>0</v>
      </c>
      <c r="J20" s="19"/>
      <c r="AC20" s="145" t="s">
        <v>98</v>
      </c>
      <c r="AD20" s="145" t="s">
        <v>97</v>
      </c>
    </row>
    <row r="21" spans="1:30">
      <c r="A21" s="17" t="s">
        <v>207</v>
      </c>
      <c r="B21" s="11"/>
      <c r="C21" s="11"/>
      <c r="D21" s="12"/>
      <c r="E21" s="11"/>
      <c r="F21" s="11"/>
      <c r="G21" s="137">
        <v>0</v>
      </c>
      <c r="H21" s="138"/>
      <c r="I21" s="137">
        <v>0</v>
      </c>
      <c r="J21" s="19"/>
      <c r="AC21" s="145" t="s">
        <v>100</v>
      </c>
      <c r="AD21" s="145" t="s">
        <v>99</v>
      </c>
    </row>
    <row r="22" spans="1:30">
      <c r="A22" s="17" t="s">
        <v>6</v>
      </c>
      <c r="B22" s="11"/>
      <c r="C22" s="11"/>
      <c r="D22" s="12"/>
      <c r="E22" s="11"/>
      <c r="F22" s="11"/>
      <c r="G22" s="139">
        <f>SUM(G20:G21)</f>
        <v>0</v>
      </c>
      <c r="H22" s="138"/>
      <c r="I22" s="139">
        <f>SUM(I20:I21)</f>
        <v>0</v>
      </c>
      <c r="J22" s="19"/>
      <c r="AC22" s="145" t="s">
        <v>102</v>
      </c>
      <c r="AD22" s="145" t="s">
        <v>101</v>
      </c>
    </row>
    <row r="23" spans="1:30">
      <c r="A23" s="17"/>
      <c r="B23" s="11"/>
      <c r="C23" s="11"/>
      <c r="D23" s="12"/>
      <c r="E23" s="11"/>
      <c r="F23" s="11"/>
      <c r="G23" s="140"/>
      <c r="H23" s="138"/>
      <c r="I23" s="140"/>
      <c r="J23" s="19"/>
      <c r="AC23" s="145" t="s">
        <v>104</v>
      </c>
      <c r="AD23" s="145" t="s">
        <v>103</v>
      </c>
    </row>
    <row r="24" spans="1:30">
      <c r="A24" s="17" t="s">
        <v>7</v>
      </c>
      <c r="B24" s="11"/>
      <c r="C24" s="11"/>
      <c r="D24" s="12"/>
      <c r="E24" s="11"/>
      <c r="F24" s="11"/>
      <c r="G24" s="137" t="s">
        <v>253</v>
      </c>
      <c r="H24" s="138"/>
      <c r="I24" s="137">
        <v>0</v>
      </c>
      <c r="J24" s="19"/>
      <c r="AC24" s="145" t="s">
        <v>106</v>
      </c>
      <c r="AD24" s="145" t="s">
        <v>105</v>
      </c>
    </row>
    <row r="25" spans="1:30">
      <c r="A25" s="17"/>
      <c r="B25" s="11"/>
      <c r="C25" s="11"/>
      <c r="D25" s="11"/>
      <c r="E25" s="11"/>
      <c r="F25" s="11"/>
      <c r="G25" s="138"/>
      <c r="H25" s="138"/>
      <c r="I25" s="138"/>
      <c r="J25" s="19"/>
      <c r="AC25" s="145" t="s">
        <v>108</v>
      </c>
      <c r="AD25" s="145" t="s">
        <v>107</v>
      </c>
    </row>
    <row r="26" spans="1:30">
      <c r="A26" s="17" t="s">
        <v>51</v>
      </c>
      <c r="B26" s="11"/>
      <c r="C26" s="11"/>
      <c r="D26" s="11"/>
      <c r="E26" s="11"/>
      <c r="F26" s="11"/>
      <c r="G26" s="141">
        <v>0</v>
      </c>
      <c r="H26" s="138"/>
      <c r="I26" s="137">
        <v>0</v>
      </c>
      <c r="J26" s="20"/>
      <c r="AC26" s="145" t="s">
        <v>110</v>
      </c>
      <c r="AD26" s="145" t="s">
        <v>109</v>
      </c>
    </row>
    <row r="27" spans="1:30">
      <c r="A27" s="17"/>
      <c r="B27" s="11"/>
      <c r="C27" s="11"/>
      <c r="D27" s="11"/>
      <c r="E27" s="11"/>
      <c r="F27" s="11"/>
      <c r="G27" s="22"/>
      <c r="H27" s="22"/>
      <c r="I27" s="136"/>
      <c r="J27" s="20"/>
      <c r="AC27" s="145" t="s">
        <v>112</v>
      </c>
      <c r="AD27" s="145" t="s">
        <v>111</v>
      </c>
    </row>
    <row r="28" spans="1:30">
      <c r="A28" s="17" t="s">
        <v>76</v>
      </c>
      <c r="B28" s="11"/>
      <c r="C28" s="11"/>
      <c r="D28" s="11"/>
      <c r="E28" s="11"/>
      <c r="F28" s="11"/>
      <c r="G28" s="21">
        <v>0</v>
      </c>
      <c r="H28" s="22"/>
      <c r="I28" s="21">
        <v>0</v>
      </c>
      <c r="J28" s="19"/>
      <c r="AC28" s="145" t="s">
        <v>114</v>
      </c>
      <c r="AD28" s="145" t="s">
        <v>113</v>
      </c>
    </row>
    <row r="29" spans="1:30">
      <c r="A29" s="17"/>
      <c r="B29" s="11"/>
      <c r="C29" s="11"/>
      <c r="D29" s="11"/>
      <c r="E29" s="11"/>
      <c r="F29" s="11"/>
      <c r="G29" s="22"/>
      <c r="H29" s="22"/>
      <c r="I29" s="23"/>
      <c r="J29" s="19"/>
      <c r="AC29" s="145" t="s">
        <v>116</v>
      </c>
      <c r="AD29" s="145" t="s">
        <v>115</v>
      </c>
    </row>
    <row r="30" spans="1:30" s="151" customFormat="1">
      <c r="A30" s="162" t="s">
        <v>75</v>
      </c>
      <c r="B30" s="66"/>
      <c r="C30" s="66"/>
      <c r="D30" s="66"/>
      <c r="E30" s="66"/>
      <c r="F30" s="66"/>
      <c r="G30" s="21">
        <v>0</v>
      </c>
      <c r="H30" s="136"/>
      <c r="I30" s="21">
        <v>0</v>
      </c>
      <c r="J30" s="150"/>
      <c r="AC30" s="145" t="s">
        <v>118</v>
      </c>
      <c r="AD30" s="145" t="s">
        <v>117</v>
      </c>
    </row>
    <row r="31" spans="1:30">
      <c r="A31" s="17"/>
      <c r="B31" s="11"/>
      <c r="C31" s="11"/>
      <c r="D31" s="11"/>
      <c r="E31" s="11"/>
      <c r="F31" s="11"/>
      <c r="G31" s="24"/>
      <c r="H31" s="22"/>
      <c r="I31" s="24"/>
      <c r="J31" s="19"/>
      <c r="AC31" s="145" t="s">
        <v>120</v>
      </c>
      <c r="AD31" s="145" t="s">
        <v>119</v>
      </c>
    </row>
    <row r="32" spans="1:30" ht="15.75" thickBot="1">
      <c r="A32" s="25"/>
      <c r="B32" s="26"/>
      <c r="C32" s="26"/>
      <c r="D32" s="26"/>
      <c r="E32" s="26"/>
      <c r="F32" s="26"/>
      <c r="G32" s="27"/>
      <c r="H32" s="27"/>
      <c r="I32" s="28"/>
      <c r="J32" s="29"/>
      <c r="AC32" s="145" t="s">
        <v>122</v>
      </c>
      <c r="AD32" s="145" t="s">
        <v>121</v>
      </c>
    </row>
    <row r="33" spans="1:30">
      <c r="A33" s="11"/>
      <c r="B33" s="11"/>
      <c r="C33" s="11"/>
      <c r="D33" s="11"/>
      <c r="E33" s="11"/>
      <c r="F33" s="11"/>
      <c r="G33" s="30"/>
      <c r="H33" s="30"/>
      <c r="I33" s="31"/>
      <c r="J33" s="32"/>
      <c r="AC33" s="145" t="s">
        <v>124</v>
      </c>
      <c r="AD33" s="145" t="s">
        <v>123</v>
      </c>
    </row>
    <row r="34" spans="1:30" ht="15.75" thickBot="1">
      <c r="A34" s="11"/>
      <c r="B34" s="11"/>
      <c r="C34" s="11"/>
      <c r="D34" s="11"/>
      <c r="E34" s="11"/>
      <c r="F34" s="11"/>
      <c r="G34" s="32"/>
      <c r="H34" s="32"/>
      <c r="I34" s="32"/>
      <c r="J34" s="33"/>
      <c r="AC34" s="145" t="s">
        <v>126</v>
      </c>
      <c r="AD34" s="145" t="s">
        <v>125</v>
      </c>
    </row>
    <row r="35" spans="1:30">
      <c r="A35" s="5"/>
      <c r="B35" s="6"/>
      <c r="C35" s="6"/>
      <c r="D35" s="6"/>
      <c r="E35" s="6"/>
      <c r="F35" s="6"/>
      <c r="G35" s="34"/>
      <c r="H35" s="34"/>
      <c r="I35" s="34"/>
      <c r="J35" s="35"/>
      <c r="AC35" s="145" t="s">
        <v>128</v>
      </c>
      <c r="AD35" s="145" t="s">
        <v>127</v>
      </c>
    </row>
    <row r="36" spans="1:30" ht="15.75">
      <c r="A36" s="14" t="s">
        <v>8</v>
      </c>
      <c r="B36" s="11"/>
      <c r="C36" s="11"/>
      <c r="D36" s="11"/>
      <c r="E36" s="11"/>
      <c r="F36" s="11"/>
      <c r="G36" s="4" t="s">
        <v>3</v>
      </c>
      <c r="H36" s="4"/>
      <c r="I36" s="4" t="s">
        <v>9</v>
      </c>
      <c r="J36" s="13"/>
      <c r="AC36" s="145" t="s">
        <v>130</v>
      </c>
      <c r="AD36" s="145" t="s">
        <v>129</v>
      </c>
    </row>
    <row r="37" spans="1:30">
      <c r="A37" s="18" t="s">
        <v>10</v>
      </c>
      <c r="B37" s="11"/>
      <c r="C37" s="11"/>
      <c r="D37" s="11"/>
      <c r="E37" s="4" t="s">
        <v>27</v>
      </c>
      <c r="F37" s="11"/>
      <c r="G37" s="4" t="s">
        <v>11</v>
      </c>
      <c r="H37" s="4"/>
      <c r="I37" s="4" t="s">
        <v>12</v>
      </c>
      <c r="J37" s="13"/>
      <c r="AC37" s="145" t="s">
        <v>132</v>
      </c>
      <c r="AD37" s="145" t="s">
        <v>131</v>
      </c>
    </row>
    <row r="38" spans="1:30">
      <c r="A38" s="18"/>
      <c r="B38" s="11"/>
      <c r="C38" s="11"/>
      <c r="D38" s="11"/>
      <c r="E38" s="11"/>
      <c r="F38" s="11"/>
      <c r="G38" s="4"/>
      <c r="H38" s="4"/>
      <c r="I38" s="4"/>
      <c r="J38" s="13"/>
      <c r="AC38" s="145" t="s">
        <v>134</v>
      </c>
      <c r="AD38" s="145" t="s">
        <v>133</v>
      </c>
    </row>
    <row r="39" spans="1:30">
      <c r="A39" s="17" t="s">
        <v>62</v>
      </c>
      <c r="B39" s="11"/>
      <c r="C39" s="11"/>
      <c r="D39" s="11"/>
      <c r="E39" s="12">
        <f>IF(G39='3. Calculations_Sheet'!L24,'3. Calculations_Sheet'!A24,IF(G39='3. Calculations_Sheet'!L27,'3. Calculations_Sheet'!A27,""))</f>
        <v>1</v>
      </c>
      <c r="F39" s="11"/>
      <c r="G39" s="39">
        <f>MAX('3. Calculations_Sheet'!L24:L27)</f>
        <v>0</v>
      </c>
      <c r="H39" s="32"/>
      <c r="I39" s="40" t="str">
        <f>IF(G39&gt;=0,"Pass","Continue")</f>
        <v>Pass</v>
      </c>
      <c r="J39" s="19"/>
      <c r="AC39" s="145" t="s">
        <v>136</v>
      </c>
      <c r="AD39" s="145" t="s">
        <v>135</v>
      </c>
    </row>
    <row r="40" spans="1:30">
      <c r="A40" s="17"/>
      <c r="B40" s="11"/>
      <c r="C40" s="11"/>
      <c r="D40" s="11"/>
      <c r="E40" s="12"/>
      <c r="F40" s="11"/>
      <c r="G40" s="32"/>
      <c r="H40" s="32"/>
      <c r="I40" s="32"/>
      <c r="J40" s="19"/>
      <c r="AC40" s="145" t="s">
        <v>138</v>
      </c>
      <c r="AD40" s="145" t="s">
        <v>137</v>
      </c>
    </row>
    <row r="41" spans="1:30">
      <c r="A41" s="17" t="s">
        <v>63</v>
      </c>
      <c r="B41" s="11"/>
      <c r="C41" s="11"/>
      <c r="D41" s="11"/>
      <c r="E41" s="12" t="str">
        <f>IF(G41='3. Calculations_Sheet'!P32,'3. Calculations_Sheet'!A32,IF(G41='3. Calculations_Sheet'!P36,'3. Calculations_Sheet'!A36,""))</f>
        <v/>
      </c>
      <c r="F41" s="36"/>
      <c r="G41" s="41">
        <f>MAX('3. Calculations_Sheet'!P32:P36)</f>
        <v>0</v>
      </c>
      <c r="H41" s="32"/>
      <c r="I41" s="40" t="str">
        <f>IF(G41&gt;=0,"Pass","Continue")</f>
        <v>Pass</v>
      </c>
      <c r="J41" s="19"/>
      <c r="M41" s="142"/>
      <c r="AC41" s="145" t="s">
        <v>140</v>
      </c>
      <c r="AD41" s="145" t="s">
        <v>139</v>
      </c>
    </row>
    <row r="42" spans="1:30">
      <c r="A42" s="17"/>
      <c r="B42" s="11"/>
      <c r="C42" s="11"/>
      <c r="D42" s="11"/>
      <c r="E42" s="12"/>
      <c r="F42" s="11"/>
      <c r="G42" s="32"/>
      <c r="H42" s="32"/>
      <c r="I42" s="32"/>
      <c r="J42" s="20"/>
      <c r="M42" s="143"/>
      <c r="AC42" s="145" t="s">
        <v>142</v>
      </c>
      <c r="AD42" s="145" t="s">
        <v>141</v>
      </c>
    </row>
    <row r="43" spans="1:30">
      <c r="A43" s="17" t="s">
        <v>75</v>
      </c>
      <c r="B43" s="11"/>
      <c r="C43" s="11"/>
      <c r="D43" s="11"/>
      <c r="E43" s="12" t="str">
        <f>IF(G43='3. Calculations_Sheet'!P40,'3. Calculations_Sheet'!A40,IF(G43='3. Calculations_Sheet'!P44,'3. Calculations_Sheet'!A44,""))</f>
        <v/>
      </c>
      <c r="F43" s="36"/>
      <c r="G43" s="41">
        <f>MAX('3. Calculations_Sheet'!P40:P44)</f>
        <v>0</v>
      </c>
      <c r="H43" s="159"/>
      <c r="I43" s="40" t="str">
        <f>IF(G43&gt;=0,"Pass","Continue")</f>
        <v>Pass</v>
      </c>
      <c r="J43" s="19"/>
      <c r="M43" s="144"/>
      <c r="AC43" s="145" t="s">
        <v>144</v>
      </c>
      <c r="AD43" s="145" t="s">
        <v>143</v>
      </c>
    </row>
    <row r="44" spans="1:30" ht="15.75" thickBot="1">
      <c r="A44" s="25"/>
      <c r="B44" s="26"/>
      <c r="C44" s="26"/>
      <c r="D44" s="26"/>
      <c r="E44" s="26"/>
      <c r="F44" s="26"/>
      <c r="G44" s="43"/>
      <c r="H44" s="44"/>
      <c r="I44" s="44"/>
      <c r="J44" s="45"/>
      <c r="M44" s="143"/>
      <c r="AC44" s="145" t="s">
        <v>146</v>
      </c>
      <c r="AD44" s="145" t="s">
        <v>145</v>
      </c>
    </row>
    <row r="45" spans="1:30">
      <c r="A45" s="11"/>
      <c r="B45" s="11"/>
      <c r="C45" s="11"/>
      <c r="D45" s="11"/>
      <c r="E45" s="11"/>
      <c r="F45" s="11"/>
      <c r="G45" s="11"/>
      <c r="H45" s="46"/>
      <c r="I45" s="159"/>
      <c r="J45" s="159"/>
      <c r="K45" s="37"/>
      <c r="N45" s="144"/>
      <c r="AC45" s="145" t="s">
        <v>148</v>
      </c>
      <c r="AD45" s="145" t="s">
        <v>147</v>
      </c>
    </row>
    <row r="46" spans="1:30" ht="15.75" thickBot="1">
      <c r="A46" s="11"/>
      <c r="B46" s="11"/>
      <c r="C46" s="11"/>
      <c r="D46" s="11"/>
      <c r="E46" s="11"/>
      <c r="F46" s="11"/>
      <c r="G46" s="11"/>
      <c r="H46" s="46"/>
      <c r="I46" s="159"/>
      <c r="J46" s="159"/>
      <c r="K46" s="37"/>
      <c r="AC46" s="145" t="s">
        <v>150</v>
      </c>
      <c r="AD46" s="145" t="s">
        <v>149</v>
      </c>
    </row>
    <row r="47" spans="1:30">
      <c r="A47" s="5"/>
      <c r="B47" s="6"/>
      <c r="C47" s="8" t="s">
        <v>13</v>
      </c>
      <c r="D47" s="6"/>
      <c r="E47" s="6"/>
      <c r="F47" s="6"/>
      <c r="G47" s="6"/>
      <c r="H47" s="47"/>
      <c r="I47" s="47"/>
      <c r="J47" s="35"/>
      <c r="AC47" s="145" t="s">
        <v>152</v>
      </c>
      <c r="AD47" s="145" t="s">
        <v>151</v>
      </c>
    </row>
    <row r="48" spans="1:30" ht="15.75">
      <c r="A48" s="14" t="s">
        <v>14</v>
      </c>
      <c r="B48" s="11"/>
      <c r="C48" s="12" t="s">
        <v>15</v>
      </c>
      <c r="E48" s="36">
        <f>IF(G48=G39,E39,IF(G48=G41,E41,IF(G48=G43,E43,"")))</f>
        <v>1</v>
      </c>
      <c r="F48" s="36"/>
      <c r="G48" s="216">
        <f>IF(MAX(G39:G43)&gt;=0,0,MAX(G39:G43))</f>
        <v>0</v>
      </c>
      <c r="I48" s="48" t="str">
        <f>IF(G48&gt;=0,"Pass","Continue")</f>
        <v>Pass</v>
      </c>
      <c r="J48" s="19"/>
      <c r="AC48" s="145" t="s">
        <v>154</v>
      </c>
      <c r="AD48" s="145" t="s">
        <v>153</v>
      </c>
    </row>
    <row r="49" spans="1:30" ht="15.75">
      <c r="A49" s="14"/>
      <c r="B49" s="11"/>
      <c r="C49" s="12"/>
      <c r="E49" s="36"/>
      <c r="F49" s="36"/>
      <c r="G49" s="215"/>
      <c r="I49" s="201"/>
      <c r="J49" s="19"/>
      <c r="AC49" s="145"/>
      <c r="AD49" s="145"/>
    </row>
    <row r="50" spans="1:30" ht="15.75">
      <c r="A50" s="14" t="s">
        <v>252</v>
      </c>
      <c r="B50" s="11"/>
      <c r="C50" s="12"/>
      <c r="E50" s="36"/>
      <c r="F50" s="36"/>
      <c r="G50" s="216">
        <f>'4. Exceptions'!C35</f>
        <v>0</v>
      </c>
      <c r="I50" s="48">
        <f>'[1]4. Exceptions'!E44</f>
        <v>0</v>
      </c>
      <c r="J50" s="19"/>
      <c r="AC50" s="145"/>
      <c r="AD50" s="145"/>
    </row>
    <row r="51" spans="1:30" ht="15.75">
      <c r="A51" s="14"/>
      <c r="B51" s="11"/>
      <c r="C51" s="12"/>
      <c r="E51" s="36"/>
      <c r="F51" s="36"/>
      <c r="G51" s="215"/>
      <c r="I51" s="201"/>
      <c r="J51" s="19"/>
      <c r="AC51" s="145"/>
      <c r="AD51" s="145"/>
    </row>
    <row r="52" spans="1:30" ht="57.75" customHeight="1" thickBot="1">
      <c r="A52" s="235" t="s">
        <v>58</v>
      </c>
      <c r="B52" s="236"/>
      <c r="C52" s="236"/>
      <c r="D52" s="236"/>
      <c r="E52" s="236"/>
      <c r="F52" s="236"/>
      <c r="G52" s="236"/>
      <c r="H52" s="236"/>
      <c r="I52" s="236"/>
      <c r="J52" s="237"/>
      <c r="AC52" s="145" t="s">
        <v>156</v>
      </c>
      <c r="AD52" s="145" t="s">
        <v>155</v>
      </c>
    </row>
    <row r="53" spans="1:30">
      <c r="A53" s="49"/>
      <c r="B53" s="50"/>
      <c r="C53" s="50"/>
      <c r="D53" s="50"/>
      <c r="E53" s="50"/>
      <c r="F53" s="50"/>
      <c r="G53" s="50"/>
      <c r="H53" s="50"/>
      <c r="I53" s="50"/>
      <c r="J53" s="50"/>
      <c r="K53" s="50"/>
      <c r="AC53" s="145" t="s">
        <v>158</v>
      </c>
      <c r="AD53" s="145" t="s">
        <v>157</v>
      </c>
    </row>
    <row r="54" spans="1:30">
      <c r="A54" s="51"/>
      <c r="B54" s="51"/>
      <c r="C54" s="51"/>
      <c r="D54" s="51"/>
      <c r="E54" s="52" t="s">
        <v>16</v>
      </c>
      <c r="F54" s="51"/>
      <c r="G54" s="53"/>
      <c r="H54" s="54">
        <f ca="1">TODAY()</f>
        <v>40709</v>
      </c>
      <c r="I54" s="37"/>
      <c r="J54" s="37"/>
      <c r="K54" s="33"/>
      <c r="AC54" s="145" t="s">
        <v>160</v>
      </c>
      <c r="AD54" s="145" t="s">
        <v>159</v>
      </c>
    </row>
    <row r="55" spans="1:30">
      <c r="A55" s="11"/>
      <c r="B55" s="11"/>
      <c r="C55" s="11"/>
      <c r="D55" s="11"/>
      <c r="E55" s="11"/>
      <c r="F55" s="11"/>
      <c r="G55" s="11"/>
      <c r="H55" s="37"/>
      <c r="I55" s="37"/>
      <c r="J55" s="37"/>
      <c r="K55" s="32"/>
      <c r="AC55" s="145" t="s">
        <v>162</v>
      </c>
      <c r="AD55" s="145" t="s">
        <v>161</v>
      </c>
    </row>
    <row r="56" spans="1:30">
      <c r="A56" s="51"/>
      <c r="B56" s="51"/>
      <c r="C56" s="37"/>
      <c r="D56" s="11"/>
      <c r="I56" s="11"/>
      <c r="J56" s="37"/>
      <c r="K56" s="32"/>
      <c r="AC56" s="145" t="s">
        <v>164</v>
      </c>
      <c r="AD56" s="145" t="s">
        <v>163</v>
      </c>
    </row>
    <row r="57" spans="1:30">
      <c r="AC57" s="145" t="s">
        <v>166</v>
      </c>
      <c r="AD57" s="145" t="s">
        <v>165</v>
      </c>
    </row>
    <row r="58" spans="1:30">
      <c r="AC58" s="145" t="s">
        <v>168</v>
      </c>
      <c r="AD58" s="145" t="s">
        <v>167</v>
      </c>
    </row>
    <row r="59" spans="1:30">
      <c r="AC59" s="145" t="s">
        <v>170</v>
      </c>
      <c r="AD59" s="145" t="s">
        <v>169</v>
      </c>
    </row>
    <row r="60" spans="1:30">
      <c r="AC60" s="145" t="s">
        <v>172</v>
      </c>
      <c r="AD60" s="145" t="s">
        <v>171</v>
      </c>
    </row>
    <row r="61" spans="1:30">
      <c r="AC61" s="145" t="s">
        <v>174</v>
      </c>
      <c r="AD61" s="145" t="s">
        <v>173</v>
      </c>
    </row>
    <row r="62" spans="1:30">
      <c r="AC62" s="145" t="s">
        <v>176</v>
      </c>
      <c r="AD62" s="145" t="s">
        <v>175</v>
      </c>
    </row>
    <row r="63" spans="1:30">
      <c r="AC63" s="145" t="s">
        <v>178</v>
      </c>
      <c r="AD63" s="145" t="s">
        <v>177</v>
      </c>
    </row>
    <row r="64" spans="1:30">
      <c r="AC64" s="145" t="s">
        <v>180</v>
      </c>
      <c r="AD64" s="145" t="s">
        <v>179</v>
      </c>
    </row>
    <row r="65" spans="29:30">
      <c r="AC65" s="145" t="s">
        <v>182</v>
      </c>
      <c r="AD65" s="145" t="s">
        <v>181</v>
      </c>
    </row>
    <row r="66" spans="29:30">
      <c r="AC66" s="145" t="s">
        <v>184</v>
      </c>
      <c r="AD66" s="145" t="s">
        <v>183</v>
      </c>
    </row>
    <row r="67" spans="29:30">
      <c r="AC67" s="145" t="s">
        <v>186</v>
      </c>
      <c r="AD67" s="145" t="s">
        <v>185</v>
      </c>
    </row>
    <row r="68" spans="29:30">
      <c r="AC68" s="145" t="s">
        <v>188</v>
      </c>
      <c r="AD68" s="145" t="s">
        <v>187</v>
      </c>
    </row>
    <row r="69" spans="29:30">
      <c r="AC69" s="145" t="s">
        <v>190</v>
      </c>
      <c r="AD69" s="145" t="s">
        <v>189</v>
      </c>
    </row>
    <row r="70" spans="29:30">
      <c r="AC70" s="145" t="s">
        <v>192</v>
      </c>
      <c r="AD70" s="145" t="s">
        <v>191</v>
      </c>
    </row>
    <row r="71" spans="29:30">
      <c r="AC71" s="145" t="s">
        <v>194</v>
      </c>
      <c r="AD71" s="145" t="s">
        <v>193</v>
      </c>
    </row>
    <row r="72" spans="29:30">
      <c r="AC72" s="145" t="s">
        <v>196</v>
      </c>
      <c r="AD72" s="145" t="s">
        <v>195</v>
      </c>
    </row>
    <row r="73" spans="29:30">
      <c r="AC73" s="145" t="s">
        <v>198</v>
      </c>
      <c r="AD73" s="145" t="s">
        <v>197</v>
      </c>
    </row>
    <row r="74" spans="29:30">
      <c r="AC74" s="145" t="s">
        <v>200</v>
      </c>
      <c r="AD74" s="145" t="s">
        <v>199</v>
      </c>
    </row>
    <row r="75" spans="29:30">
      <c r="AC75" s="145" t="s">
        <v>202</v>
      </c>
      <c r="AD75" s="145" t="s">
        <v>201</v>
      </c>
    </row>
    <row r="76" spans="29:30">
      <c r="AC76" s="145" t="s">
        <v>204</v>
      </c>
      <c r="AD76" s="145" t="s">
        <v>203</v>
      </c>
    </row>
    <row r="77" spans="29:30">
      <c r="AC77" s="145" t="s">
        <v>206</v>
      </c>
      <c r="AD77" s="145" t="s">
        <v>205</v>
      </c>
    </row>
  </sheetData>
  <mergeCells count="5">
    <mergeCell ref="A52:J52"/>
    <mergeCell ref="A1:K1"/>
    <mergeCell ref="A2:K2"/>
    <mergeCell ref="A3:K3"/>
    <mergeCell ref="C10:G10"/>
  </mergeCells>
  <dataValidations count="3">
    <dataValidation type="list" allowBlank="1" showInputMessage="1" showErrorMessage="1" sqref="E13">
      <formula1>$P$4:$P$6</formula1>
    </dataValidation>
    <dataValidation type="list" allowBlank="1" showInputMessage="1" showErrorMessage="1" sqref="G8 H11 I10:K11">
      <formula1>$AD$19:$AD$77</formula1>
    </dataValidation>
    <dataValidation type="list" allowBlank="1" showInputMessage="1" showErrorMessage="1" sqref="C10:G10">
      <formula1>$AC$18:$AC$77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4:Q50"/>
  <sheetViews>
    <sheetView topLeftCell="D16" workbookViewId="0">
      <selection activeCell="P32" sqref="P32"/>
    </sheetView>
  </sheetViews>
  <sheetFormatPr defaultRowHeight="15"/>
  <cols>
    <col min="1" max="1" width="4.7109375" bestFit="1" customWidth="1"/>
    <col min="2" max="2" width="30.7109375" customWidth="1"/>
    <col min="7" max="7" width="10.28515625" bestFit="1" customWidth="1"/>
    <col min="8" max="8" width="16.85546875" bestFit="1" customWidth="1"/>
    <col min="9" max="9" width="5.140625" customWidth="1"/>
    <col min="10" max="10" width="16.85546875" bestFit="1" customWidth="1"/>
    <col min="12" max="12" width="15.140625" bestFit="1" customWidth="1"/>
    <col min="13" max="13" width="0.7109375" customWidth="1"/>
    <col min="14" max="14" width="16.85546875" customWidth="1"/>
    <col min="16" max="16" width="19.85546875" customWidth="1"/>
  </cols>
  <sheetData>
    <row r="4" spans="1:17">
      <c r="B4" s="180" t="s">
        <v>87</v>
      </c>
      <c r="C4" s="181" t="str">
        <f>'2. MOE_Input_Sheet'!C7</f>
        <v/>
      </c>
      <c r="D4" s="182"/>
      <c r="E4" s="182"/>
      <c r="F4" s="183"/>
    </row>
    <row r="5" spans="1:17">
      <c r="A5" s="55"/>
      <c r="B5" s="184"/>
      <c r="C5" s="12"/>
      <c r="D5" s="185"/>
      <c r="E5" s="81"/>
      <c r="F5" s="186"/>
      <c r="G5" s="55"/>
      <c r="H5" s="55"/>
      <c r="I5" s="56"/>
      <c r="J5" s="55"/>
      <c r="K5" s="57"/>
      <c r="L5" s="55"/>
      <c r="M5" s="55"/>
      <c r="N5" s="55"/>
      <c r="O5" s="55"/>
      <c r="P5" s="55"/>
      <c r="Q5" s="55"/>
    </row>
    <row r="6" spans="1:17">
      <c r="A6" s="55"/>
      <c r="B6" s="187" t="s">
        <v>88</v>
      </c>
      <c r="C6" s="188" t="str">
        <f>'2. MOE_Input_Sheet'!C10</f>
        <v>None</v>
      </c>
      <c r="D6" s="189"/>
      <c r="E6" s="190"/>
      <c r="F6" s="191"/>
      <c r="G6" s="55"/>
      <c r="H6" s="55"/>
      <c r="I6" s="56"/>
      <c r="J6" s="55"/>
      <c r="K6" s="57"/>
      <c r="L6" s="55"/>
      <c r="M6" s="55"/>
      <c r="N6" s="55"/>
      <c r="O6" s="55"/>
      <c r="P6" s="55"/>
      <c r="Q6" s="55"/>
    </row>
    <row r="7" spans="1:17">
      <c r="A7" s="55"/>
      <c r="D7" s="59"/>
      <c r="E7" s="57"/>
      <c r="F7" s="55"/>
      <c r="G7" s="55"/>
      <c r="H7" s="1" t="s">
        <v>2</v>
      </c>
      <c r="I7" s="60"/>
      <c r="J7" s="1" t="s">
        <v>17</v>
      </c>
      <c r="K7" s="61"/>
      <c r="L7" s="55"/>
      <c r="M7" s="58"/>
      <c r="N7" s="55"/>
      <c r="O7" s="55"/>
      <c r="P7" s="2"/>
      <c r="Q7" s="62"/>
    </row>
    <row r="8" spans="1:17">
      <c r="A8" s="55"/>
      <c r="B8" s="51"/>
      <c r="C8" s="51"/>
      <c r="D8" s="51"/>
      <c r="E8" s="55"/>
      <c r="F8" s="55"/>
      <c r="G8" s="55"/>
      <c r="H8" s="1" t="s">
        <v>3</v>
      </c>
      <c r="I8" s="60"/>
      <c r="J8" s="1" t="s">
        <v>3</v>
      </c>
      <c r="K8" s="61"/>
      <c r="L8" s="55"/>
      <c r="M8" s="58"/>
      <c r="N8" s="55"/>
      <c r="O8" s="55"/>
      <c r="P8" s="55"/>
      <c r="Q8" s="62"/>
    </row>
    <row r="9" spans="1:17">
      <c r="A9" s="55"/>
      <c r="B9" s="58"/>
      <c r="C9" s="51"/>
      <c r="D9" s="51"/>
      <c r="E9" s="55"/>
      <c r="F9" s="55"/>
      <c r="G9" s="55"/>
      <c r="H9" s="1" t="str">
        <f>'2. MOE_Input_Sheet'!G18</f>
        <v>2008-09</v>
      </c>
      <c r="I9" s="60"/>
      <c r="J9" s="1" t="str">
        <f>'2. MOE_Input_Sheet'!I18</f>
        <v>2009-10</v>
      </c>
      <c r="K9" s="61"/>
      <c r="L9" s="55"/>
      <c r="M9" s="58"/>
      <c r="N9" s="55"/>
      <c r="O9" s="55"/>
      <c r="P9" s="55"/>
      <c r="Q9" s="62"/>
    </row>
    <row r="10" spans="1:17">
      <c r="A10" s="55"/>
      <c r="B10" s="58" t="s">
        <v>18</v>
      </c>
      <c r="C10" s="51"/>
      <c r="D10" s="51"/>
      <c r="E10" s="55"/>
      <c r="F10" s="55"/>
      <c r="G10" s="55"/>
      <c r="H10" s="63"/>
      <c r="I10" s="64"/>
      <c r="J10" s="65"/>
      <c r="K10" s="65"/>
      <c r="L10" s="55"/>
      <c r="M10" s="55"/>
      <c r="N10" s="55"/>
      <c r="O10" s="55"/>
      <c r="P10" s="55"/>
      <c r="Q10" s="62"/>
    </row>
    <row r="11" spans="1:17">
      <c r="A11" s="55"/>
      <c r="B11" s="55"/>
      <c r="C11" s="55"/>
      <c r="D11" s="55"/>
      <c r="E11" s="55"/>
      <c r="F11" s="55"/>
      <c r="G11" s="55"/>
      <c r="H11" s="11"/>
      <c r="I11" s="66"/>
      <c r="J11" s="11"/>
      <c r="K11" s="66"/>
      <c r="L11" s="58" t="s">
        <v>19</v>
      </c>
      <c r="M11" s="11"/>
      <c r="N11" s="58" t="s">
        <v>20</v>
      </c>
      <c r="O11" s="51"/>
      <c r="P11" s="55"/>
      <c r="Q11" s="62"/>
    </row>
    <row r="12" spans="1:17">
      <c r="A12" s="55"/>
      <c r="B12" s="51" t="s">
        <v>55</v>
      </c>
      <c r="C12" s="51"/>
      <c r="D12" s="51"/>
      <c r="E12" s="62"/>
      <c r="F12" s="55"/>
      <c r="G12" s="55"/>
      <c r="H12" s="67">
        <f>'2. MOE_Input_Sheet'!G22</f>
        <v>0</v>
      </c>
      <c r="I12" s="37"/>
      <c r="J12" s="67">
        <f>'2. MOE_Input_Sheet'!I22</f>
        <v>0</v>
      </c>
      <c r="K12" s="37"/>
      <c r="L12" s="135" t="str">
        <f>IF('2. MOE_Input_Sheet'!E13="Yes",('3. Calculations_Sheet'!J12-'3. Calculations_Sheet'!H12)*0.5,"N/A")</f>
        <v>N/A</v>
      </c>
      <c r="M12" s="32"/>
      <c r="N12" s="67">
        <f>IF(L12="N/A",0,IF(J14&gt;=(J12*0.15),0,IF(L12&gt;=0,IF(L12-J14&gt;=0,IF(J14=0,(L12-J14),IF(L12-J14&gt;L16,L16,L12-J14)),0))))</f>
        <v>0</v>
      </c>
      <c r="O12" s="33"/>
      <c r="P12" s="55"/>
      <c r="Q12" s="62"/>
    </row>
    <row r="13" spans="1:17">
      <c r="A13" s="55"/>
      <c r="B13" s="51"/>
      <c r="C13" s="51"/>
      <c r="D13" s="51"/>
      <c r="E13" s="62"/>
      <c r="F13" s="55"/>
      <c r="G13" s="55"/>
      <c r="H13" s="37"/>
      <c r="I13" s="37"/>
      <c r="J13" s="37"/>
      <c r="K13" s="37"/>
      <c r="L13" s="55"/>
      <c r="M13" s="37"/>
      <c r="N13" s="55"/>
      <c r="O13" s="33"/>
      <c r="P13" s="68"/>
      <c r="Q13" s="62"/>
    </row>
    <row r="14" spans="1:17">
      <c r="A14" s="55"/>
      <c r="B14" s="51" t="str">
        <f>'2. MOE_Input_Sheet'!A24</f>
        <v>Coordinated Early Intervening Services</v>
      </c>
      <c r="C14" s="51"/>
      <c r="D14" s="69"/>
      <c r="E14" s="62"/>
      <c r="F14" s="55"/>
      <c r="G14" s="55"/>
      <c r="H14" s="67" t="str">
        <f>'2. MOE_Input_Sheet'!G24</f>
        <v/>
      </c>
      <c r="I14" s="37"/>
      <c r="J14" s="67">
        <f>'2. MOE_Input_Sheet'!I24</f>
        <v>0</v>
      </c>
      <c r="K14" s="37"/>
      <c r="L14" s="67">
        <f>J12*0.15</f>
        <v>0</v>
      </c>
      <c r="M14" s="70" t="s">
        <v>21</v>
      </c>
      <c r="N14" s="71" t="s">
        <v>22</v>
      </c>
      <c r="O14" s="33"/>
      <c r="P14" s="55"/>
      <c r="Q14" s="55"/>
    </row>
    <row r="15" spans="1:17">
      <c r="A15" s="55"/>
      <c r="B15" s="51"/>
      <c r="C15" s="51"/>
      <c r="D15" s="51"/>
      <c r="E15" s="55"/>
      <c r="F15" s="55"/>
      <c r="G15" s="55"/>
      <c r="H15" s="51"/>
      <c r="I15" s="66"/>
      <c r="J15" s="51"/>
      <c r="K15" s="59"/>
      <c r="L15" s="55"/>
      <c r="M15" s="51"/>
      <c r="N15" s="55"/>
      <c r="O15" s="33"/>
      <c r="P15" s="55"/>
      <c r="Q15" s="62"/>
    </row>
    <row r="16" spans="1:17">
      <c r="A16" s="55"/>
      <c r="B16" s="132" t="s">
        <v>49</v>
      </c>
      <c r="C16" s="51"/>
      <c r="D16" s="51"/>
      <c r="E16" s="55"/>
      <c r="F16" s="55"/>
      <c r="G16" s="55"/>
      <c r="H16" s="67">
        <f>'2. MOE_Input_Sheet'!G26</f>
        <v>0</v>
      </c>
      <c r="I16" s="37"/>
      <c r="J16" s="67">
        <f>'2. MOE_Input_Sheet'!I26</f>
        <v>0</v>
      </c>
      <c r="K16" s="37"/>
      <c r="L16" s="72" t="e">
        <f>IF((J12*0.15)-J14&gt;L12,L12-J14,IF((L12-J14)&lt;0,0,(J12*0.15)-J14))</f>
        <v>#VALUE!</v>
      </c>
      <c r="M16" s="73"/>
      <c r="N16" s="74" t="s">
        <v>23</v>
      </c>
      <c r="O16" s="73"/>
      <c r="P16" s="73"/>
      <c r="Q16" s="62"/>
    </row>
    <row r="17" spans="1:17">
      <c r="A17" s="55"/>
      <c r="B17" s="51"/>
      <c r="C17" s="51"/>
      <c r="D17" s="51"/>
      <c r="E17" s="55"/>
      <c r="F17" s="55"/>
      <c r="G17" s="55"/>
      <c r="H17" s="33"/>
      <c r="I17" s="37"/>
      <c r="J17" s="33"/>
      <c r="K17" s="68"/>
      <c r="L17" s="55"/>
      <c r="M17" s="33"/>
      <c r="N17" s="55"/>
      <c r="O17" s="33"/>
      <c r="P17" s="55"/>
      <c r="Q17" s="55"/>
    </row>
    <row r="18" spans="1:17">
      <c r="A18" s="55"/>
      <c r="B18" s="132" t="s">
        <v>76</v>
      </c>
      <c r="C18" s="51"/>
      <c r="D18" s="51"/>
      <c r="E18" s="55"/>
      <c r="F18" s="55"/>
      <c r="G18" s="55"/>
      <c r="H18" s="67">
        <f>'2. MOE_Input_Sheet'!G28</f>
        <v>0</v>
      </c>
      <c r="I18" s="37"/>
      <c r="J18" s="67">
        <f>'2. MOE_Input_Sheet'!I28</f>
        <v>0</v>
      </c>
      <c r="K18" s="37"/>
      <c r="L18" s="75" t="str">
        <f>IF(OR(H18=0,J18=0),"Not Valid",(J18/H18)-1)</f>
        <v>Not Valid</v>
      </c>
      <c r="M18" s="33"/>
      <c r="N18" s="58" t="s">
        <v>24</v>
      </c>
      <c r="O18" s="33"/>
      <c r="P18" s="55"/>
      <c r="Q18" s="62"/>
    </row>
    <row r="19" spans="1:17">
      <c r="A19" s="55"/>
      <c r="B19" s="51"/>
      <c r="C19" s="51"/>
      <c r="D19" s="51"/>
      <c r="E19" s="55"/>
      <c r="F19" s="55"/>
      <c r="G19" s="55"/>
      <c r="H19" s="32"/>
      <c r="I19" s="37"/>
      <c r="J19" s="37"/>
      <c r="K19" s="37"/>
      <c r="L19" s="33"/>
      <c r="M19" s="33"/>
      <c r="N19" s="76" t="s">
        <v>25</v>
      </c>
      <c r="O19" s="33"/>
      <c r="P19" s="55"/>
      <c r="Q19" s="62"/>
    </row>
    <row r="20" spans="1:17">
      <c r="A20" s="55"/>
      <c r="B20" s="161" t="s">
        <v>75</v>
      </c>
      <c r="C20" s="51"/>
      <c r="D20" s="51"/>
      <c r="E20" s="55"/>
      <c r="F20" s="55"/>
      <c r="G20" s="55"/>
      <c r="H20" s="67">
        <f>'2. MOE_Input_Sheet'!G30</f>
        <v>0</v>
      </c>
      <c r="I20" s="78"/>
      <c r="J20" s="67">
        <f>'2. MOE_Input_Sheet'!I30</f>
        <v>0</v>
      </c>
      <c r="K20" s="78"/>
      <c r="L20" s="75" t="str">
        <f>IF(OR(H20=0,J20=0),"Not Valid",(J20/H20)-1)</f>
        <v>Not Valid</v>
      </c>
      <c r="M20" s="79"/>
      <c r="N20" s="55"/>
      <c r="O20" s="33"/>
      <c r="P20" s="55"/>
      <c r="Q20" s="62"/>
    </row>
    <row r="21" spans="1:17">
      <c r="A21" s="51"/>
      <c r="B21" s="51"/>
      <c r="C21" s="51"/>
      <c r="D21" s="51"/>
      <c r="E21" s="51"/>
      <c r="F21" s="51"/>
      <c r="G21" s="51"/>
      <c r="H21" s="51"/>
      <c r="I21" s="66"/>
      <c r="J21" s="51"/>
      <c r="K21" s="59"/>
      <c r="L21" s="32"/>
      <c r="M21" s="32"/>
      <c r="N21" s="32"/>
      <c r="O21" s="33"/>
      <c r="P21" s="76" t="s">
        <v>26</v>
      </c>
      <c r="Q21" s="70"/>
    </row>
    <row r="22" spans="1:17">
      <c r="A22" s="3" t="s">
        <v>27</v>
      </c>
      <c r="B22" s="12" t="s">
        <v>28</v>
      </c>
      <c r="C22" s="51"/>
      <c r="D22" s="51"/>
      <c r="E22" s="51"/>
      <c r="F22" s="51"/>
      <c r="G22" s="51"/>
      <c r="H22" s="1" t="s">
        <v>29</v>
      </c>
      <c r="I22" s="38"/>
      <c r="J22" s="1" t="s">
        <v>30</v>
      </c>
      <c r="K22" s="70"/>
      <c r="L22" s="239" t="s">
        <v>31</v>
      </c>
      <c r="M22" s="239"/>
      <c r="N22" s="239"/>
      <c r="O22" s="51"/>
      <c r="P22" s="58" t="s">
        <v>32</v>
      </c>
      <c r="Q22" s="58"/>
    </row>
    <row r="23" spans="1:17">
      <c r="A23" s="51"/>
      <c r="B23" s="51"/>
      <c r="C23" s="55"/>
      <c r="D23" s="55"/>
      <c r="E23" s="55"/>
      <c r="F23" s="55"/>
      <c r="G23" s="55"/>
      <c r="H23" s="51"/>
      <c r="I23" s="66"/>
      <c r="J23" s="51"/>
      <c r="K23" s="59"/>
      <c r="L23" s="11"/>
      <c r="M23" s="81"/>
      <c r="N23" s="11"/>
      <c r="O23" s="55"/>
      <c r="P23" s="51"/>
      <c r="Q23" s="62"/>
    </row>
    <row r="24" spans="1:17">
      <c r="A24" s="1">
        <v>1</v>
      </c>
      <c r="B24" s="51" t="s">
        <v>50</v>
      </c>
      <c r="C24" s="55"/>
      <c r="D24" s="55"/>
      <c r="E24" s="55"/>
      <c r="F24" s="55"/>
      <c r="G24" s="55"/>
      <c r="H24" s="67">
        <f>SUM(H16:H17)</f>
        <v>0</v>
      </c>
      <c r="I24" s="37"/>
      <c r="J24" s="67">
        <f>SUM(J16:J17)</f>
        <v>0</v>
      </c>
      <c r="K24" s="68"/>
      <c r="L24" s="67">
        <f>J16-H16</f>
        <v>0</v>
      </c>
      <c r="M24" s="82"/>
      <c r="N24" s="71" t="str">
        <f>IF(L24&gt;=0,"Pass","Continue")</f>
        <v>Pass</v>
      </c>
      <c r="O24" s="82"/>
      <c r="P24" s="67">
        <f>L24</f>
        <v>0</v>
      </c>
      <c r="Q24" s="62"/>
    </row>
    <row r="25" spans="1:17">
      <c r="A25" s="61"/>
      <c r="B25" s="59"/>
      <c r="C25" s="57"/>
      <c r="D25" s="57"/>
      <c r="E25" s="57"/>
      <c r="F25" s="57"/>
      <c r="G25" s="57"/>
      <c r="H25" s="68"/>
      <c r="I25" s="37"/>
      <c r="J25" s="68"/>
      <c r="K25" s="68"/>
      <c r="L25" s="37"/>
      <c r="M25" s="83"/>
      <c r="N25" s="70"/>
      <c r="O25" s="83"/>
      <c r="P25" s="68"/>
      <c r="Q25" s="62"/>
    </row>
    <row r="26" spans="1:17">
      <c r="A26" s="4"/>
      <c r="B26" s="11"/>
      <c r="C26" s="81"/>
      <c r="D26" s="81"/>
      <c r="E26" s="81"/>
      <c r="F26" s="81"/>
      <c r="G26" s="81"/>
      <c r="H26" s="11"/>
      <c r="I26" s="66"/>
      <c r="J26" s="11"/>
      <c r="K26" s="66"/>
      <c r="L26" s="32"/>
      <c r="M26" s="84"/>
      <c r="N26" s="32"/>
      <c r="O26" s="82"/>
      <c r="P26" s="68"/>
      <c r="Q26" s="62"/>
    </row>
    <row r="27" spans="1:17">
      <c r="A27" s="4">
        <v>2</v>
      </c>
      <c r="B27" s="51" t="s">
        <v>59</v>
      </c>
      <c r="C27" s="81"/>
      <c r="D27" s="81"/>
      <c r="E27" s="81"/>
      <c r="F27" s="81"/>
      <c r="G27" s="81"/>
      <c r="H27" s="67">
        <f>H16</f>
        <v>0</v>
      </c>
      <c r="I27" s="37"/>
      <c r="J27" s="67">
        <f>J16+N12</f>
        <v>0</v>
      </c>
      <c r="K27" s="37"/>
      <c r="L27" s="67">
        <f>(J16+N12)-H16</f>
        <v>0</v>
      </c>
      <c r="M27" s="84"/>
      <c r="N27" s="71" t="str">
        <f>IF(L27&gt;=0,"Pass","Continue")</f>
        <v>Pass</v>
      </c>
      <c r="O27" s="82"/>
      <c r="P27" s="67">
        <f>L27</f>
        <v>0</v>
      </c>
      <c r="Q27" s="62"/>
    </row>
    <row r="28" spans="1:17">
      <c r="A28" s="4"/>
      <c r="B28" s="51"/>
      <c r="C28" s="11"/>
      <c r="D28" s="11"/>
      <c r="E28" s="11"/>
      <c r="F28" s="11"/>
      <c r="G28" s="11"/>
      <c r="H28" s="11"/>
      <c r="I28" s="66"/>
      <c r="J28" s="11"/>
      <c r="K28" s="66"/>
      <c r="L28" s="37"/>
      <c r="M28" s="37"/>
      <c r="N28" s="70"/>
      <c r="O28" s="33"/>
      <c r="P28" s="58" t="s">
        <v>26</v>
      </c>
      <c r="Q28" s="62"/>
    </row>
    <row r="29" spans="1:17">
      <c r="A29" s="4"/>
      <c r="B29" s="58" t="s">
        <v>33</v>
      </c>
      <c r="C29" s="11"/>
      <c r="D29" s="11"/>
      <c r="E29" s="11"/>
      <c r="F29" s="11"/>
      <c r="G29" s="11"/>
      <c r="H29" s="4" t="s">
        <v>29</v>
      </c>
      <c r="I29" s="38"/>
      <c r="J29" s="4" t="s">
        <v>30</v>
      </c>
      <c r="K29" s="38"/>
      <c r="L29" s="238" t="s">
        <v>31</v>
      </c>
      <c r="M29" s="238"/>
      <c r="N29" s="238"/>
      <c r="O29" s="33"/>
      <c r="P29" s="76" t="s">
        <v>32</v>
      </c>
      <c r="Q29" s="62"/>
    </row>
    <row r="30" spans="1:17">
      <c r="A30" s="60"/>
      <c r="B30" s="59"/>
      <c r="C30" s="56"/>
      <c r="D30" s="56"/>
      <c r="E30" s="56"/>
      <c r="F30" s="56"/>
      <c r="G30" s="56"/>
      <c r="H30" s="86"/>
      <c r="I30" s="86"/>
      <c r="J30" s="86"/>
      <c r="K30" s="86"/>
      <c r="L30" s="78"/>
      <c r="M30" s="85"/>
      <c r="N30" s="70"/>
      <c r="O30" s="83"/>
      <c r="P30" s="68"/>
      <c r="Q30" s="80"/>
    </row>
    <row r="31" spans="1:17">
      <c r="A31" s="4"/>
      <c r="B31" s="11"/>
      <c r="C31" s="81"/>
      <c r="D31" s="81"/>
      <c r="E31" s="81"/>
      <c r="F31" s="81"/>
      <c r="G31" s="81"/>
      <c r="H31" s="11"/>
      <c r="I31" s="66"/>
      <c r="J31" s="11"/>
      <c r="K31" s="66"/>
      <c r="L31" s="32"/>
      <c r="M31" s="84"/>
      <c r="N31" s="32"/>
      <c r="O31" s="82"/>
      <c r="P31" s="51"/>
      <c r="Q31" s="62"/>
    </row>
    <row r="32" spans="1:17">
      <c r="A32" s="4">
        <v>3</v>
      </c>
      <c r="B32" s="51" t="s">
        <v>56</v>
      </c>
      <c r="C32" s="81"/>
      <c r="D32" s="81"/>
      <c r="E32" s="81"/>
      <c r="F32" s="81"/>
      <c r="G32" s="81"/>
      <c r="H32" s="87" t="str">
        <f>IF(OR(H18=0,J18=0),"Not Valid",H24/H18)</f>
        <v>Not Valid</v>
      </c>
      <c r="I32" s="86"/>
      <c r="J32" s="87" t="str">
        <f>IF(OR(H18=0,J18=0),"Not Valid",J24/J18)</f>
        <v>Not Valid</v>
      </c>
      <c r="K32" s="86"/>
      <c r="L32" s="77">
        <f>IF(OR(H18=0,J18=0),-0.001,J32-H32)</f>
        <v>-1E-3</v>
      </c>
      <c r="M32" s="84"/>
      <c r="N32" s="71" t="str">
        <f>IF(L32&gt;=0,"Pass","Continue")</f>
        <v>Continue</v>
      </c>
      <c r="O32" s="82"/>
      <c r="P32" s="67" t="str">
        <f>IF(OR(H$18=0,J$18=0),"",IF(J$18=0,"",L32*J$18))</f>
        <v/>
      </c>
      <c r="Q32" s="62"/>
    </row>
    <row r="33" spans="1:17">
      <c r="A33" s="4"/>
      <c r="B33" s="51"/>
      <c r="C33" s="81"/>
      <c r="D33" s="81"/>
      <c r="E33" s="81"/>
      <c r="F33" s="81"/>
      <c r="G33" s="81"/>
      <c r="H33" s="86"/>
      <c r="I33" s="86"/>
      <c r="J33" s="86"/>
      <c r="K33" s="86"/>
      <c r="L33" s="78"/>
      <c r="M33" s="85"/>
      <c r="N33" s="70"/>
      <c r="O33" s="83"/>
      <c r="P33" s="68"/>
      <c r="Q33" s="62"/>
    </row>
    <row r="34" spans="1:17">
      <c r="A34" s="60"/>
      <c r="B34" s="59"/>
      <c r="C34" s="56"/>
      <c r="D34" s="56"/>
      <c r="E34" s="56"/>
      <c r="F34" s="56"/>
      <c r="G34" s="56"/>
      <c r="H34" s="86"/>
      <c r="I34" s="86"/>
      <c r="J34" s="86"/>
      <c r="K34" s="86"/>
      <c r="L34" s="78"/>
      <c r="M34" s="85"/>
      <c r="N34" s="70"/>
      <c r="O34" s="83"/>
      <c r="P34" s="68"/>
      <c r="Q34" s="80"/>
    </row>
    <row r="35" spans="1:17">
      <c r="A35" s="4"/>
      <c r="B35" s="11"/>
      <c r="C35" s="81"/>
      <c r="D35" s="81"/>
      <c r="E35" s="81"/>
      <c r="F35" s="81"/>
      <c r="G35" s="81"/>
      <c r="H35" s="88"/>
      <c r="I35" s="86"/>
      <c r="J35" s="88"/>
      <c r="K35" s="86"/>
      <c r="L35" s="78"/>
      <c r="M35" s="84"/>
      <c r="N35" s="32"/>
      <c r="O35" s="82"/>
      <c r="P35" s="51"/>
      <c r="Q35" s="62"/>
    </row>
    <row r="36" spans="1:17">
      <c r="A36" s="4">
        <v>4</v>
      </c>
      <c r="B36" s="51" t="s">
        <v>57</v>
      </c>
      <c r="C36" s="81"/>
      <c r="D36" s="81"/>
      <c r="E36" s="81"/>
      <c r="F36" s="81"/>
      <c r="G36" s="81"/>
      <c r="H36" s="87" t="str">
        <f>IF(OR(H18=0,J18=0),"Not Valid",H27/H18)</f>
        <v>Not Valid</v>
      </c>
      <c r="I36" s="86"/>
      <c r="J36" s="87" t="str">
        <f>IF(OR(H18=0,J18=0),"Not Valid",J27/J18)</f>
        <v>Not Valid</v>
      </c>
      <c r="K36" s="86"/>
      <c r="L36" s="77">
        <f>IF(OR(H18=0,J18=0),-0.001,J36-H36)</f>
        <v>-1E-3</v>
      </c>
      <c r="M36" s="84"/>
      <c r="N36" s="71" t="str">
        <f>IF(L36&gt;=0,"Pass","Continue")</f>
        <v>Continue</v>
      </c>
      <c r="O36" s="82"/>
      <c r="P36" s="67" t="str">
        <f>IF(OR(H$18=0,J$18=0),"",IF(J$18=0,"",L36*J$18))</f>
        <v/>
      </c>
      <c r="Q36" s="80"/>
    </row>
    <row r="37" spans="1:17">
      <c r="A37" s="4"/>
      <c r="B37" s="51"/>
      <c r="C37" s="81"/>
      <c r="D37" s="81"/>
      <c r="E37" s="81"/>
      <c r="F37" s="81"/>
      <c r="G37" s="81"/>
      <c r="H37" s="86"/>
      <c r="I37" s="86"/>
      <c r="J37" s="86"/>
      <c r="K37" s="86"/>
      <c r="L37" s="78"/>
      <c r="M37" s="85"/>
      <c r="N37" s="70"/>
      <c r="O37" s="83"/>
      <c r="P37" s="68"/>
      <c r="Q37" s="62"/>
    </row>
    <row r="38" spans="1:17">
      <c r="A38" s="60"/>
      <c r="B38" s="59"/>
      <c r="C38" s="56"/>
      <c r="D38" s="56"/>
      <c r="E38" s="56"/>
      <c r="F38" s="56"/>
      <c r="G38" s="56"/>
      <c r="H38" s="86"/>
      <c r="I38" s="86"/>
      <c r="J38" s="86"/>
      <c r="K38" s="86"/>
      <c r="L38" s="78"/>
      <c r="M38" s="85"/>
      <c r="N38" s="70"/>
      <c r="O38" s="83"/>
      <c r="P38" s="68"/>
      <c r="Q38" s="80"/>
    </row>
    <row r="39" spans="1:17">
      <c r="A39" s="4"/>
      <c r="B39" s="11"/>
      <c r="C39" s="55"/>
      <c r="D39" s="55"/>
      <c r="E39" s="55"/>
      <c r="F39" s="55"/>
      <c r="G39" s="55"/>
      <c r="H39" s="89"/>
      <c r="I39" s="86"/>
      <c r="J39" s="89"/>
      <c r="K39" s="90"/>
      <c r="L39" s="78"/>
      <c r="M39" s="82"/>
      <c r="N39" s="33"/>
      <c r="O39" s="82"/>
      <c r="P39" s="51"/>
      <c r="Q39" s="62"/>
    </row>
    <row r="40" spans="1:17">
      <c r="A40" s="4">
        <v>5</v>
      </c>
      <c r="B40" s="51" t="s">
        <v>85</v>
      </c>
      <c r="C40" s="55"/>
      <c r="D40" s="55"/>
      <c r="E40" s="55"/>
      <c r="F40" s="55"/>
      <c r="G40" s="55"/>
      <c r="H40" s="87" t="str">
        <f>IF(OR(H20=0,J20=0),"Not Valid",H24/H20)</f>
        <v>Not Valid</v>
      </c>
      <c r="I40" s="86"/>
      <c r="J40" s="87" t="str">
        <f>IF(OR(H20=0,J20=0),"Not Valid",J24/J20)</f>
        <v>Not Valid</v>
      </c>
      <c r="K40" s="86"/>
      <c r="L40" s="77">
        <f>IF(OR(H20=0,J20=0),-0.001,J40-H40)</f>
        <v>-1E-3</v>
      </c>
      <c r="M40" s="84"/>
      <c r="N40" s="71" t="str">
        <f>IF(L40&gt;=0,"Pass","Continue")</f>
        <v>Continue</v>
      </c>
      <c r="O40" s="82"/>
      <c r="P40" s="67" t="str">
        <f>IF(OR(H$20=0,J$20=0),"",IF(J$20=0,"",L40*J$20))</f>
        <v/>
      </c>
      <c r="Q40" s="62"/>
    </row>
    <row r="41" spans="1:17">
      <c r="A41" s="4"/>
      <c r="B41" s="51"/>
      <c r="C41" s="55"/>
      <c r="D41" s="55"/>
      <c r="E41" s="55"/>
      <c r="F41" s="55"/>
      <c r="G41" s="55"/>
      <c r="H41" s="88"/>
      <c r="I41" s="86"/>
      <c r="J41" s="88"/>
      <c r="K41" s="86"/>
      <c r="L41" s="78"/>
      <c r="M41" s="85"/>
      <c r="N41" s="70"/>
      <c r="O41" s="82"/>
      <c r="P41" s="51"/>
      <c r="Q41" s="62"/>
    </row>
    <row r="42" spans="1:17">
      <c r="A42" s="60"/>
      <c r="B42" s="59"/>
      <c r="C42" s="56"/>
      <c r="D42" s="56"/>
      <c r="E42" s="56"/>
      <c r="F42" s="56"/>
      <c r="G42" s="56"/>
      <c r="H42" s="86"/>
      <c r="I42" s="86"/>
      <c r="J42" s="86"/>
      <c r="K42" s="86"/>
      <c r="L42" s="78"/>
      <c r="M42" s="85"/>
      <c r="N42" s="70"/>
      <c r="O42" s="83"/>
      <c r="P42" s="68"/>
      <c r="Q42" s="62"/>
    </row>
    <row r="43" spans="1:17">
      <c r="A43" s="4"/>
      <c r="B43" s="51"/>
      <c r="C43" s="81"/>
      <c r="D43" s="81"/>
      <c r="E43" s="81"/>
      <c r="F43" s="81"/>
      <c r="G43" s="81"/>
      <c r="H43" s="86"/>
      <c r="I43" s="86"/>
      <c r="J43" s="86"/>
      <c r="K43" s="86"/>
      <c r="L43" s="78"/>
      <c r="M43" s="85"/>
      <c r="N43" s="70"/>
      <c r="O43" s="83"/>
      <c r="P43" s="68"/>
      <c r="Q43" s="62"/>
    </row>
    <row r="44" spans="1:17">
      <c r="A44" s="4">
        <v>6</v>
      </c>
      <c r="B44" s="51" t="s">
        <v>86</v>
      </c>
      <c r="C44" s="81"/>
      <c r="D44" s="81"/>
      <c r="E44" s="81"/>
      <c r="F44" s="81"/>
      <c r="G44" s="81"/>
      <c r="H44" s="87" t="str">
        <f>IF(OR(H20=0,J20=0),"Not Valid",H27/H20)</f>
        <v>Not Valid</v>
      </c>
      <c r="I44" s="86"/>
      <c r="J44" s="87" t="str">
        <f>IF(OR(H20=0,J20=0),"Not Valid",J27/J20)</f>
        <v>Not Valid</v>
      </c>
      <c r="K44" s="86"/>
      <c r="L44" s="77">
        <f>IF(OR(H20=0,J20=0),-0.001,J44-H44)</f>
        <v>-1E-3</v>
      </c>
      <c r="M44" s="84"/>
      <c r="N44" s="71" t="str">
        <f>IF(L44&gt;=0,"Pass","Continue")</f>
        <v>Continue</v>
      </c>
      <c r="O44" s="82"/>
      <c r="P44" s="67" t="str">
        <f>IF(OR(H$20=0,J$20=0),"",IF(J$20=0,"",L44*J$20))</f>
        <v/>
      </c>
      <c r="Q44" s="62"/>
    </row>
    <row r="45" spans="1:17">
      <c r="A45" s="81"/>
      <c r="B45" s="55"/>
      <c r="C45" s="55"/>
      <c r="D45" s="55"/>
      <c r="E45" s="55"/>
      <c r="F45" s="55"/>
      <c r="G45" s="55"/>
      <c r="H45" s="51"/>
      <c r="I45" s="66"/>
      <c r="J45" s="51"/>
      <c r="K45" s="59"/>
      <c r="L45" s="46"/>
      <c r="M45" s="91"/>
      <c r="N45" s="42"/>
      <c r="O45" s="82"/>
      <c r="P45" s="51"/>
      <c r="Q45" s="62"/>
    </row>
    <row r="46" spans="1:17">
      <c r="A46" s="81"/>
      <c r="B46" s="55"/>
      <c r="C46" s="55"/>
      <c r="D46" s="55"/>
      <c r="E46" s="55"/>
      <c r="F46" s="55"/>
      <c r="G46" s="55"/>
      <c r="H46" s="51"/>
      <c r="I46" s="66"/>
      <c r="J46" s="51"/>
      <c r="K46" s="59"/>
      <c r="L46" s="37"/>
      <c r="M46" s="85"/>
      <c r="N46" s="37"/>
      <c r="O46" s="82"/>
      <c r="P46" s="33"/>
      <c r="Q46" s="62"/>
    </row>
    <row r="47" spans="1:17" ht="15.75" thickBot="1">
      <c r="A47" s="81"/>
      <c r="B47" s="58" t="s">
        <v>34</v>
      </c>
      <c r="C47" s="51"/>
      <c r="D47" s="51"/>
      <c r="E47" s="51"/>
      <c r="F47" s="55"/>
      <c r="G47" s="55"/>
      <c r="H47" s="51"/>
      <c r="I47" s="66"/>
      <c r="J47" s="51"/>
      <c r="K47" s="59"/>
      <c r="L47" s="92">
        <f>IF(MAX(P24:P44)&gt;0,0,MAX(P24:P44))</f>
        <v>0</v>
      </c>
      <c r="M47" s="85"/>
      <c r="N47" s="70" t="str">
        <f>IF(L47&gt;=0,"Pass","Continue")</f>
        <v>Pass</v>
      </c>
      <c r="O47" s="82"/>
      <c r="P47" s="93">
        <f>MAX(P23:P46)</f>
        <v>0</v>
      </c>
      <c r="Q47" s="94" t="s">
        <v>35</v>
      </c>
    </row>
    <row r="48" spans="1:17" ht="15.75" thickTop="1">
      <c r="A48" s="81"/>
      <c r="B48" s="55"/>
      <c r="C48" s="55"/>
      <c r="D48" s="55"/>
      <c r="E48" s="55"/>
      <c r="F48" s="55"/>
      <c r="G48" s="55"/>
      <c r="H48" s="55"/>
      <c r="I48" s="56"/>
      <c r="J48" s="55"/>
      <c r="K48" s="57"/>
      <c r="L48" s="85"/>
      <c r="M48" s="85"/>
      <c r="N48" s="85"/>
      <c r="O48" s="82"/>
      <c r="P48" s="67">
        <f>IF(L24&gt;=0,0,IF(L27&gt;=0,0,IF(P47&lt;=0,N12,IF(N12-P47&lt;=0,0,N12-P47))))</f>
        <v>0</v>
      </c>
      <c r="Q48" s="70" t="s">
        <v>20</v>
      </c>
    </row>
    <row r="49" spans="1:17">
      <c r="A49" s="81"/>
      <c r="B49" s="55"/>
      <c r="C49" s="55"/>
      <c r="D49" s="55"/>
      <c r="E49" s="58" t="s">
        <v>36</v>
      </c>
      <c r="F49" s="58"/>
      <c r="G49" s="95">
        <f ca="1">+TODAY()</f>
        <v>40709</v>
      </c>
      <c r="H49" s="55"/>
      <c r="I49" s="56"/>
      <c r="J49" s="55"/>
      <c r="K49" s="57"/>
      <c r="L49" s="85"/>
      <c r="M49" s="85"/>
      <c r="N49" s="85"/>
      <c r="O49" s="82"/>
      <c r="P49" s="83"/>
      <c r="Q49" s="70" t="s">
        <v>15</v>
      </c>
    </row>
    <row r="50" spans="1:17">
      <c r="A50" s="81"/>
      <c r="B50" s="55"/>
      <c r="C50" s="55"/>
      <c r="D50" s="55"/>
      <c r="E50" s="58" t="s">
        <v>37</v>
      </c>
      <c r="F50" s="55"/>
      <c r="G50" s="55"/>
      <c r="H50" s="55"/>
      <c r="I50" s="56"/>
      <c r="J50" s="55"/>
      <c r="K50" s="57"/>
      <c r="L50" s="96">
        <f>L47-P48</f>
        <v>0</v>
      </c>
      <c r="M50" s="85"/>
      <c r="N50" s="85"/>
      <c r="O50" s="82"/>
      <c r="P50" s="82"/>
      <c r="Q50" s="55"/>
    </row>
  </sheetData>
  <mergeCells count="2">
    <mergeCell ref="L29:N29"/>
    <mergeCell ref="L22:N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G52"/>
  <sheetViews>
    <sheetView topLeftCell="A22" workbookViewId="0">
      <selection activeCell="A35" sqref="A35"/>
    </sheetView>
  </sheetViews>
  <sheetFormatPr defaultRowHeight="15"/>
  <cols>
    <col min="1" max="1" width="51" customWidth="1"/>
    <col min="2" max="2" width="2.85546875" bestFit="1" customWidth="1"/>
    <col min="3" max="3" width="31.7109375" bestFit="1" customWidth="1"/>
    <col min="4" max="4" width="6.140625" bestFit="1" customWidth="1"/>
    <col min="5" max="5" width="15" bestFit="1" customWidth="1"/>
  </cols>
  <sheetData>
    <row r="1" spans="1:7">
      <c r="A1" s="242" t="s">
        <v>52</v>
      </c>
      <c r="B1" s="242"/>
      <c r="C1" s="242"/>
      <c r="D1" s="242"/>
      <c r="E1" s="242"/>
      <c r="F1" s="97"/>
      <c r="G1" s="97"/>
    </row>
    <row r="2" spans="1:7">
      <c r="A2" s="242" t="s">
        <v>61</v>
      </c>
      <c r="B2" s="242"/>
      <c r="C2" s="242"/>
      <c r="D2" s="242"/>
      <c r="E2" s="242"/>
      <c r="F2" s="97"/>
      <c r="G2" s="97"/>
    </row>
    <row r="3" spans="1:7">
      <c r="A3" s="98"/>
      <c r="B3" s="98"/>
      <c r="C3" s="98"/>
      <c r="D3" s="98"/>
      <c r="E3" s="98"/>
      <c r="F3" s="97"/>
      <c r="G3" s="97"/>
    </row>
    <row r="4" spans="1:7">
      <c r="A4" s="243" t="s">
        <v>38</v>
      </c>
      <c r="B4" s="243"/>
      <c r="C4" s="243"/>
      <c r="D4" s="243"/>
      <c r="E4" s="243"/>
      <c r="F4" s="97"/>
      <c r="G4" s="97"/>
    </row>
    <row r="5" spans="1:7">
      <c r="A5" s="243" t="s">
        <v>39</v>
      </c>
      <c r="B5" s="243"/>
      <c r="C5" s="243"/>
      <c r="D5" s="243"/>
      <c r="E5" s="243"/>
      <c r="F5" s="99"/>
      <c r="G5" s="97"/>
    </row>
    <row r="6" spans="1:7">
      <c r="A6" s="243" t="s">
        <v>1</v>
      </c>
      <c r="B6" s="243"/>
      <c r="C6" s="243"/>
      <c r="D6" s="243"/>
      <c r="E6" s="243"/>
      <c r="F6" s="97"/>
      <c r="G6" s="97"/>
    </row>
    <row r="7" spans="1:7">
      <c r="A7" s="100"/>
      <c r="B7" s="100"/>
      <c r="C7" s="100"/>
      <c r="D7" s="100"/>
      <c r="E7" s="97"/>
      <c r="F7" s="97"/>
      <c r="G7" s="97"/>
    </row>
    <row r="8" spans="1:7">
      <c r="A8" s="192" t="s">
        <v>77</v>
      </c>
      <c r="B8" s="193"/>
      <c r="C8" s="194" t="str">
        <f>'2. MOE_Input_Sheet'!C7</f>
        <v/>
      </c>
      <c r="D8" s="97"/>
      <c r="E8" s="97"/>
      <c r="F8" s="97"/>
      <c r="G8" s="97"/>
    </row>
    <row r="9" spans="1:7">
      <c r="A9" s="195"/>
      <c r="B9" s="196"/>
      <c r="C9" s="197"/>
      <c r="D9" s="102"/>
      <c r="E9" s="102"/>
      <c r="F9" s="102"/>
      <c r="G9" s="102"/>
    </row>
    <row r="10" spans="1:7">
      <c r="A10" s="198" t="s">
        <v>78</v>
      </c>
      <c r="B10" s="199"/>
      <c r="C10" s="200" t="str">
        <f>'2. MOE_Input_Sheet'!C10</f>
        <v>None</v>
      </c>
      <c r="D10" s="102"/>
      <c r="E10" s="102"/>
      <c r="F10" s="102"/>
      <c r="G10" s="102"/>
    </row>
    <row r="11" spans="1:7">
      <c r="A11" s="100"/>
      <c r="B11" s="101"/>
      <c r="C11" s="16"/>
      <c r="D11" s="102"/>
      <c r="E11" s="103"/>
      <c r="F11" s="102"/>
      <c r="G11" s="102"/>
    </row>
    <row r="12" spans="1:7">
      <c r="A12" s="100"/>
      <c r="B12" s="101"/>
      <c r="C12" s="16"/>
      <c r="D12" s="102"/>
      <c r="E12" s="102"/>
      <c r="F12" s="102"/>
      <c r="G12" s="102"/>
    </row>
    <row r="13" spans="1:7">
      <c r="A13" s="97" t="s">
        <v>40</v>
      </c>
      <c r="B13" s="104"/>
      <c r="C13" s="102"/>
      <c r="D13" s="105">
        <v>-0.35</v>
      </c>
      <c r="E13" s="106" t="str">
        <f>IF('2. MOE_Input_Sheet'!I48="Pass","Pass",'2. MOE_Input_Sheet'!G48)</f>
        <v>Pass</v>
      </c>
      <c r="F13" s="102"/>
      <c r="G13" s="102"/>
    </row>
    <row r="14" spans="1:7">
      <c r="A14" s="16"/>
      <c r="B14" s="16"/>
      <c r="C14" s="97"/>
      <c r="D14" s="107"/>
      <c r="E14" s="108"/>
      <c r="F14" s="102"/>
      <c r="G14" s="102"/>
    </row>
    <row r="15" spans="1:7" ht="15.75" thickBot="1">
      <c r="A15" s="109"/>
      <c r="B15" s="110"/>
      <c r="C15" s="110"/>
      <c r="D15" s="110"/>
      <c r="E15" s="111"/>
      <c r="F15" s="102"/>
      <c r="G15" s="102"/>
    </row>
    <row r="16" spans="1:7" ht="15.75" thickTop="1">
      <c r="A16" s="112" t="s">
        <v>41</v>
      </c>
      <c r="B16" s="113"/>
      <c r="C16" s="114"/>
      <c r="D16" s="115"/>
      <c r="E16" s="115"/>
      <c r="F16" s="116"/>
      <c r="G16" s="102"/>
    </row>
    <row r="17" spans="1:7" ht="43.5" customHeight="1">
      <c r="A17" s="240" t="s">
        <v>42</v>
      </c>
      <c r="B17" s="241"/>
      <c r="C17" s="241"/>
      <c r="D17" s="110"/>
      <c r="E17" s="110"/>
      <c r="F17" s="117"/>
      <c r="G17" s="102"/>
    </row>
    <row r="18" spans="1:7">
      <c r="A18" s="118"/>
      <c r="B18" s="16"/>
      <c r="C18" s="16"/>
      <c r="D18" s="110"/>
      <c r="E18" s="110"/>
      <c r="F18" s="117"/>
      <c r="G18" s="102"/>
    </row>
    <row r="19" spans="1:7">
      <c r="A19" s="118"/>
      <c r="B19" s="16"/>
      <c r="C19" s="16"/>
      <c r="D19" s="110"/>
      <c r="E19" s="110"/>
      <c r="F19" s="117"/>
      <c r="G19" s="102"/>
    </row>
    <row r="20" spans="1:7">
      <c r="A20" s="119" t="s">
        <v>65</v>
      </c>
      <c r="B20" s="120"/>
      <c r="C20" s="121" t="s">
        <v>43</v>
      </c>
      <c r="E20" s="110"/>
      <c r="F20" s="152"/>
    </row>
    <row r="21" spans="1:7">
      <c r="A21" s="118"/>
      <c r="B21" s="16"/>
      <c r="C21" s="110"/>
      <c r="E21" s="110"/>
      <c r="F21" s="152"/>
    </row>
    <row r="22" spans="1:7" ht="39">
      <c r="A22" s="146" t="s">
        <v>68</v>
      </c>
      <c r="B22" s="122" t="s">
        <v>44</v>
      </c>
      <c r="C22" s="157">
        <f>'5. Staff_Departures'!E39</f>
        <v>0</v>
      </c>
      <c r="E22" s="110"/>
      <c r="F22" s="152"/>
    </row>
    <row r="23" spans="1:7">
      <c r="A23" s="118"/>
      <c r="B23" s="122"/>
      <c r="C23" s="124"/>
      <c r="E23" s="110"/>
      <c r="F23" s="152"/>
    </row>
    <row r="24" spans="1:7">
      <c r="A24" s="118"/>
      <c r="B24" s="122"/>
      <c r="C24" s="124"/>
      <c r="E24" s="110"/>
      <c r="F24" s="152"/>
    </row>
    <row r="25" spans="1:7">
      <c r="A25" s="118"/>
      <c r="B25" s="122"/>
      <c r="C25" s="124"/>
      <c r="E25" s="110"/>
      <c r="F25" s="152"/>
    </row>
    <row r="26" spans="1:7">
      <c r="A26" s="118"/>
      <c r="B26" s="122"/>
      <c r="C26" s="124"/>
      <c r="E26" s="110"/>
      <c r="F26" s="152"/>
    </row>
    <row r="27" spans="1:7" ht="39">
      <c r="A27" s="146" t="s">
        <v>66</v>
      </c>
      <c r="B27" s="122" t="s">
        <v>45</v>
      </c>
      <c r="C27" s="156">
        <f>'6. HighCost_Students'!D39</f>
        <v>0</v>
      </c>
      <c r="E27" s="110"/>
      <c r="F27" s="152"/>
    </row>
    <row r="28" spans="1:7">
      <c r="A28" s="118"/>
      <c r="B28" s="102"/>
      <c r="C28" s="124"/>
      <c r="E28" s="110"/>
      <c r="F28" s="152"/>
    </row>
    <row r="29" spans="1:7">
      <c r="A29" s="118"/>
      <c r="B29" s="102"/>
      <c r="C29" s="124"/>
      <c r="E29" s="110"/>
      <c r="F29" s="152"/>
    </row>
    <row r="30" spans="1:7">
      <c r="A30" s="118"/>
      <c r="B30" s="102"/>
      <c r="C30" s="124"/>
      <c r="E30" s="110"/>
      <c r="F30" s="152"/>
    </row>
    <row r="31" spans="1:7">
      <c r="A31" s="118"/>
      <c r="B31" s="102"/>
      <c r="C31" s="124"/>
      <c r="E31" s="110"/>
      <c r="F31" s="152"/>
    </row>
    <row r="32" spans="1:7" ht="26.25">
      <c r="A32" s="146" t="s">
        <v>67</v>
      </c>
      <c r="B32" s="122" t="s">
        <v>46</v>
      </c>
      <c r="C32" s="156">
        <f>'7. Termination_of_Exps'!C40</f>
        <v>0</v>
      </c>
      <c r="E32" s="110"/>
      <c r="F32" s="152"/>
    </row>
    <row r="33" spans="1:7">
      <c r="A33" s="118"/>
      <c r="B33" s="122"/>
      <c r="C33" s="16"/>
      <c r="D33" s="16"/>
      <c r="E33" s="110"/>
      <c r="F33" s="152"/>
    </row>
    <row r="34" spans="1:7" ht="11.25" customHeight="1">
      <c r="A34" s="118"/>
      <c r="B34" s="16"/>
      <c r="C34" s="16"/>
      <c r="D34" s="16"/>
      <c r="E34" s="110"/>
      <c r="F34" s="152"/>
    </row>
    <row r="35" spans="1:7" ht="30" customHeight="1" thickBot="1">
      <c r="A35" s="125" t="s">
        <v>47</v>
      </c>
      <c r="B35" s="123"/>
      <c r="C35" s="158">
        <f>SUM(C22:C32)</f>
        <v>0</v>
      </c>
      <c r="E35" s="110"/>
      <c r="F35" s="152"/>
    </row>
    <row r="36" spans="1:7" ht="15.75" thickBot="1">
      <c r="A36" s="126"/>
      <c r="B36" s="109"/>
      <c r="C36" s="109"/>
      <c r="D36" s="127"/>
      <c r="E36" s="111"/>
      <c r="F36" s="153"/>
    </row>
    <row r="37" spans="1:7" ht="15.75" thickTop="1">
      <c r="A37" s="16"/>
      <c r="B37" s="16"/>
      <c r="C37" s="16"/>
      <c r="D37" s="123"/>
      <c r="E37" s="115"/>
      <c r="F37" s="102"/>
      <c r="G37" s="102"/>
    </row>
    <row r="38" spans="1:7">
      <c r="A38" s="97"/>
      <c r="B38" s="104"/>
      <c r="C38" s="97"/>
      <c r="D38" s="123"/>
      <c r="E38" s="123"/>
      <c r="F38" s="102"/>
      <c r="G38" s="102"/>
    </row>
    <row r="39" spans="1:7">
      <c r="A39" s="97"/>
      <c r="B39" s="97"/>
      <c r="C39" s="97"/>
      <c r="D39" s="123"/>
      <c r="E39" s="110"/>
      <c r="F39" s="102"/>
      <c r="G39" s="102"/>
    </row>
    <row r="40" spans="1:7" ht="15.75" thickBot="1">
      <c r="A40" s="128" t="s">
        <v>48</v>
      </c>
      <c r="B40" s="104"/>
      <c r="C40" s="128"/>
      <c r="D40" s="129"/>
      <c r="E40" s="130">
        <f>IF($E13="Pass",0,E13+C35)</f>
        <v>0</v>
      </c>
      <c r="F40" s="131"/>
      <c r="G40" s="102"/>
    </row>
    <row r="41" spans="1:7" ht="15.75" thickTop="1">
      <c r="A41" s="97"/>
      <c r="B41" s="97"/>
      <c r="C41" s="97"/>
      <c r="D41" s="123"/>
      <c r="E41" s="131" t="str">
        <f>IF(E40&gt;=0,"Pass","Fail")</f>
        <v>Pass</v>
      </c>
      <c r="F41" s="102"/>
      <c r="G41" s="102"/>
    </row>
    <row r="42" spans="1:7" ht="32.25" customHeight="1">
      <c r="F42" s="102"/>
      <c r="G42" s="102"/>
    </row>
    <row r="43" spans="1:7">
      <c r="F43" s="102"/>
      <c r="G43" s="102"/>
    </row>
    <row r="44" spans="1:7">
      <c r="F44" s="102"/>
      <c r="G44" s="102"/>
    </row>
    <row r="45" spans="1:7">
      <c r="F45" s="102"/>
      <c r="G45" s="102"/>
    </row>
    <row r="46" spans="1:7">
      <c r="F46" s="102"/>
      <c r="G46" s="102"/>
    </row>
    <row r="47" spans="1:7">
      <c r="F47" s="102"/>
      <c r="G47" s="102"/>
    </row>
    <row r="48" spans="1:7">
      <c r="F48" s="102"/>
      <c r="G48" s="102"/>
    </row>
    <row r="49" spans="1:7">
      <c r="F49" s="102"/>
      <c r="G49" s="102"/>
    </row>
    <row r="50" spans="1:7">
      <c r="F50" s="102"/>
      <c r="G50" s="102"/>
    </row>
    <row r="51" spans="1:7">
      <c r="A51" s="97"/>
      <c r="B51" s="97"/>
      <c r="C51" s="97"/>
      <c r="D51" s="97"/>
      <c r="E51" s="102"/>
      <c r="F51" s="102"/>
      <c r="G51" s="102"/>
    </row>
    <row r="52" spans="1:7">
      <c r="A52" s="97"/>
      <c r="B52" s="97"/>
      <c r="C52" s="97"/>
      <c r="D52" s="97"/>
      <c r="E52" s="102"/>
      <c r="F52" s="102"/>
      <c r="G52" s="102"/>
    </row>
  </sheetData>
  <mergeCells count="6">
    <mergeCell ref="A17:C17"/>
    <mergeCell ref="A1:E1"/>
    <mergeCell ref="A2:E2"/>
    <mergeCell ref="A4:E4"/>
    <mergeCell ref="A5:E5"/>
    <mergeCell ref="A6:E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E39"/>
  <sheetViews>
    <sheetView workbookViewId="0">
      <selection activeCell="E39" sqref="E39"/>
    </sheetView>
  </sheetViews>
  <sheetFormatPr defaultRowHeight="15"/>
  <cols>
    <col min="2" max="2" width="34.85546875" customWidth="1"/>
    <col min="3" max="3" width="17.28515625" customWidth="1"/>
    <col min="4" max="4" width="20.140625" bestFit="1" customWidth="1"/>
    <col min="5" max="5" width="12.28515625" customWidth="1"/>
  </cols>
  <sheetData>
    <row r="1" spans="1:5">
      <c r="A1" s="164" t="s">
        <v>52</v>
      </c>
      <c r="B1" s="164"/>
      <c r="C1" s="164"/>
      <c r="D1" s="164"/>
      <c r="E1" s="164"/>
    </row>
    <row r="2" spans="1:5">
      <c r="A2" s="164" t="s">
        <v>69</v>
      </c>
      <c r="B2" s="164"/>
      <c r="C2" s="164"/>
      <c r="D2" s="164"/>
      <c r="E2" s="164"/>
    </row>
    <row r="3" spans="1:5">
      <c r="A3" s="164" t="s">
        <v>70</v>
      </c>
      <c r="B3" s="164"/>
      <c r="C3" s="164"/>
      <c r="D3" s="164"/>
      <c r="E3" s="164"/>
    </row>
    <row r="5" spans="1:5">
      <c r="A5" t="s">
        <v>72</v>
      </c>
    </row>
    <row r="7" spans="1:5" ht="15.75" thickBot="1">
      <c r="A7" s="147" t="s">
        <v>27</v>
      </c>
      <c r="B7" s="147" t="s">
        <v>79</v>
      </c>
      <c r="C7" s="147" t="s">
        <v>80</v>
      </c>
      <c r="D7" s="147" t="s">
        <v>81</v>
      </c>
      <c r="E7" s="147" t="s">
        <v>71</v>
      </c>
    </row>
    <row r="8" spans="1:5">
      <c r="A8">
        <v>1</v>
      </c>
      <c r="E8" s="154"/>
    </row>
    <row r="9" spans="1:5">
      <c r="A9">
        <v>2</v>
      </c>
      <c r="E9" s="154"/>
    </row>
    <row r="10" spans="1:5">
      <c r="A10">
        <v>3</v>
      </c>
      <c r="E10" s="154"/>
    </row>
    <row r="11" spans="1:5">
      <c r="A11">
        <v>4</v>
      </c>
      <c r="E11" s="154"/>
    </row>
    <row r="12" spans="1:5">
      <c r="A12">
        <v>5</v>
      </c>
      <c r="E12" s="154"/>
    </row>
    <row r="13" spans="1:5">
      <c r="A13">
        <v>6</v>
      </c>
      <c r="E13" s="154"/>
    </row>
    <row r="14" spans="1:5">
      <c r="A14">
        <v>7</v>
      </c>
      <c r="E14" s="154"/>
    </row>
    <row r="15" spans="1:5">
      <c r="A15">
        <v>8</v>
      </c>
      <c r="E15" s="154"/>
    </row>
    <row r="16" spans="1:5">
      <c r="A16">
        <v>9</v>
      </c>
      <c r="E16" s="154"/>
    </row>
    <row r="17" spans="1:5">
      <c r="A17">
        <v>10</v>
      </c>
      <c r="E17" s="154"/>
    </row>
    <row r="18" spans="1:5">
      <c r="A18">
        <v>11</v>
      </c>
      <c r="E18" s="154"/>
    </row>
    <row r="19" spans="1:5">
      <c r="A19">
        <v>12</v>
      </c>
      <c r="E19" s="154"/>
    </row>
    <row r="20" spans="1:5">
      <c r="A20">
        <v>13</v>
      </c>
      <c r="E20" s="154"/>
    </row>
    <row r="21" spans="1:5">
      <c r="A21">
        <v>14</v>
      </c>
      <c r="E21" s="154"/>
    </row>
    <row r="22" spans="1:5">
      <c r="A22">
        <v>15</v>
      </c>
      <c r="E22" s="154"/>
    </row>
    <row r="23" spans="1:5">
      <c r="A23">
        <v>16</v>
      </c>
      <c r="E23" s="154"/>
    </row>
    <row r="24" spans="1:5">
      <c r="A24">
        <v>17</v>
      </c>
      <c r="E24" s="154"/>
    </row>
    <row r="25" spans="1:5">
      <c r="A25">
        <v>18</v>
      </c>
      <c r="E25" s="154"/>
    </row>
    <row r="26" spans="1:5">
      <c r="A26">
        <v>19</v>
      </c>
      <c r="E26" s="154"/>
    </row>
    <row r="27" spans="1:5">
      <c r="A27">
        <v>20</v>
      </c>
      <c r="E27" s="154"/>
    </row>
    <row r="28" spans="1:5">
      <c r="A28">
        <v>21</v>
      </c>
      <c r="E28" s="154"/>
    </row>
    <row r="29" spans="1:5">
      <c r="A29">
        <v>22</v>
      </c>
      <c r="E29" s="154"/>
    </row>
    <row r="30" spans="1:5">
      <c r="A30">
        <v>23</v>
      </c>
      <c r="E30" s="154"/>
    </row>
    <row r="31" spans="1:5">
      <c r="A31">
        <v>24</v>
      </c>
      <c r="E31" s="154"/>
    </row>
    <row r="32" spans="1:5">
      <c r="A32">
        <v>25</v>
      </c>
      <c r="E32" s="154"/>
    </row>
    <row r="33" spans="1:5">
      <c r="A33">
        <v>26</v>
      </c>
      <c r="E33" s="154"/>
    </row>
    <row r="34" spans="1:5">
      <c r="A34">
        <v>27</v>
      </c>
      <c r="E34" s="154"/>
    </row>
    <row r="35" spans="1:5">
      <c r="A35">
        <v>28</v>
      </c>
      <c r="E35" s="154"/>
    </row>
    <row r="36" spans="1:5">
      <c r="A36">
        <v>29</v>
      </c>
      <c r="E36" s="154"/>
    </row>
    <row r="37" spans="1:5">
      <c r="A37">
        <v>30</v>
      </c>
      <c r="E37" s="154"/>
    </row>
    <row r="38" spans="1:5" ht="15.75" thickBot="1"/>
    <row r="39" spans="1:5" ht="15.75" thickBot="1">
      <c r="A39" t="s">
        <v>73</v>
      </c>
      <c r="E39" s="155">
        <f>SUM(E8:E38)</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39"/>
  <sheetViews>
    <sheetView workbookViewId="0">
      <selection sqref="A1:D3"/>
    </sheetView>
  </sheetViews>
  <sheetFormatPr defaultRowHeight="15"/>
  <cols>
    <col min="2" max="2" width="39.7109375" bestFit="1" customWidth="1"/>
    <col min="3" max="3" width="39.7109375" customWidth="1"/>
  </cols>
  <sheetData>
    <row r="1" spans="1:4">
      <c r="A1" s="164" t="s">
        <v>52</v>
      </c>
      <c r="B1" s="164"/>
      <c r="C1" s="164"/>
      <c r="D1" s="164"/>
    </row>
    <row r="2" spans="1:4">
      <c r="A2" s="164" t="s">
        <v>69</v>
      </c>
      <c r="B2" s="164"/>
      <c r="C2" s="164"/>
      <c r="D2" s="164"/>
    </row>
    <row r="3" spans="1:4">
      <c r="A3" s="164" t="s">
        <v>84</v>
      </c>
      <c r="B3" s="164"/>
      <c r="C3" s="164"/>
      <c r="D3" s="164"/>
    </row>
    <row r="5" spans="1:4">
      <c r="A5" t="s">
        <v>92</v>
      </c>
    </row>
    <row r="7" spans="1:4" ht="15.75" thickBot="1">
      <c r="A7" s="147" t="s">
        <v>27</v>
      </c>
      <c r="B7" s="147" t="s">
        <v>82</v>
      </c>
      <c r="C7" s="147" t="s">
        <v>83</v>
      </c>
      <c r="D7" s="147" t="s">
        <v>71</v>
      </c>
    </row>
    <row r="8" spans="1:4">
      <c r="A8">
        <v>1</v>
      </c>
    </row>
    <row r="9" spans="1:4">
      <c r="A9">
        <v>2</v>
      </c>
    </row>
    <row r="10" spans="1:4">
      <c r="A10">
        <v>3</v>
      </c>
    </row>
    <row r="11" spans="1:4">
      <c r="A11">
        <v>4</v>
      </c>
    </row>
    <row r="12" spans="1:4">
      <c r="A12">
        <v>5</v>
      </c>
    </row>
    <row r="13" spans="1:4">
      <c r="A13">
        <v>6</v>
      </c>
    </row>
    <row r="14" spans="1:4">
      <c r="A14">
        <v>7</v>
      </c>
    </row>
    <row r="15" spans="1:4">
      <c r="A15">
        <v>8</v>
      </c>
    </row>
    <row r="16" spans="1:4">
      <c r="A16">
        <v>9</v>
      </c>
    </row>
    <row r="17" spans="1:1">
      <c r="A17">
        <v>10</v>
      </c>
    </row>
    <row r="18" spans="1:1">
      <c r="A18">
        <v>11</v>
      </c>
    </row>
    <row r="19" spans="1:1">
      <c r="A19">
        <v>12</v>
      </c>
    </row>
    <row r="20" spans="1:1">
      <c r="A20">
        <v>13</v>
      </c>
    </row>
    <row r="21" spans="1:1">
      <c r="A21">
        <v>14</v>
      </c>
    </row>
    <row r="22" spans="1:1">
      <c r="A22">
        <v>15</v>
      </c>
    </row>
    <row r="23" spans="1:1">
      <c r="A23">
        <v>16</v>
      </c>
    </row>
    <row r="24" spans="1:1">
      <c r="A24">
        <v>17</v>
      </c>
    </row>
    <row r="25" spans="1:1">
      <c r="A25">
        <v>18</v>
      </c>
    </row>
    <row r="26" spans="1:1">
      <c r="A26">
        <v>19</v>
      </c>
    </row>
    <row r="27" spans="1:1">
      <c r="A27">
        <v>20</v>
      </c>
    </row>
    <row r="28" spans="1:1">
      <c r="A28">
        <v>21</v>
      </c>
    </row>
    <row r="29" spans="1:1">
      <c r="A29">
        <v>22</v>
      </c>
    </row>
    <row r="30" spans="1:1">
      <c r="A30">
        <v>23</v>
      </c>
    </row>
    <row r="31" spans="1:1">
      <c r="A31">
        <v>24</v>
      </c>
    </row>
    <row r="32" spans="1:1">
      <c r="A32">
        <v>25</v>
      </c>
    </row>
    <row r="33" spans="1:4">
      <c r="A33">
        <v>26</v>
      </c>
    </row>
    <row r="34" spans="1:4">
      <c r="A34">
        <v>27</v>
      </c>
    </row>
    <row r="35" spans="1:4">
      <c r="A35">
        <v>28</v>
      </c>
    </row>
    <row r="36" spans="1:4">
      <c r="A36">
        <v>29</v>
      </c>
    </row>
    <row r="37" spans="1:4">
      <c r="A37">
        <v>30</v>
      </c>
    </row>
    <row r="38" spans="1:4" ht="15.75" thickBot="1"/>
    <row r="39" spans="1:4" ht="15.75" thickBot="1">
      <c r="A39" t="s">
        <v>73</v>
      </c>
      <c r="D39" s="148">
        <f>SUM(D8:D38)</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41"/>
  <sheetViews>
    <sheetView workbookViewId="0"/>
  </sheetViews>
  <sheetFormatPr defaultRowHeight="15"/>
  <cols>
    <col min="2" max="2" width="44.140625" customWidth="1"/>
    <col min="3" max="3" width="12.28515625" customWidth="1"/>
  </cols>
  <sheetData>
    <row r="1" spans="1:3">
      <c r="A1" s="164" t="s">
        <v>52</v>
      </c>
      <c r="B1" s="164"/>
      <c r="C1" s="164"/>
    </row>
    <row r="2" spans="1:3">
      <c r="A2" s="164" t="s">
        <v>69</v>
      </c>
      <c r="B2" s="164"/>
      <c r="C2" s="164"/>
    </row>
    <row r="3" spans="1:3">
      <c r="A3" s="164" t="s">
        <v>89</v>
      </c>
      <c r="B3" s="164"/>
      <c r="C3" s="164"/>
    </row>
    <row r="4" spans="1:3">
      <c r="A4" s="164"/>
      <c r="B4" s="164"/>
      <c r="C4" s="164"/>
    </row>
    <row r="5" spans="1:3">
      <c r="A5" s="164"/>
      <c r="B5" s="164"/>
      <c r="C5" s="164"/>
    </row>
    <row r="6" spans="1:3">
      <c r="A6" s="166" t="s">
        <v>248</v>
      </c>
    </row>
    <row r="8" spans="1:3" ht="15.75" thickBot="1">
      <c r="A8" s="147" t="s">
        <v>27</v>
      </c>
      <c r="B8" s="147" t="s">
        <v>90</v>
      </c>
      <c r="C8" s="147" t="s">
        <v>91</v>
      </c>
    </row>
    <row r="9" spans="1:3">
      <c r="A9">
        <v>1</v>
      </c>
      <c r="B9" s="163"/>
      <c r="C9" s="154"/>
    </row>
    <row r="10" spans="1:3">
      <c r="A10">
        <v>2</v>
      </c>
      <c r="B10" s="163"/>
      <c r="C10" s="154"/>
    </row>
    <row r="11" spans="1:3">
      <c r="A11">
        <v>3</v>
      </c>
      <c r="B11" s="163"/>
      <c r="C11" s="154"/>
    </row>
    <row r="12" spans="1:3">
      <c r="A12">
        <v>4</v>
      </c>
      <c r="B12" s="163"/>
      <c r="C12" s="154"/>
    </row>
    <row r="13" spans="1:3">
      <c r="A13">
        <v>5</v>
      </c>
      <c r="B13" s="163"/>
      <c r="C13" s="154"/>
    </row>
    <row r="14" spans="1:3">
      <c r="A14">
        <v>6</v>
      </c>
      <c r="B14" s="163"/>
      <c r="C14" s="154"/>
    </row>
    <row r="15" spans="1:3">
      <c r="A15">
        <v>7</v>
      </c>
      <c r="B15" s="163"/>
      <c r="C15" s="154"/>
    </row>
    <row r="16" spans="1:3">
      <c r="A16">
        <v>8</v>
      </c>
      <c r="B16" s="163"/>
      <c r="C16" s="154"/>
    </row>
    <row r="17" spans="1:3">
      <c r="A17">
        <v>9</v>
      </c>
      <c r="B17" s="163"/>
      <c r="C17" s="154"/>
    </row>
    <row r="18" spans="1:3">
      <c r="A18">
        <v>10</v>
      </c>
      <c r="B18" s="163"/>
      <c r="C18" s="154"/>
    </row>
    <row r="19" spans="1:3">
      <c r="A19">
        <v>11</v>
      </c>
      <c r="B19" s="163"/>
      <c r="C19" s="154"/>
    </row>
    <row r="20" spans="1:3">
      <c r="A20">
        <v>12</v>
      </c>
      <c r="B20" s="163"/>
      <c r="C20" s="154"/>
    </row>
    <row r="21" spans="1:3">
      <c r="A21">
        <v>13</v>
      </c>
      <c r="B21" s="163"/>
      <c r="C21" s="154"/>
    </row>
    <row r="22" spans="1:3">
      <c r="A22">
        <v>14</v>
      </c>
      <c r="B22" s="163"/>
      <c r="C22" s="154"/>
    </row>
    <row r="23" spans="1:3">
      <c r="A23">
        <v>15</v>
      </c>
      <c r="B23" s="163"/>
      <c r="C23" s="154"/>
    </row>
    <row r="24" spans="1:3">
      <c r="A24">
        <v>16</v>
      </c>
      <c r="B24" s="163"/>
      <c r="C24" s="154"/>
    </row>
    <row r="25" spans="1:3">
      <c r="A25">
        <v>17</v>
      </c>
      <c r="B25" s="163"/>
      <c r="C25" s="154"/>
    </row>
    <row r="26" spans="1:3">
      <c r="A26">
        <v>18</v>
      </c>
      <c r="B26" s="163"/>
      <c r="C26" s="154"/>
    </row>
    <row r="27" spans="1:3">
      <c r="A27">
        <v>19</v>
      </c>
      <c r="B27" s="163"/>
      <c r="C27" s="154"/>
    </row>
    <row r="28" spans="1:3">
      <c r="A28">
        <v>20</v>
      </c>
      <c r="B28" s="163"/>
      <c r="C28" s="154"/>
    </row>
    <row r="29" spans="1:3">
      <c r="A29">
        <v>21</v>
      </c>
      <c r="B29" s="163"/>
      <c r="C29" s="154"/>
    </row>
    <row r="30" spans="1:3">
      <c r="A30">
        <v>22</v>
      </c>
      <c r="B30" s="163"/>
      <c r="C30" s="154"/>
    </row>
    <row r="31" spans="1:3">
      <c r="A31">
        <v>23</v>
      </c>
      <c r="B31" s="163"/>
      <c r="C31" s="154"/>
    </row>
    <row r="32" spans="1:3">
      <c r="A32">
        <v>24</v>
      </c>
      <c r="B32" s="163"/>
      <c r="C32" s="154"/>
    </row>
    <row r="33" spans="1:3">
      <c r="A33">
        <v>25</v>
      </c>
      <c r="B33" s="163"/>
      <c r="C33" s="154"/>
    </row>
    <row r="34" spans="1:3">
      <c r="A34">
        <v>26</v>
      </c>
      <c r="B34" s="163"/>
      <c r="C34" s="154"/>
    </row>
    <row r="35" spans="1:3">
      <c r="A35">
        <v>27</v>
      </c>
      <c r="B35" s="163"/>
      <c r="C35" s="154"/>
    </row>
    <row r="36" spans="1:3">
      <c r="A36">
        <v>28</v>
      </c>
      <c r="B36" s="163"/>
      <c r="C36" s="154"/>
    </row>
    <row r="37" spans="1:3">
      <c r="A37">
        <v>29</v>
      </c>
      <c r="B37" s="163"/>
      <c r="C37" s="154"/>
    </row>
    <row r="38" spans="1:3">
      <c r="A38">
        <v>30</v>
      </c>
      <c r="B38" s="163"/>
      <c r="C38" s="154"/>
    </row>
    <row r="40" spans="1:3" ht="15.75" thickBot="1">
      <c r="A40" t="s">
        <v>73</v>
      </c>
      <c r="C40" s="165">
        <f>SUM(C9:C39)</f>
        <v>0</v>
      </c>
    </row>
    <row r="41" spans="1:3" ht="15.75" thickTop="1"/>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Signature_Page</vt:lpstr>
      <vt:lpstr>2. MOE_Input_Sheet</vt:lpstr>
      <vt:lpstr>3. Calculations_Sheet</vt:lpstr>
      <vt:lpstr>4. Exceptions</vt:lpstr>
      <vt:lpstr>5. Staff_Departures</vt:lpstr>
      <vt:lpstr>6. HighCost_Students</vt:lpstr>
      <vt:lpstr>7. Termination_of_Exps</vt:lpstr>
    </vt:vector>
  </TitlesOfParts>
  <Company>CDE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blanford_j</dc:creator>
  <cp:lastModifiedBy>christensen_t</cp:lastModifiedBy>
  <dcterms:created xsi:type="dcterms:W3CDTF">2011-04-18T01:11:09Z</dcterms:created>
  <dcterms:modified xsi:type="dcterms:W3CDTF">2011-06-15T17:03:36Z</dcterms:modified>
</cp:coreProperties>
</file>