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drawings/drawing1.xml" ContentType="application/vnd.openxmlformats-officedocument.drawing+xml"/>
  <Override PartName="/xl/tables/table2.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53222"/>
  <mc:AlternateContent xmlns:mc="http://schemas.openxmlformats.org/markup-compatibility/2006">
    <mc:Choice Requires="x15">
      <x15ac:absPath xmlns:x15ac="http://schemas.microsoft.com/office/spreadsheetml/2010/11/ac" url="S:\Competitive State Grants\School Professional Grant formerly SHPG\FY 20-21\"/>
    </mc:Choice>
  </mc:AlternateContent>
  <bookViews>
    <workbookView xWindow="0" yWindow="0" windowWidth="19365" windowHeight="8595" activeTab="1"/>
  </bookViews>
  <sheets>
    <sheet name="Instructions" sheetId="3" r:id="rId1"/>
    <sheet name="Cover Page" sheetId="4" r:id="rId2"/>
    <sheet name="Match Buget Proposal" sheetId="9" r:id="rId3"/>
    <sheet name="Budget Proposal" sheetId="1" r:id="rId4"/>
    <sheet name="Budget Narrative" sheetId="5" r:id="rId5"/>
    <sheet name="References (Hidden)" sheetId="7" state="hidden" r:id="rId6"/>
    <sheet name="Notes" sheetId="8" r:id="rId7"/>
  </sheets>
  <externalReferences>
    <externalReference r:id="rId8"/>
  </externalReferences>
  <definedNames>
    <definedName name="Alternative_School_List">Alt_School_List[School List]</definedName>
    <definedName name="District_List">District_Ref[District Name]</definedName>
    <definedName name="Narrative_Category">Narrative[Narrative Category]</definedName>
    <definedName name="Object_List">Budget_Objects[Object List]</definedName>
    <definedName name="School_List">Cover_Table[Name of School]</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5" i="4" l="1"/>
  <c r="C16" i="4"/>
  <c r="C17" i="4"/>
  <c r="C18" i="4"/>
  <c r="C19" i="4"/>
  <c r="D15" i="4"/>
  <c r="D16" i="4"/>
  <c r="D17" i="4"/>
  <c r="D18" i="4"/>
  <c r="D19" i="4"/>
  <c r="E15" i="4"/>
  <c r="E16" i="4"/>
  <c r="E17" i="4"/>
  <c r="E18" i="4"/>
  <c r="E19" i="4"/>
  <c r="F15" i="4"/>
  <c r="F16" i="4"/>
  <c r="F17" i="4"/>
  <c r="F18" i="4"/>
  <c r="F19" i="4"/>
  <c r="G15" i="4"/>
  <c r="G16" i="4"/>
  <c r="G17" i="4"/>
  <c r="G18" i="4"/>
  <c r="G19" i="4"/>
  <c r="H15" i="4"/>
  <c r="H16" i="4"/>
  <c r="H17" i="4"/>
  <c r="H18" i="4"/>
  <c r="H19" i="4"/>
  <c r="I15" i="4"/>
  <c r="I16" i="4"/>
  <c r="I17" i="4"/>
  <c r="I18" i="4"/>
  <c r="I19" i="4"/>
  <c r="J15" i="4" l="1"/>
  <c r="J19" i="4"/>
  <c r="J16" i="4"/>
  <c r="J18" i="4"/>
  <c r="J17" i="4"/>
  <c r="C12" i="4"/>
  <c r="A2" i="5"/>
  <c r="C3" i="4"/>
  <c r="I3" i="1" l="1"/>
  <c r="C13" i="4" l="1"/>
  <c r="C14" i="4"/>
  <c r="C20" i="4"/>
  <c r="B16" i="9"/>
  <c r="B4" i="9" s="1"/>
  <c r="B17" i="9"/>
  <c r="B18" i="9"/>
  <c r="B6" i="9" s="1"/>
  <c r="B19" i="9"/>
  <c r="B20" i="9"/>
  <c r="B21" i="9"/>
  <c r="B22" i="9"/>
  <c r="B23" i="9"/>
  <c r="B24" i="9"/>
  <c r="B25" i="9"/>
  <c r="B26" i="9"/>
  <c r="B27" i="9"/>
  <c r="B28" i="9"/>
  <c r="B29" i="9"/>
  <c r="B30" i="9"/>
  <c r="B31" i="9"/>
  <c r="B32" i="9"/>
  <c r="B33" i="9"/>
  <c r="B34" i="9"/>
  <c r="B35" i="9"/>
  <c r="B36" i="9"/>
  <c r="B37" i="9"/>
  <c r="B38" i="9"/>
  <c r="B39" i="9"/>
  <c r="B40" i="9"/>
  <c r="B41" i="9"/>
  <c r="B42" i="9"/>
  <c r="B43" i="9"/>
  <c r="B44" i="9"/>
  <c r="B45" i="9"/>
  <c r="B46" i="9"/>
  <c r="B47" i="9"/>
  <c r="B48" i="9"/>
  <c r="B49" i="9"/>
  <c r="B50" i="9"/>
  <c r="B51" i="9"/>
  <c r="B52" i="9"/>
  <c r="B53" i="9"/>
  <c r="B54" i="9"/>
  <c r="B55" i="9"/>
  <c r="B56" i="9"/>
  <c r="B57" i="9"/>
  <c r="B58" i="9"/>
  <c r="B59" i="9"/>
  <c r="B60" i="9"/>
  <c r="B61" i="9"/>
  <c r="B62" i="9"/>
  <c r="B63" i="9"/>
  <c r="B64" i="9"/>
  <c r="B9" i="9"/>
  <c r="B8" i="9"/>
  <c r="B5" i="9"/>
  <c r="B10" i="9" l="1"/>
  <c r="B7" i="9"/>
  <c r="B11" i="9" l="1"/>
  <c r="A20" i="7"/>
  <c r="A18" i="7"/>
  <c r="A19" i="7"/>
  <c r="A12" i="7"/>
  <c r="A13" i="7"/>
  <c r="A14" i="7"/>
  <c r="A15" i="7"/>
  <c r="A16" i="7"/>
  <c r="A17" i="7"/>
  <c r="A11" i="7"/>
  <c r="I13" i="4" l="1"/>
  <c r="H500" i="1"/>
  <c r="H8" i="1"/>
  <c r="H9" i="1"/>
  <c r="H10" i="1"/>
  <c r="H11" i="1"/>
  <c r="G12" i="4" s="1"/>
  <c r="H12" i="1"/>
  <c r="H21" i="4" s="1"/>
  <c r="H13" i="1"/>
  <c r="I12" i="4" s="1"/>
  <c r="H14" i="1"/>
  <c r="H15" i="1"/>
  <c r="H16" i="1"/>
  <c r="H17" i="1"/>
  <c r="F13" i="4" s="1"/>
  <c r="H18" i="1"/>
  <c r="H19" i="1"/>
  <c r="H20" i="1"/>
  <c r="H21" i="1"/>
  <c r="H22" i="1"/>
  <c r="H23" i="1"/>
  <c r="H24" i="1"/>
  <c r="H25" i="1"/>
  <c r="H26" i="1"/>
  <c r="H27" i="1"/>
  <c r="H28" i="1"/>
  <c r="H29" i="1"/>
  <c r="D20" i="4" s="1"/>
  <c r="H30" i="1"/>
  <c r="H31" i="1"/>
  <c r="H32" i="1"/>
  <c r="H33" i="1"/>
  <c r="H20" i="4" s="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8" i="1"/>
  <c r="H219" i="1"/>
  <c r="H220" i="1"/>
  <c r="H221" i="1"/>
  <c r="H222" i="1"/>
  <c r="H223" i="1"/>
  <c r="H224" i="1"/>
  <c r="H225" i="1"/>
  <c r="H226" i="1"/>
  <c r="H227" i="1"/>
  <c r="H228" i="1"/>
  <c r="H229" i="1"/>
  <c r="H230" i="1"/>
  <c r="H231" i="1"/>
  <c r="H232" i="1"/>
  <c r="H233" i="1"/>
  <c r="H234" i="1"/>
  <c r="H235" i="1"/>
  <c r="H236" i="1"/>
  <c r="H237" i="1"/>
  <c r="H238" i="1"/>
  <c r="H239" i="1"/>
  <c r="H240" i="1"/>
  <c r="H241" i="1"/>
  <c r="H242" i="1"/>
  <c r="H243" i="1"/>
  <c r="H244" i="1"/>
  <c r="H245" i="1"/>
  <c r="H246" i="1"/>
  <c r="H247" i="1"/>
  <c r="H248" i="1"/>
  <c r="H249" i="1"/>
  <c r="H250" i="1"/>
  <c r="H251" i="1"/>
  <c r="H252" i="1"/>
  <c r="H253" i="1"/>
  <c r="H254" i="1"/>
  <c r="H255" i="1"/>
  <c r="H256" i="1"/>
  <c r="H257" i="1"/>
  <c r="H258" i="1"/>
  <c r="H259" i="1"/>
  <c r="H260" i="1"/>
  <c r="H261" i="1"/>
  <c r="H262" i="1"/>
  <c r="H263" i="1"/>
  <c r="H264" i="1"/>
  <c r="H265" i="1"/>
  <c r="H266" i="1"/>
  <c r="H267" i="1"/>
  <c r="H268" i="1"/>
  <c r="H269" i="1"/>
  <c r="H270" i="1"/>
  <c r="H271" i="1"/>
  <c r="H272" i="1"/>
  <c r="H273" i="1"/>
  <c r="H274" i="1"/>
  <c r="H275" i="1"/>
  <c r="H276" i="1"/>
  <c r="H277" i="1"/>
  <c r="H278" i="1"/>
  <c r="H279" i="1"/>
  <c r="H280" i="1"/>
  <c r="H281" i="1"/>
  <c r="H282" i="1"/>
  <c r="H283" i="1"/>
  <c r="H284" i="1"/>
  <c r="H285" i="1"/>
  <c r="H286" i="1"/>
  <c r="H287" i="1"/>
  <c r="H288" i="1"/>
  <c r="H289" i="1"/>
  <c r="H290" i="1"/>
  <c r="H291" i="1"/>
  <c r="H292" i="1"/>
  <c r="H293" i="1"/>
  <c r="H294" i="1"/>
  <c r="H295" i="1"/>
  <c r="H296" i="1"/>
  <c r="H297" i="1"/>
  <c r="H298" i="1"/>
  <c r="H299" i="1"/>
  <c r="H300" i="1"/>
  <c r="H301" i="1"/>
  <c r="H302" i="1"/>
  <c r="H303" i="1"/>
  <c r="H304" i="1"/>
  <c r="H305" i="1"/>
  <c r="H306" i="1"/>
  <c r="H307" i="1"/>
  <c r="H308" i="1"/>
  <c r="H309" i="1"/>
  <c r="H310" i="1"/>
  <c r="H311" i="1"/>
  <c r="H312" i="1"/>
  <c r="H313" i="1"/>
  <c r="H314" i="1"/>
  <c r="H315" i="1"/>
  <c r="H316" i="1"/>
  <c r="H317" i="1"/>
  <c r="H318" i="1"/>
  <c r="H319" i="1"/>
  <c r="H320" i="1"/>
  <c r="H321" i="1"/>
  <c r="H322" i="1"/>
  <c r="H323" i="1"/>
  <c r="H324" i="1"/>
  <c r="H325" i="1"/>
  <c r="H326" i="1"/>
  <c r="H327" i="1"/>
  <c r="H328" i="1"/>
  <c r="H329" i="1"/>
  <c r="H330" i="1"/>
  <c r="H331" i="1"/>
  <c r="H332" i="1"/>
  <c r="H333" i="1"/>
  <c r="H334" i="1"/>
  <c r="H335" i="1"/>
  <c r="H336" i="1"/>
  <c r="H337" i="1"/>
  <c r="H338" i="1"/>
  <c r="H339" i="1"/>
  <c r="H340" i="1"/>
  <c r="H341" i="1"/>
  <c r="H342" i="1"/>
  <c r="H343" i="1"/>
  <c r="H344" i="1"/>
  <c r="H345" i="1"/>
  <c r="H346" i="1"/>
  <c r="H347" i="1"/>
  <c r="H348" i="1"/>
  <c r="H349" i="1"/>
  <c r="H350" i="1"/>
  <c r="H351" i="1"/>
  <c r="H352" i="1"/>
  <c r="H353" i="1"/>
  <c r="H354" i="1"/>
  <c r="H355" i="1"/>
  <c r="H356" i="1"/>
  <c r="H357" i="1"/>
  <c r="H358" i="1"/>
  <c r="H359" i="1"/>
  <c r="H360" i="1"/>
  <c r="H361" i="1"/>
  <c r="H362" i="1"/>
  <c r="H363" i="1"/>
  <c r="H364" i="1"/>
  <c r="H365" i="1"/>
  <c r="H366" i="1"/>
  <c r="H367" i="1"/>
  <c r="H368" i="1"/>
  <c r="H369" i="1"/>
  <c r="H370" i="1"/>
  <c r="H371" i="1"/>
  <c r="H372" i="1"/>
  <c r="H373" i="1"/>
  <c r="H374" i="1"/>
  <c r="H375" i="1"/>
  <c r="H376" i="1"/>
  <c r="H377" i="1"/>
  <c r="H378" i="1"/>
  <c r="H379" i="1"/>
  <c r="H380" i="1"/>
  <c r="H381" i="1"/>
  <c r="H382" i="1"/>
  <c r="H383" i="1"/>
  <c r="H384" i="1"/>
  <c r="H385" i="1"/>
  <c r="H386" i="1"/>
  <c r="H387" i="1"/>
  <c r="H388" i="1"/>
  <c r="H389" i="1"/>
  <c r="H390" i="1"/>
  <c r="H391" i="1"/>
  <c r="H392" i="1"/>
  <c r="H393" i="1"/>
  <c r="H394" i="1"/>
  <c r="H395" i="1"/>
  <c r="H396" i="1"/>
  <c r="H397" i="1"/>
  <c r="H398" i="1"/>
  <c r="H399" i="1"/>
  <c r="H400" i="1"/>
  <c r="H401" i="1"/>
  <c r="H402" i="1"/>
  <c r="H403" i="1"/>
  <c r="H404" i="1"/>
  <c r="H405" i="1"/>
  <c r="H406" i="1"/>
  <c r="H407" i="1"/>
  <c r="H408" i="1"/>
  <c r="H409" i="1"/>
  <c r="H410" i="1"/>
  <c r="H411" i="1"/>
  <c r="H412" i="1"/>
  <c r="H413" i="1"/>
  <c r="H414" i="1"/>
  <c r="H415" i="1"/>
  <c r="H416" i="1"/>
  <c r="H417" i="1"/>
  <c r="H418" i="1"/>
  <c r="H419" i="1"/>
  <c r="H420" i="1"/>
  <c r="H421" i="1"/>
  <c r="H422" i="1"/>
  <c r="H423" i="1"/>
  <c r="H424" i="1"/>
  <c r="H425" i="1"/>
  <c r="H426" i="1"/>
  <c r="H427" i="1"/>
  <c r="H428" i="1"/>
  <c r="H429" i="1"/>
  <c r="H430" i="1"/>
  <c r="H431" i="1"/>
  <c r="H432" i="1"/>
  <c r="H433" i="1"/>
  <c r="H434" i="1"/>
  <c r="H435" i="1"/>
  <c r="H436" i="1"/>
  <c r="H437" i="1"/>
  <c r="H438" i="1"/>
  <c r="H439" i="1"/>
  <c r="H440" i="1"/>
  <c r="H441" i="1"/>
  <c r="H442" i="1"/>
  <c r="H443" i="1"/>
  <c r="H444" i="1"/>
  <c r="H445" i="1"/>
  <c r="H446" i="1"/>
  <c r="H447" i="1"/>
  <c r="H448" i="1"/>
  <c r="H449" i="1"/>
  <c r="H450" i="1"/>
  <c r="H451" i="1"/>
  <c r="H452" i="1"/>
  <c r="H453" i="1"/>
  <c r="H454" i="1"/>
  <c r="H455" i="1"/>
  <c r="H456" i="1"/>
  <c r="H457" i="1"/>
  <c r="H458" i="1"/>
  <c r="H459" i="1"/>
  <c r="H460" i="1"/>
  <c r="H461" i="1"/>
  <c r="H462" i="1"/>
  <c r="H463" i="1"/>
  <c r="H464" i="1"/>
  <c r="H465" i="1"/>
  <c r="H466" i="1"/>
  <c r="H467" i="1"/>
  <c r="H468" i="1"/>
  <c r="H469" i="1"/>
  <c r="H470" i="1"/>
  <c r="H471" i="1"/>
  <c r="H472" i="1"/>
  <c r="H473" i="1"/>
  <c r="H474" i="1"/>
  <c r="H475" i="1"/>
  <c r="H476" i="1"/>
  <c r="H477" i="1"/>
  <c r="H478" i="1"/>
  <c r="H479" i="1"/>
  <c r="H480" i="1"/>
  <c r="H481" i="1"/>
  <c r="H482" i="1"/>
  <c r="H483" i="1"/>
  <c r="H484" i="1"/>
  <c r="H485" i="1"/>
  <c r="H486" i="1"/>
  <c r="H487" i="1"/>
  <c r="H488" i="1"/>
  <c r="H489" i="1"/>
  <c r="H490" i="1"/>
  <c r="H491" i="1"/>
  <c r="H492" i="1"/>
  <c r="H493" i="1"/>
  <c r="H494" i="1"/>
  <c r="H495" i="1"/>
  <c r="H496" i="1"/>
  <c r="H497" i="1"/>
  <c r="H498" i="1"/>
  <c r="H499" i="1"/>
  <c r="H7" i="1"/>
  <c r="B8" i="1"/>
  <c r="B9" i="1"/>
  <c r="B10" i="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B113" i="1"/>
  <c r="B114" i="1"/>
  <c r="B115" i="1"/>
  <c r="B116" i="1"/>
  <c r="B117" i="1"/>
  <c r="B118" i="1"/>
  <c r="B119" i="1"/>
  <c r="B120" i="1"/>
  <c r="B121" i="1"/>
  <c r="B122" i="1"/>
  <c r="B123" i="1"/>
  <c r="B124" i="1"/>
  <c r="B125" i="1"/>
  <c r="B126" i="1"/>
  <c r="B127" i="1"/>
  <c r="B128" i="1"/>
  <c r="B129" i="1"/>
  <c r="B130" i="1"/>
  <c r="B131" i="1"/>
  <c r="B132" i="1"/>
  <c r="B133" i="1"/>
  <c r="B134" i="1"/>
  <c r="B135" i="1"/>
  <c r="B136" i="1"/>
  <c r="B137" i="1"/>
  <c r="B138" i="1"/>
  <c r="B139" i="1"/>
  <c r="B140" i="1"/>
  <c r="B141" i="1"/>
  <c r="B142" i="1"/>
  <c r="B143" i="1"/>
  <c r="B144" i="1"/>
  <c r="B145" i="1"/>
  <c r="B146" i="1"/>
  <c r="B147" i="1"/>
  <c r="B148" i="1"/>
  <c r="B149" i="1"/>
  <c r="B150" i="1"/>
  <c r="B151" i="1"/>
  <c r="B152" i="1"/>
  <c r="B153" i="1"/>
  <c r="B154" i="1"/>
  <c r="B155" i="1"/>
  <c r="B156" i="1"/>
  <c r="B157" i="1"/>
  <c r="B158" i="1"/>
  <c r="B159" i="1"/>
  <c r="B160" i="1"/>
  <c r="B161" i="1"/>
  <c r="B162" i="1"/>
  <c r="B163" i="1"/>
  <c r="B164" i="1"/>
  <c r="B165" i="1"/>
  <c r="B166" i="1"/>
  <c r="B167" i="1"/>
  <c r="B168" i="1"/>
  <c r="B169" i="1"/>
  <c r="B170" i="1"/>
  <c r="B171" i="1"/>
  <c r="B172" i="1"/>
  <c r="B173" i="1"/>
  <c r="B174" i="1"/>
  <c r="B175" i="1"/>
  <c r="B176" i="1"/>
  <c r="B177" i="1"/>
  <c r="B178" i="1"/>
  <c r="B179" i="1"/>
  <c r="B180" i="1"/>
  <c r="B181" i="1"/>
  <c r="B182" i="1"/>
  <c r="B183" i="1"/>
  <c r="B184" i="1"/>
  <c r="B185" i="1"/>
  <c r="B186" i="1"/>
  <c r="B187" i="1"/>
  <c r="B188" i="1"/>
  <c r="B189" i="1"/>
  <c r="B190" i="1"/>
  <c r="B191" i="1"/>
  <c r="B192" i="1"/>
  <c r="B193" i="1"/>
  <c r="B194" i="1"/>
  <c r="B195" i="1"/>
  <c r="B196" i="1"/>
  <c r="B197" i="1"/>
  <c r="B198" i="1"/>
  <c r="B199" i="1"/>
  <c r="B200" i="1"/>
  <c r="B201" i="1"/>
  <c r="B202" i="1"/>
  <c r="B203" i="1"/>
  <c r="B204" i="1"/>
  <c r="B205" i="1"/>
  <c r="B206" i="1"/>
  <c r="B207" i="1"/>
  <c r="B208" i="1"/>
  <c r="B209" i="1"/>
  <c r="B210" i="1"/>
  <c r="B211" i="1"/>
  <c r="B212" i="1"/>
  <c r="B213" i="1"/>
  <c r="B214" i="1"/>
  <c r="B215" i="1"/>
  <c r="B216" i="1"/>
  <c r="B217" i="1"/>
  <c r="B218" i="1"/>
  <c r="B219" i="1"/>
  <c r="B220" i="1"/>
  <c r="B221" i="1"/>
  <c r="B222" i="1"/>
  <c r="B223" i="1"/>
  <c r="B224" i="1"/>
  <c r="B225" i="1"/>
  <c r="B226" i="1"/>
  <c r="B227" i="1"/>
  <c r="B228" i="1"/>
  <c r="B229" i="1"/>
  <c r="B230" i="1"/>
  <c r="B231" i="1"/>
  <c r="B232" i="1"/>
  <c r="B233" i="1"/>
  <c r="B234" i="1"/>
  <c r="B235" i="1"/>
  <c r="B236" i="1"/>
  <c r="B237" i="1"/>
  <c r="B238" i="1"/>
  <c r="B239" i="1"/>
  <c r="B240" i="1"/>
  <c r="B241" i="1"/>
  <c r="B242" i="1"/>
  <c r="B243" i="1"/>
  <c r="B244" i="1"/>
  <c r="B245" i="1"/>
  <c r="B246" i="1"/>
  <c r="B247" i="1"/>
  <c r="B248" i="1"/>
  <c r="B249" i="1"/>
  <c r="B250" i="1"/>
  <c r="B251" i="1"/>
  <c r="B252" i="1"/>
  <c r="B253" i="1"/>
  <c r="B254" i="1"/>
  <c r="B255" i="1"/>
  <c r="B256" i="1"/>
  <c r="B257" i="1"/>
  <c r="B258" i="1"/>
  <c r="B259" i="1"/>
  <c r="B260" i="1"/>
  <c r="B261" i="1"/>
  <c r="B262" i="1"/>
  <c r="B263" i="1"/>
  <c r="B264" i="1"/>
  <c r="B265" i="1"/>
  <c r="B266" i="1"/>
  <c r="B267" i="1"/>
  <c r="B268" i="1"/>
  <c r="B269" i="1"/>
  <c r="B270" i="1"/>
  <c r="B271" i="1"/>
  <c r="B272" i="1"/>
  <c r="B273" i="1"/>
  <c r="B274" i="1"/>
  <c r="B275" i="1"/>
  <c r="B276" i="1"/>
  <c r="B277" i="1"/>
  <c r="B278" i="1"/>
  <c r="B279" i="1"/>
  <c r="B280" i="1"/>
  <c r="B281" i="1"/>
  <c r="B282" i="1"/>
  <c r="B283" i="1"/>
  <c r="B284" i="1"/>
  <c r="B285" i="1"/>
  <c r="B286" i="1"/>
  <c r="B287" i="1"/>
  <c r="B288" i="1"/>
  <c r="B289" i="1"/>
  <c r="B290" i="1"/>
  <c r="B291" i="1"/>
  <c r="B292" i="1"/>
  <c r="B293" i="1"/>
  <c r="B294" i="1"/>
  <c r="B295" i="1"/>
  <c r="B296" i="1"/>
  <c r="B297" i="1"/>
  <c r="B298" i="1"/>
  <c r="B299" i="1"/>
  <c r="B300" i="1"/>
  <c r="B301" i="1"/>
  <c r="B302" i="1"/>
  <c r="B303" i="1"/>
  <c r="B304" i="1"/>
  <c r="B305" i="1"/>
  <c r="B306" i="1"/>
  <c r="B307" i="1"/>
  <c r="B308" i="1"/>
  <c r="B309" i="1"/>
  <c r="B310" i="1"/>
  <c r="B311" i="1"/>
  <c r="B312" i="1"/>
  <c r="B313" i="1"/>
  <c r="B314" i="1"/>
  <c r="B315" i="1"/>
  <c r="B316" i="1"/>
  <c r="B317" i="1"/>
  <c r="B318" i="1"/>
  <c r="B319" i="1"/>
  <c r="B320" i="1"/>
  <c r="B321" i="1"/>
  <c r="B322" i="1"/>
  <c r="B323" i="1"/>
  <c r="B324" i="1"/>
  <c r="B325" i="1"/>
  <c r="B326" i="1"/>
  <c r="B327" i="1"/>
  <c r="B328" i="1"/>
  <c r="B329" i="1"/>
  <c r="B330" i="1"/>
  <c r="B331" i="1"/>
  <c r="B332" i="1"/>
  <c r="B333" i="1"/>
  <c r="B334" i="1"/>
  <c r="B335" i="1"/>
  <c r="B336" i="1"/>
  <c r="B337" i="1"/>
  <c r="B338" i="1"/>
  <c r="B339" i="1"/>
  <c r="B340" i="1"/>
  <c r="B341" i="1"/>
  <c r="B342" i="1"/>
  <c r="B343" i="1"/>
  <c r="B344" i="1"/>
  <c r="B345" i="1"/>
  <c r="B346" i="1"/>
  <c r="B347" i="1"/>
  <c r="B348" i="1"/>
  <c r="B349" i="1"/>
  <c r="B350" i="1"/>
  <c r="B351" i="1"/>
  <c r="B352" i="1"/>
  <c r="B353" i="1"/>
  <c r="B354" i="1"/>
  <c r="B355" i="1"/>
  <c r="B356" i="1"/>
  <c r="B357" i="1"/>
  <c r="B358" i="1"/>
  <c r="B359" i="1"/>
  <c r="B360" i="1"/>
  <c r="B361" i="1"/>
  <c r="B362" i="1"/>
  <c r="B363" i="1"/>
  <c r="B364" i="1"/>
  <c r="B365" i="1"/>
  <c r="B366" i="1"/>
  <c r="B367" i="1"/>
  <c r="B368" i="1"/>
  <c r="B369" i="1"/>
  <c r="B370" i="1"/>
  <c r="B371" i="1"/>
  <c r="B372" i="1"/>
  <c r="B373" i="1"/>
  <c r="B374" i="1"/>
  <c r="B375" i="1"/>
  <c r="B376" i="1"/>
  <c r="B377" i="1"/>
  <c r="B378" i="1"/>
  <c r="B379" i="1"/>
  <c r="B380" i="1"/>
  <c r="B381" i="1"/>
  <c r="B382" i="1"/>
  <c r="B383" i="1"/>
  <c r="B384" i="1"/>
  <c r="B385" i="1"/>
  <c r="B386" i="1"/>
  <c r="B387" i="1"/>
  <c r="B388" i="1"/>
  <c r="B389" i="1"/>
  <c r="B390" i="1"/>
  <c r="B391" i="1"/>
  <c r="B392" i="1"/>
  <c r="B393" i="1"/>
  <c r="B394" i="1"/>
  <c r="B395" i="1"/>
  <c r="B396" i="1"/>
  <c r="B397" i="1"/>
  <c r="B398" i="1"/>
  <c r="B399" i="1"/>
  <c r="B400" i="1"/>
  <c r="B401" i="1"/>
  <c r="B402" i="1"/>
  <c r="B403" i="1"/>
  <c r="B404" i="1"/>
  <c r="B405" i="1"/>
  <c r="B406" i="1"/>
  <c r="B407" i="1"/>
  <c r="B408" i="1"/>
  <c r="B409" i="1"/>
  <c r="B410" i="1"/>
  <c r="B411" i="1"/>
  <c r="B412" i="1"/>
  <c r="B413" i="1"/>
  <c r="B414" i="1"/>
  <c r="B415" i="1"/>
  <c r="B416" i="1"/>
  <c r="B417" i="1"/>
  <c r="B418" i="1"/>
  <c r="B419" i="1"/>
  <c r="B420" i="1"/>
  <c r="B421" i="1"/>
  <c r="B422" i="1"/>
  <c r="B423" i="1"/>
  <c r="B424" i="1"/>
  <c r="B425" i="1"/>
  <c r="B426" i="1"/>
  <c r="B427" i="1"/>
  <c r="B428" i="1"/>
  <c r="B429" i="1"/>
  <c r="B430" i="1"/>
  <c r="B431" i="1"/>
  <c r="B432" i="1"/>
  <c r="B433" i="1"/>
  <c r="B434" i="1"/>
  <c r="B435" i="1"/>
  <c r="B436" i="1"/>
  <c r="B437" i="1"/>
  <c r="B438" i="1"/>
  <c r="B439" i="1"/>
  <c r="B440" i="1"/>
  <c r="B441" i="1"/>
  <c r="B442" i="1"/>
  <c r="B443" i="1"/>
  <c r="B444" i="1"/>
  <c r="B445" i="1"/>
  <c r="B446" i="1"/>
  <c r="B447" i="1"/>
  <c r="B448" i="1"/>
  <c r="B449" i="1"/>
  <c r="B450" i="1"/>
  <c r="B451" i="1"/>
  <c r="B452" i="1"/>
  <c r="B453" i="1"/>
  <c r="B454" i="1"/>
  <c r="B455" i="1"/>
  <c r="B456" i="1"/>
  <c r="B457" i="1"/>
  <c r="B458" i="1"/>
  <c r="B459" i="1"/>
  <c r="B460" i="1"/>
  <c r="B461" i="1"/>
  <c r="B462" i="1"/>
  <c r="B463" i="1"/>
  <c r="B464" i="1"/>
  <c r="B465" i="1"/>
  <c r="B466" i="1"/>
  <c r="B467" i="1"/>
  <c r="B468" i="1"/>
  <c r="B469" i="1"/>
  <c r="B470" i="1"/>
  <c r="B471" i="1"/>
  <c r="B472" i="1"/>
  <c r="B473" i="1"/>
  <c r="B474" i="1"/>
  <c r="B475" i="1"/>
  <c r="B476" i="1"/>
  <c r="B477" i="1"/>
  <c r="B478" i="1"/>
  <c r="B479" i="1"/>
  <c r="B480" i="1"/>
  <c r="B481" i="1"/>
  <c r="B482" i="1"/>
  <c r="B483" i="1"/>
  <c r="B484" i="1"/>
  <c r="B485" i="1"/>
  <c r="B486" i="1"/>
  <c r="B487" i="1"/>
  <c r="B488" i="1"/>
  <c r="B489" i="1"/>
  <c r="B490" i="1"/>
  <c r="B491" i="1"/>
  <c r="B492" i="1"/>
  <c r="B493" i="1"/>
  <c r="B494" i="1"/>
  <c r="B495" i="1"/>
  <c r="B496" i="1"/>
  <c r="B497" i="1"/>
  <c r="B498" i="1"/>
  <c r="B499" i="1"/>
  <c r="B500" i="1"/>
  <c r="B7" i="1"/>
  <c r="A10" i="4"/>
  <c r="I14" i="4"/>
  <c r="I20" i="4"/>
  <c r="H12" i="4"/>
  <c r="H13" i="4"/>
  <c r="H14" i="4"/>
  <c r="H26" i="4"/>
  <c r="G13" i="4"/>
  <c r="G14" i="4"/>
  <c r="G20" i="4"/>
  <c r="G22" i="4"/>
  <c r="G24" i="4"/>
  <c r="G25" i="4"/>
  <c r="G26" i="4"/>
  <c r="F12" i="4"/>
  <c r="F14" i="4"/>
  <c r="F20" i="4"/>
  <c r="F21" i="4"/>
  <c r="F22" i="4"/>
  <c r="F23" i="4"/>
  <c r="F24" i="4"/>
  <c r="F25" i="4"/>
  <c r="F26" i="4"/>
  <c r="E12" i="4"/>
  <c r="E13" i="4"/>
  <c r="E14" i="4"/>
  <c r="E20" i="4"/>
  <c r="E21" i="4"/>
  <c r="E22" i="4"/>
  <c r="E23" i="4"/>
  <c r="E24" i="4"/>
  <c r="E25" i="4"/>
  <c r="E26" i="4"/>
  <c r="D12" i="4"/>
  <c r="D13" i="4"/>
  <c r="D14" i="4"/>
  <c r="D22" i="4"/>
  <c r="H25" i="4" l="1"/>
  <c r="G23" i="4"/>
  <c r="H24" i="4"/>
  <c r="I25" i="4"/>
  <c r="C25" i="4"/>
  <c r="C26" i="4"/>
  <c r="C24" i="4"/>
  <c r="C21" i="4"/>
  <c r="C22" i="4"/>
  <c r="C23" i="4"/>
  <c r="I26" i="4"/>
  <c r="H23" i="4"/>
  <c r="G21" i="4"/>
  <c r="H22" i="4"/>
  <c r="I23" i="4"/>
  <c r="D26" i="4"/>
  <c r="I24" i="4"/>
  <c r="D25" i="4"/>
  <c r="D24" i="4"/>
  <c r="I22" i="4"/>
  <c r="D21" i="4"/>
  <c r="D23" i="4"/>
  <c r="I21" i="4"/>
  <c r="J20" i="4"/>
  <c r="F27" i="4"/>
  <c r="J13" i="4"/>
  <c r="E27" i="4"/>
  <c r="J25" i="4" l="1"/>
  <c r="G27" i="4"/>
  <c r="H27" i="4"/>
  <c r="J21" i="4"/>
  <c r="I27" i="4"/>
  <c r="J23" i="4"/>
  <c r="J24" i="4"/>
  <c r="J26" i="4"/>
  <c r="D27" i="4"/>
  <c r="C27" i="4"/>
  <c r="J22" i="4"/>
  <c r="J12" i="4"/>
  <c r="J14" i="4"/>
  <c r="J27" i="4" l="1"/>
  <c r="K28" i="4" s="1"/>
  <c r="K29" i="4" s="1"/>
</calcChain>
</file>

<file path=xl/comments1.xml><?xml version="1.0" encoding="utf-8"?>
<comments xmlns="http://schemas.openxmlformats.org/spreadsheetml/2006/main">
  <authors>
    <author>Diana Martinez</author>
  </authors>
  <commentList>
    <comment ref="C7" authorId="0" shapeId="0">
      <text>
        <r>
          <rPr>
            <sz val="8"/>
            <color indexed="81"/>
            <rFont val="Tahoma"/>
            <family val="2"/>
          </rPr>
          <t xml:space="preserve">Enter date as shown in the following example:
(January 23, 2003)
</t>
        </r>
      </text>
    </comment>
  </commentList>
</comments>
</file>

<file path=xl/sharedStrings.xml><?xml version="1.0" encoding="utf-8"?>
<sst xmlns="http://schemas.openxmlformats.org/spreadsheetml/2006/main" count="635" uniqueCount="599">
  <si>
    <t>SCHOOL PROFESSIONAL GRANT - BUDGET DETAIL</t>
  </si>
  <si>
    <t>ACADEMY 20</t>
  </si>
  <si>
    <t>Program/Budget Object</t>
  </si>
  <si>
    <t>Site</t>
  </si>
  <si>
    <t>Site Name</t>
  </si>
  <si>
    <t>Original Cost</t>
  </si>
  <si>
    <t>1st Revision</t>
  </si>
  <si>
    <t>2nd Revision</t>
  </si>
  <si>
    <t>3rd Revision</t>
  </si>
  <si>
    <t>Total</t>
  </si>
  <si>
    <t>Budget Description-The Budget Description should provide support for the  amount being requested for specific expenditures that will support the goals and performance measures outlined within the application</t>
  </si>
  <si>
    <t>Support Program - Salaries (0100)</t>
  </si>
  <si>
    <t>Enter whole dollars only</t>
  </si>
  <si>
    <t>NO entry until revisions are required</t>
  </si>
  <si>
    <t>Updated Total based on the most recent revision column populated with data</t>
  </si>
  <si>
    <t>Provide detail to support amount being requested - School Professional that meets the requirements of the School Professional Grant licensure/certification requirements  outlined within the RFP at .5 FTE</t>
  </si>
  <si>
    <t>Instructional - Support Program - Purchased Professional &amp; Technical Services (0300)</t>
  </si>
  <si>
    <t>Site 1</t>
  </si>
  <si>
    <t>Instructional - Support Program - Salaries (0100)</t>
  </si>
  <si>
    <t>Instructional - Support Program - Employee Benefits (0200)</t>
  </si>
  <si>
    <t>Instructional - Support Program - Supplies (0600)</t>
  </si>
  <si>
    <t>Instructional - Support Program - Other Purchased Services (0500)</t>
  </si>
  <si>
    <t>Instructional - Support Program - Travel, Registration and Entrance (0580)</t>
  </si>
  <si>
    <t>Site 2</t>
  </si>
  <si>
    <t>Instructional - Support Program - Non-Capitalized Equipment (0735)</t>
  </si>
  <si>
    <t>Site 3</t>
  </si>
  <si>
    <t>Site 4</t>
  </si>
  <si>
    <t>Site 5</t>
  </si>
  <si>
    <t>Site 6</t>
  </si>
  <si>
    <t>LEP Name-4 Digit Code</t>
  </si>
  <si>
    <t>1040</t>
  </si>
  <si>
    <t>LEP Name:</t>
  </si>
  <si>
    <t>Revision Number:</t>
  </si>
  <si>
    <t>Date:</t>
  </si>
  <si>
    <t>Name of School</t>
  </si>
  <si>
    <t>Site 7</t>
  </si>
  <si>
    <t>Site 8</t>
  </si>
  <si>
    <t>Site 9</t>
  </si>
  <si>
    <t>Name of program grant manager</t>
  </si>
  <si>
    <t>Name:</t>
  </si>
  <si>
    <t>Phone No.:</t>
  </si>
  <si>
    <t>E-mail:</t>
  </si>
  <si>
    <t>Name of fiscal grant manager</t>
  </si>
  <si>
    <t>Initial Submission with RFP to:  CompetitiveGrants@cde.state.co.us</t>
  </si>
  <si>
    <t>Program Contact:</t>
  </si>
  <si>
    <t>Phyllis Reed   303-866-6593  reed_p@cde.state.co.us</t>
  </si>
  <si>
    <t>Grants Fiscal Staff Contact :</t>
  </si>
  <si>
    <t>Marti Rodriguez   303-866-6769   rodriguez_m@cde.state.co.us</t>
  </si>
  <si>
    <t xml:space="preserve">All applicants are required to use the electronic version of the budget forms. </t>
  </si>
  <si>
    <t>The printed budget does not count toward the maximum # of pages allowed for the grant application</t>
  </si>
  <si>
    <t>The computerized electronic School Professional Grant grant application budget contains the following  worksheets (notice the tabs near the bottom of the screen):</t>
  </si>
  <si>
    <t>General Budget Comments:</t>
  </si>
  <si>
    <r>
      <t xml:space="preserve">Enter dollar amounts as whole dollars. </t>
    </r>
    <r>
      <rPr>
        <b/>
        <sz val="11"/>
        <rFont val="Calibri"/>
        <family val="2"/>
      </rPr>
      <t xml:space="preserve"> Do not</t>
    </r>
    <r>
      <rPr>
        <sz val="11"/>
        <rFont val="Calibri"/>
        <family val="2"/>
      </rPr>
      <t xml:space="preserve"> enter cents.</t>
    </r>
  </si>
  <si>
    <t>Terminology</t>
  </si>
  <si>
    <t>Instructional-Support Program - Salaries (0100)</t>
  </si>
  <si>
    <t>Instructional-Support Program - Employee Benefits (0200)</t>
  </si>
  <si>
    <t>Instructional-Support Program - Purchased Professional &amp; Technical Services (0300)</t>
  </si>
  <si>
    <t>Instructional-Support Program - Other Purchased Services (0500)</t>
  </si>
  <si>
    <t>Instructional-Support Program - Travel, Registration and Entrance (0580)</t>
  </si>
  <si>
    <t>Instructional-Support Program - Supplies (0600)</t>
  </si>
  <si>
    <t>Instructional-Support Program - Non-Capitalized Equipment (0735)</t>
  </si>
  <si>
    <t>COVER PAGE</t>
  </si>
  <si>
    <t>Revision Number - Nothing entered for initial submission</t>
  </si>
  <si>
    <t>Date - Enter the date the budget is being completed</t>
  </si>
  <si>
    <t>Enter Name and contact information of program grant manager</t>
  </si>
  <si>
    <t>Enter Name and contact information for fiscal grant manager</t>
  </si>
  <si>
    <t>It is recommended that each school/site expenditures be entered together.  It is also recommended that several blank lines are maintained between each school/site for future updates.</t>
  </si>
  <si>
    <t>Column 1</t>
  </si>
  <si>
    <t>Select the Program/Object from the drop-down</t>
  </si>
  <si>
    <t>Column 2</t>
  </si>
  <si>
    <t>Column 3</t>
  </si>
  <si>
    <t>Column 5</t>
  </si>
  <si>
    <t>Column 6</t>
  </si>
  <si>
    <t>Enter a description that support the requested amount providing projected # of students served or # of classes to be offered.</t>
  </si>
  <si>
    <t>NEW - BUDGET NARRATIVE - RFP</t>
  </si>
  <si>
    <t>Provide an explanation that summarizes the proposed uses of grant funds by budget category or proposed program strategies in the Budget Narrative -RFP worksheet in the budget spreadsheet.</t>
  </si>
  <si>
    <t>The worksheet provides an example for your consideration.</t>
  </si>
  <si>
    <t>The worksheet provides areas for Instructional, Support and Administration which must be completed.  The grant did not allow for direct administrative costs however all administrative costs built into the budget  require the narrative to be completed.</t>
  </si>
  <si>
    <t>Site 10</t>
  </si>
  <si>
    <t>Total requested for Site</t>
  </si>
  <si>
    <t>Site(s) #</t>
  </si>
  <si>
    <t>SCHOOL HEALTH PROFESSIONAL GRANT - RFP BUDGET AND BUDGET NARRATIVE</t>
  </si>
  <si>
    <t>Total Year 1 Grant Award Requested</t>
  </si>
  <si>
    <t>Subtotal per Budget Category:</t>
  </si>
  <si>
    <t>Select the Site Name corresponding to the Site number populated from the Cover Page</t>
  </si>
  <si>
    <t>SCHOOL PROFESSIONAL GRANT - BUDGET NARRATIVE RFP</t>
  </si>
  <si>
    <t>●Provide an explanation that summarizes the proposed uses of grant funds by budget category or proposed program strategies in the Budget Narrative -RFP worksheet in the budget spreadsheet.
Refer to all uses of funds described in the Budget Detail worksheet to ensure they are all justified expenses for components of the proposed program.</t>
  </si>
  <si>
    <t>SITE</t>
  </si>
  <si>
    <t>CATEGORY</t>
  </si>
  <si>
    <t xml:space="preserve">Budget Narrative for budget category and/or program strategies.  Provide budget narrative for each proposed recipient school.  </t>
  </si>
  <si>
    <t>ABC School</t>
  </si>
  <si>
    <t>INSTRUCTIONAL-SUPPORT</t>
  </si>
  <si>
    <t>SALARIES-ABC school will hire an School  Professional who is licensed or state certificed by CDE or a DORA license who will oversee the credit recovery program and provided in-class assistance.  The salary budgeted at $40,487 per position, or $121,461 total.  EMPLOYEE BENEFITS-Benefits will be calculated at 20%.  PURCHASED PROFESSIONAL SERVICES-ABC projects it will send the School Professional to attend the State training along with additional professional development to address specific school needs.</t>
  </si>
  <si>
    <t>INSTRUCTIONAL</t>
  </si>
  <si>
    <t>ADMINISTRATION</t>
  </si>
  <si>
    <t>Object List</t>
  </si>
  <si>
    <t>District Name</t>
  </si>
  <si>
    <t>District Code</t>
  </si>
  <si>
    <t>ADAMS 12 FIVE STAR SCHOOLS</t>
  </si>
  <si>
    <t>0020</t>
  </si>
  <si>
    <t>ADAMS COUNTY 14</t>
  </si>
  <si>
    <t>0030</t>
  </si>
  <si>
    <t>Adams County BOCES</t>
  </si>
  <si>
    <t>9120</t>
  </si>
  <si>
    <t>ADAMS-ARAPAHOE 28J</t>
  </si>
  <si>
    <t>0180</t>
  </si>
  <si>
    <t>AGATE 300</t>
  </si>
  <si>
    <t>0960</t>
  </si>
  <si>
    <t>AGUILAR REORGANIZED 6</t>
  </si>
  <si>
    <t>1620</t>
  </si>
  <si>
    <t>AKRON R-1</t>
  </si>
  <si>
    <t>3030</t>
  </si>
  <si>
    <t>ALAMOSA RE-11J</t>
  </si>
  <si>
    <t>0100</t>
  </si>
  <si>
    <t>ARCHULETA COUNTY 50 JT</t>
  </si>
  <si>
    <t>0220</t>
  </si>
  <si>
    <t>ARICKAREE R-2</t>
  </si>
  <si>
    <t>3040</t>
  </si>
  <si>
    <t>ARRIBA-FLAGLER C-20</t>
  </si>
  <si>
    <t>1450</t>
  </si>
  <si>
    <t>ASPEN 1</t>
  </si>
  <si>
    <t>2640</t>
  </si>
  <si>
    <t>AULT-HIGHLAND RE-9</t>
  </si>
  <si>
    <t>3145</t>
  </si>
  <si>
    <t>BAYFIELD 10 JT-R</t>
  </si>
  <si>
    <t>1530</t>
  </si>
  <si>
    <t>BENNETT 29J</t>
  </si>
  <si>
    <t>0050</t>
  </si>
  <si>
    <t>BETHUNE R-5</t>
  </si>
  <si>
    <t>1490</t>
  </si>
  <si>
    <t>BIG SANDY 100J</t>
  </si>
  <si>
    <t>0940</t>
  </si>
  <si>
    <t>BOULDER VALLEY RE 2</t>
  </si>
  <si>
    <t>0480</t>
  </si>
  <si>
    <t>BRANSON REORGANIZED 82</t>
  </si>
  <si>
    <t>1750</t>
  </si>
  <si>
    <t>BRIGGSDALE RE-10</t>
  </si>
  <si>
    <t>3146</t>
  </si>
  <si>
    <t>BRUSH RE-2(J)</t>
  </si>
  <si>
    <t>2395</t>
  </si>
  <si>
    <t>BUENA VISTA R-31</t>
  </si>
  <si>
    <t>0490</t>
  </si>
  <si>
    <t>BUFFALO RE-4J</t>
  </si>
  <si>
    <t>1860</t>
  </si>
  <si>
    <t>BURLINGTON RE-6J</t>
  </si>
  <si>
    <t>1500</t>
  </si>
  <si>
    <t>BYERS 32J</t>
  </si>
  <si>
    <t>0190</t>
  </si>
  <si>
    <t>CALHAN RJ-1</t>
  </si>
  <si>
    <t>0970</t>
  </si>
  <si>
    <t>CAMPO RE-6</t>
  </si>
  <si>
    <t>0270</t>
  </si>
  <si>
    <t>CANON CITY RE-1</t>
  </si>
  <si>
    <t>1140</t>
  </si>
  <si>
    <t>Centennial BOCES</t>
  </si>
  <si>
    <t>9035</t>
  </si>
  <si>
    <t>CENTENNIAL R-1</t>
  </si>
  <si>
    <t>0640</t>
  </si>
  <si>
    <t>CENTER 26 JT</t>
  </si>
  <si>
    <t>2810</t>
  </si>
  <si>
    <t>Charter Choice Collaborative</t>
  </si>
  <si>
    <t>8042</t>
  </si>
  <si>
    <t>Charter School Institute</t>
  </si>
  <si>
    <t>8001</t>
  </si>
  <si>
    <t>CHERAW 31</t>
  </si>
  <si>
    <t>2560</t>
  </si>
  <si>
    <t>CHERRY CREEK 5</t>
  </si>
  <si>
    <t>0130</t>
  </si>
  <si>
    <t>CHEYENNE COUNTY RE-5</t>
  </si>
  <si>
    <t>0520</t>
  </si>
  <si>
    <t>CHEYENNE MOUNTAIN 12</t>
  </si>
  <si>
    <t>1020</t>
  </si>
  <si>
    <t>CLEAR CREEK RE-1</t>
  </si>
  <si>
    <t>0540</t>
  </si>
  <si>
    <t>Colorado Digital BOCES</t>
  </si>
  <si>
    <t>9170</t>
  </si>
  <si>
    <t>COLORADO SPRINGS 11</t>
  </si>
  <si>
    <t>1010</t>
  </si>
  <si>
    <t>COTOPAXI RE-3</t>
  </si>
  <si>
    <t>1160</t>
  </si>
  <si>
    <t>CREEDE SCHOOL DISTRICT</t>
  </si>
  <si>
    <t>2010</t>
  </si>
  <si>
    <t>CRIPPLE CREEK-VICTOR RE-1</t>
  </si>
  <si>
    <t>3010</t>
  </si>
  <si>
    <t>CROWLEY COUNTY RE-1-J</t>
  </si>
  <si>
    <t>0770</t>
  </si>
  <si>
    <t>CUSTER COUNTY SCHOOL DISTRICT C-1</t>
  </si>
  <si>
    <t>0860</t>
  </si>
  <si>
    <t>DE BEQUE 49JT</t>
  </si>
  <si>
    <t>1980</t>
  </si>
  <si>
    <t>DEER TRAIL 26J</t>
  </si>
  <si>
    <t>0170</t>
  </si>
  <si>
    <t>DEL NORTE C-7</t>
  </si>
  <si>
    <t>2730</t>
  </si>
  <si>
    <t>DELTA COUNTY 50(J)</t>
  </si>
  <si>
    <t>0870</t>
  </si>
  <si>
    <t>DENVER COUNTY 1</t>
  </si>
  <si>
    <t>0880</t>
  </si>
  <si>
    <t>DOLORES COUNTY RE NO.2</t>
  </si>
  <si>
    <t>0890</t>
  </si>
  <si>
    <t>DOLORES RE-4A</t>
  </si>
  <si>
    <t>2055</t>
  </si>
  <si>
    <t>DOUGLAS COUNTY RE 1</t>
  </si>
  <si>
    <t>0900</t>
  </si>
  <si>
    <t>DURANGO 9-R</t>
  </si>
  <si>
    <t>1520</t>
  </si>
  <si>
    <t>EADS RE-1</t>
  </si>
  <si>
    <t>1430</t>
  </si>
  <si>
    <t>EAGLE COUNTY RE 50</t>
  </si>
  <si>
    <t>0910</t>
  </si>
  <si>
    <t>East Central BOCES</t>
  </si>
  <si>
    <t>9025</t>
  </si>
  <si>
    <t>EAST GRAND 2</t>
  </si>
  <si>
    <t>1350</t>
  </si>
  <si>
    <t>EAST OTERO R-1</t>
  </si>
  <si>
    <t>2520</t>
  </si>
  <si>
    <t>EATON RE-2</t>
  </si>
  <si>
    <t>3085</t>
  </si>
  <si>
    <t>EDISON 54 JT</t>
  </si>
  <si>
    <t>1120</t>
  </si>
  <si>
    <t>ELBERT 200</t>
  </si>
  <si>
    <t>0950</t>
  </si>
  <si>
    <t>ELIZABETH C-1</t>
  </si>
  <si>
    <t>0920</t>
  </si>
  <si>
    <t>ELLICOTT 22</t>
  </si>
  <si>
    <t>1050</t>
  </si>
  <si>
    <t>ENGLEWOOD 1</t>
  </si>
  <si>
    <t>0120</t>
  </si>
  <si>
    <t>ESTES PARK R-3</t>
  </si>
  <si>
    <t>1570</t>
  </si>
  <si>
    <t>Expeditionary BOCES</t>
  </si>
  <si>
    <t>9130</t>
  </si>
  <si>
    <t>FALCON 49</t>
  </si>
  <si>
    <t>1110</t>
  </si>
  <si>
    <t>FORT MORGAN RE-3</t>
  </si>
  <si>
    <t>2405</t>
  </si>
  <si>
    <t>FOUNTAIN 8</t>
  </si>
  <si>
    <t>1000</t>
  </si>
  <si>
    <t>FOWLER R-4J</t>
  </si>
  <si>
    <t>2540</t>
  </si>
  <si>
    <t>FREMONT RE-2</t>
  </si>
  <si>
    <t>1150</t>
  </si>
  <si>
    <t>FRENCHMAN RE-3</t>
  </si>
  <si>
    <t>1850</t>
  </si>
  <si>
    <t>GARFIELD 16</t>
  </si>
  <si>
    <t>1220</t>
  </si>
  <si>
    <t>GARFIELD RE-2</t>
  </si>
  <si>
    <t>1195</t>
  </si>
  <si>
    <t>GENOA-HUGO C113</t>
  </si>
  <si>
    <t>1780</t>
  </si>
  <si>
    <t>GILPIN COUNTY RE-1</t>
  </si>
  <si>
    <t>1330</t>
  </si>
  <si>
    <t>Global Village Charter Collaborative</t>
  </si>
  <si>
    <t>8041</t>
  </si>
  <si>
    <t>GRANADA RE-1</t>
  </si>
  <si>
    <t>2650</t>
  </si>
  <si>
    <t>Grand Valley BOCES</t>
  </si>
  <si>
    <t>9135</t>
  </si>
  <si>
    <t>GREELEY 6</t>
  </si>
  <si>
    <t>3120</t>
  </si>
  <si>
    <t>GUNNISON WATERSHED RE1J</t>
  </si>
  <si>
    <t>1360</t>
  </si>
  <si>
    <t>HANOVER 28</t>
  </si>
  <si>
    <t>1070</t>
  </si>
  <si>
    <t>HARRISON 2</t>
  </si>
  <si>
    <t>0980</t>
  </si>
  <si>
    <t>HAXTUN RE-2J</t>
  </si>
  <si>
    <t>2630</t>
  </si>
  <si>
    <t>HAYDEN RE-1</t>
  </si>
  <si>
    <t>2760</t>
  </si>
  <si>
    <t>HINSDALE COUNTY RE 1</t>
  </si>
  <si>
    <t>1380</t>
  </si>
  <si>
    <t>HI-PLAINS R-23</t>
  </si>
  <si>
    <t>1460</t>
  </si>
  <si>
    <t>HOEHNE REORGANIZED 3</t>
  </si>
  <si>
    <t>1600</t>
  </si>
  <si>
    <t>HOLLY RE-3</t>
  </si>
  <si>
    <t>2670</t>
  </si>
  <si>
    <t>HOLYOKE RE-1J</t>
  </si>
  <si>
    <t>2620</t>
  </si>
  <si>
    <t>HUERFANO RE-1</t>
  </si>
  <si>
    <t>1390</t>
  </si>
  <si>
    <t>IDALIA RJ-3</t>
  </si>
  <si>
    <t>3220</t>
  </si>
  <si>
    <t>IGNACIO 11 JT</t>
  </si>
  <si>
    <t>1540</t>
  </si>
  <si>
    <t>James Irwin Charter Collaborative</t>
  </si>
  <si>
    <t>8043</t>
  </si>
  <si>
    <t>JEFFERSON COUNTY R-1</t>
  </si>
  <si>
    <t>1420</t>
  </si>
  <si>
    <t>JOHNSTOWN-MILLIKEN RE-5J</t>
  </si>
  <si>
    <t>3110</t>
  </si>
  <si>
    <t>JULESBURG RE-1</t>
  </si>
  <si>
    <t>2862</t>
  </si>
  <si>
    <t>KARVAL RE-23</t>
  </si>
  <si>
    <t>1810</t>
  </si>
  <si>
    <t>KIM REORGANIZED 88</t>
  </si>
  <si>
    <t>1760</t>
  </si>
  <si>
    <t>KIOWA C-2</t>
  </si>
  <si>
    <t>0930</t>
  </si>
  <si>
    <t>KIT CARSON R-1</t>
  </si>
  <si>
    <t>0510</t>
  </si>
  <si>
    <t>LA VETA RE-2</t>
  </si>
  <si>
    <t>1400</t>
  </si>
  <si>
    <t>LAKE COUNTY R-1</t>
  </si>
  <si>
    <t>1510</t>
  </si>
  <si>
    <t>LAMAR RE-2</t>
  </si>
  <si>
    <t>2660</t>
  </si>
  <si>
    <t>LAS ANIMAS RE-1</t>
  </si>
  <si>
    <t>0290</t>
  </si>
  <si>
    <t>LEWIS-PALMER 38</t>
  </si>
  <si>
    <t>1080</t>
  </si>
  <si>
    <t>LIBERTY J-4</t>
  </si>
  <si>
    <t>3230</t>
  </si>
  <si>
    <t>LIMON RE-4J</t>
  </si>
  <si>
    <t>1790</t>
  </si>
  <si>
    <t>LITTLETON 6</t>
  </si>
  <si>
    <t>0140</t>
  </si>
  <si>
    <t>LONE STAR 101</t>
  </si>
  <si>
    <t>3060</t>
  </si>
  <si>
    <t>MANCOS RE-6</t>
  </si>
  <si>
    <t>2070</t>
  </si>
  <si>
    <t>MANITOU SPRINGS 14</t>
  </si>
  <si>
    <t>1030</t>
  </si>
  <si>
    <t>MANZANOLA 3J</t>
  </si>
  <si>
    <t>2535</t>
  </si>
  <si>
    <t>MAPLETON 1</t>
  </si>
  <si>
    <t>0010</t>
  </si>
  <si>
    <t>MC CLAVE RE-2</t>
  </si>
  <si>
    <t>0310</t>
  </si>
  <si>
    <t>MEEKER RE1</t>
  </si>
  <si>
    <t>2710</t>
  </si>
  <si>
    <t>MESA COUNTY VALLEY 51</t>
  </si>
  <si>
    <t>2000</t>
  </si>
  <si>
    <t>MIAMI/YODER 60 JT</t>
  </si>
  <si>
    <t>1130</t>
  </si>
  <si>
    <t>MOFFAT 2</t>
  </si>
  <si>
    <t>2800</t>
  </si>
  <si>
    <t>MOFFAT COUNTY RE:NO 1</t>
  </si>
  <si>
    <t>2020</t>
  </si>
  <si>
    <t>MONTE VISTA C-8</t>
  </si>
  <si>
    <t>2740</t>
  </si>
  <si>
    <t>MONTEZUMA-CORTEZ RE-1</t>
  </si>
  <si>
    <t>2035</t>
  </si>
  <si>
    <t>MONTROSE COUNTY RE-1J</t>
  </si>
  <si>
    <t>2180</t>
  </si>
  <si>
    <t>Mountain BOCES</t>
  </si>
  <si>
    <t>9030</t>
  </si>
  <si>
    <t>MOUNTAIN VALLEY RE 1</t>
  </si>
  <si>
    <t>2790</t>
  </si>
  <si>
    <t>Mt Evans BOCES</t>
  </si>
  <si>
    <t>9140</t>
  </si>
  <si>
    <t>NORTH CONEJOS RE-1J</t>
  </si>
  <si>
    <t>0550</t>
  </si>
  <si>
    <t xml:space="preserve">NORTH PARK R-1 </t>
  </si>
  <si>
    <t>1410</t>
  </si>
  <si>
    <t>Northeast BOCES</t>
  </si>
  <si>
    <t>9040</t>
  </si>
  <si>
    <t>Northwest Colorado BOCES</t>
  </si>
  <si>
    <t>9095</t>
  </si>
  <si>
    <t>NORWOOD R-2J</t>
  </si>
  <si>
    <t>2840</t>
  </si>
  <si>
    <t>OTIS R-3</t>
  </si>
  <si>
    <t>3050</t>
  </si>
  <si>
    <t>OURAY R-1</t>
  </si>
  <si>
    <t>2580</t>
  </si>
  <si>
    <t>PARK COUNTY RE-2</t>
  </si>
  <si>
    <t>2610</t>
  </si>
  <si>
    <t>PAWNEE RE-12</t>
  </si>
  <si>
    <t>3148</t>
  </si>
  <si>
    <t>PEYTON 23 JT</t>
  </si>
  <si>
    <t>1060</t>
  </si>
  <si>
    <t>Pikes Peak BOCES</t>
  </si>
  <si>
    <t>9045</t>
  </si>
  <si>
    <t>PLAINVIEW RE-2</t>
  </si>
  <si>
    <t>1440</t>
  </si>
  <si>
    <t>PLATEAU RE-5</t>
  </si>
  <si>
    <t>1870</t>
  </si>
  <si>
    <t>PLATEAU VALLEY 50</t>
  </si>
  <si>
    <t>1990</t>
  </si>
  <si>
    <t>PLATTE CANYON 1</t>
  </si>
  <si>
    <t>2600</t>
  </si>
  <si>
    <t>PLATTE VALLEY RE-7</t>
  </si>
  <si>
    <t>3130</t>
  </si>
  <si>
    <t>POUDRE R-1</t>
  </si>
  <si>
    <t>1550</t>
  </si>
  <si>
    <t>PRAIRIE RE-11</t>
  </si>
  <si>
    <t>3147</t>
  </si>
  <si>
    <t>PRIMERO REORGANIZED 2</t>
  </si>
  <si>
    <t>1590</t>
  </si>
  <si>
    <t>PRITCHETT RE-3</t>
  </si>
  <si>
    <t>0240</t>
  </si>
  <si>
    <t>PUEBLO CITY 60</t>
  </si>
  <si>
    <t>2690</t>
  </si>
  <si>
    <t>PUEBLO COUNTY 70</t>
  </si>
  <si>
    <t>2700</t>
  </si>
  <si>
    <t>RANGELY RE-4</t>
  </si>
  <si>
    <t>2720</t>
  </si>
  <si>
    <t>REVERE SCHOOL DISTRICT</t>
  </si>
  <si>
    <t>2865</t>
  </si>
  <si>
    <t>RIDGWAY R-2</t>
  </si>
  <si>
    <t>2590</t>
  </si>
  <si>
    <t>Rio Blanco BOCES RE-1 &amp; RE-4</t>
  </si>
  <si>
    <t>9125</t>
  </si>
  <si>
    <t>ROARING FORK RE-1</t>
  </si>
  <si>
    <t>1180</t>
  </si>
  <si>
    <t>ROCKY FORD R-2</t>
  </si>
  <si>
    <t>2530</t>
  </si>
  <si>
    <t>SALIDA R-32</t>
  </si>
  <si>
    <t>0500</t>
  </si>
  <si>
    <t>San Juan BOCES</t>
  </si>
  <si>
    <t>9050</t>
  </si>
  <si>
    <t>San Luis Valley BOCES</t>
  </si>
  <si>
    <t>9055</t>
  </si>
  <si>
    <t>SANFORD 6J</t>
  </si>
  <si>
    <t>0560</t>
  </si>
  <si>
    <t>SANGRE DE CRISTO RE-22J</t>
  </si>
  <si>
    <t>0110</t>
  </si>
  <si>
    <t>Santa Fe Trail BOCES</t>
  </si>
  <si>
    <t>9150</t>
  </si>
  <si>
    <t>SARGENT RE-33J</t>
  </si>
  <si>
    <t>2750</t>
  </si>
  <si>
    <t>SCHOOL DISTRICT 27J</t>
  </si>
  <si>
    <t>0040</t>
  </si>
  <si>
    <t>SHERIDAN 2</t>
  </si>
  <si>
    <t>0123</t>
  </si>
  <si>
    <t>SIERRA GRANDE R-30</t>
  </si>
  <si>
    <t>0740</t>
  </si>
  <si>
    <t>SILVERTON 1</t>
  </si>
  <si>
    <t>2820</t>
  </si>
  <si>
    <t>South Central BOCES</t>
  </si>
  <si>
    <t>9060</t>
  </si>
  <si>
    <t>SOUTH CONEJOS RE-10</t>
  </si>
  <si>
    <t>0580</t>
  </si>
  <si>
    <t>SOUTH ROUTT RE 3</t>
  </si>
  <si>
    <t>2780</t>
  </si>
  <si>
    <t>Southeastern BOCES</t>
  </si>
  <si>
    <t>9075</t>
  </si>
  <si>
    <t>SPRINGFIELD RE-4</t>
  </si>
  <si>
    <t>0250</t>
  </si>
  <si>
    <t>ST VRAIN VALLEY RE 1J</t>
  </si>
  <si>
    <t>0470</t>
  </si>
  <si>
    <t>STEAMBOAT SPRINGS RE-2</t>
  </si>
  <si>
    <t>2770</t>
  </si>
  <si>
    <t>STRASBURG 31J</t>
  </si>
  <si>
    <t>0060</t>
  </si>
  <si>
    <t>STRATTON R-4</t>
  </si>
  <si>
    <t>1480</t>
  </si>
  <si>
    <t>SUMMIT RE-1</t>
  </si>
  <si>
    <t>3000</t>
  </si>
  <si>
    <t>SWINK 33</t>
  </si>
  <si>
    <t>2570</t>
  </si>
  <si>
    <t>TELLURIDE R-1</t>
  </si>
  <si>
    <t>2830</t>
  </si>
  <si>
    <t>THOMPSON R2-J</t>
  </si>
  <si>
    <t>1560</t>
  </si>
  <si>
    <t>TRINIDAD 1</t>
  </si>
  <si>
    <t>1580</t>
  </si>
  <si>
    <t>Uncompahgre BOCES</t>
  </si>
  <si>
    <t>9145</t>
  </si>
  <si>
    <t>Ute Pass BOCES</t>
  </si>
  <si>
    <t>9165</t>
  </si>
  <si>
    <t>VALLEY RE-1</t>
  </si>
  <si>
    <t>1828</t>
  </si>
  <si>
    <t>VILAS RE-5</t>
  </si>
  <si>
    <t>0260</t>
  </si>
  <si>
    <t>WALSH RE-1</t>
  </si>
  <si>
    <t>0230</t>
  </si>
  <si>
    <t>WELD COUNTY RE-1</t>
  </si>
  <si>
    <t>3080</t>
  </si>
  <si>
    <t>WELD COUNTY S/D RE-8</t>
  </si>
  <si>
    <t>3140</t>
  </si>
  <si>
    <t>WELD COUNTY SCHOOL DISTRICT RE-3J</t>
  </si>
  <si>
    <t>3090</t>
  </si>
  <si>
    <t>WELDON VALLEY RE-20(J)</t>
  </si>
  <si>
    <t>2505</t>
  </si>
  <si>
    <t>WEST END RE-2</t>
  </si>
  <si>
    <t>2190</t>
  </si>
  <si>
    <t>WEST GRAND 1-JT</t>
  </si>
  <si>
    <t>1340</t>
  </si>
  <si>
    <t>WESTMINSTER PUBLIC SCHOOLS</t>
  </si>
  <si>
    <t>0070</t>
  </si>
  <si>
    <t>WIDEFIELD 3</t>
  </si>
  <si>
    <t>0990</t>
  </si>
  <si>
    <t>WIGGINS RE-50(J)</t>
  </si>
  <si>
    <t>2515</t>
  </si>
  <si>
    <t>WILEY RE-13 JT</t>
  </si>
  <si>
    <t>2680</t>
  </si>
  <si>
    <t>WINDSOR RE-4</t>
  </si>
  <si>
    <t>3100</t>
  </si>
  <si>
    <t>WOODLAND PARK RE-2</t>
  </si>
  <si>
    <t>3020</t>
  </si>
  <si>
    <t>WOODLIN R-104</t>
  </si>
  <si>
    <t>3070</t>
  </si>
  <si>
    <t>WRAY RD-2</t>
  </si>
  <si>
    <t>3210</t>
  </si>
  <si>
    <t>YUMA 1</t>
  </si>
  <si>
    <t>3200</t>
  </si>
  <si>
    <t>STATE GRANT CODE:</t>
  </si>
  <si>
    <t>Column1</t>
  </si>
  <si>
    <t>Instructions</t>
  </si>
  <si>
    <t>Cover Page</t>
  </si>
  <si>
    <t>Budget Proposal</t>
  </si>
  <si>
    <t>Budget Narrative</t>
  </si>
  <si>
    <t xml:space="preserve">Tab 2 - </t>
  </si>
  <si>
    <t xml:space="preserve">Tab 1 - </t>
  </si>
  <si>
    <t xml:space="preserve">Tab 3 - </t>
  </si>
  <si>
    <t xml:space="preserve">Tab 4 - </t>
  </si>
  <si>
    <t>The Site # will update based on your school selection in column 3</t>
  </si>
  <si>
    <t>4a</t>
  </si>
  <si>
    <t>4c</t>
  </si>
  <si>
    <t>4d</t>
  </si>
  <si>
    <t xml:space="preserve">Select the name of the site. This list is updated based on your input on the cover sheet </t>
  </si>
  <si>
    <t>LEP 4- digit Code will automatically populate, based on your selection below</t>
  </si>
  <si>
    <t>LEP Name should be selected from a drop-down menu</t>
  </si>
  <si>
    <t>Report Type:</t>
  </si>
  <si>
    <t>RFP BUDGET WITH NARRATIVE</t>
  </si>
  <si>
    <t>Name of School - Enter the individual schools that have been identified to be served with the School Professional Grant Grant.  This list of schools will be used in the Budget Proposal.</t>
  </si>
  <si>
    <t>The cover page will show the subtotal amount requested per budget category and per site. The total amount requested is shown in the yellow box next to "Total Year 1 Grant Award Requested."</t>
  </si>
  <si>
    <t>Narrative Category</t>
  </si>
  <si>
    <t>The total amount will auto-populate here. This will replace the original cost with the right-most column revision (if available)</t>
  </si>
  <si>
    <t>All the information entered on this worksheet will populate the Proposed Budget Summary on the Cover Page. Please reference the Cover to ensure your budget proposal is accurate.</t>
  </si>
  <si>
    <t>Example School District 1</t>
  </si>
  <si>
    <t>00000</t>
  </si>
  <si>
    <t>4b</t>
  </si>
  <si>
    <t>This Budget Narrative section does not count towards your RFA narrative page limit.</t>
  </si>
  <si>
    <t>Date</t>
  </si>
  <si>
    <t>Comments:</t>
  </si>
  <si>
    <t>School List</t>
  </si>
  <si>
    <t>Budget Category</t>
  </si>
  <si>
    <t>Year 1</t>
  </si>
  <si>
    <t xml:space="preserve"> Salaries (0100)</t>
  </si>
  <si>
    <t xml:space="preserve"> Employee Benefits (0200)</t>
  </si>
  <si>
    <t xml:space="preserve"> Purchased Professional &amp; Technical Services (0300)</t>
  </si>
  <si>
    <t xml:space="preserve"> Other Purchased Services (0500)</t>
  </si>
  <si>
    <t>Travel, Registration, and Entrance (0580)</t>
  </si>
  <si>
    <t xml:space="preserve"> Supplies (0600)</t>
  </si>
  <si>
    <t>Non-Capital Equipment (0735)</t>
  </si>
  <si>
    <t>Budget Description</t>
  </si>
  <si>
    <t>.5  FTE Nurse at ABC High School that will be supplemented by the SHP grant</t>
  </si>
  <si>
    <t>Grant Match Funds Distribution</t>
  </si>
  <si>
    <t>2</t>
  </si>
  <si>
    <t>3</t>
  </si>
  <si>
    <t>4</t>
  </si>
  <si>
    <t>SCHOOL HEALTH PROFESSIONAL GRANT MATCH BUDGET PROPOSAL</t>
  </si>
  <si>
    <t>Overview of Allocations by Program/Budget Object</t>
  </si>
  <si>
    <t xml:space="preserve">Year 1 </t>
  </si>
  <si>
    <t>Total Match Indicated:</t>
  </si>
  <si>
    <t>MATCHING REQUIREMENT:  A match of 10% of the State funds awarded are required.  The match that has been identified must be reported on this worksheet.  An example on Row 15 provides an allowable expenditure with the appropriate level of detail required for the Description.</t>
  </si>
  <si>
    <t xml:space="preserve"> (Example) Instructional - Support Program - Salaries (0100)</t>
  </si>
  <si>
    <t>.</t>
  </si>
  <si>
    <t>Please enter Today's Date</t>
  </si>
  <si>
    <t>Omar Estrada   303-866-6455  Estrada_O@cde.state.co.us</t>
  </si>
  <si>
    <t>Kristi Eliott   303-968-5736  Eliott_K@cde.state.co.us</t>
  </si>
  <si>
    <t>20/21v1</t>
  </si>
  <si>
    <t>SCHOOL PROFESSIONAL GRANT - BUDGET AND BUDGET NARRATIVE</t>
  </si>
  <si>
    <t>Today's Date:</t>
  </si>
  <si>
    <t>Grant Year (auto)</t>
  </si>
  <si>
    <t>Column 4 (a-d)</t>
  </si>
  <si>
    <t>Match Budget Proposal</t>
  </si>
  <si>
    <t xml:space="preserve">Tab 5 - </t>
  </si>
  <si>
    <t>Tab 3-</t>
  </si>
  <si>
    <t>C4</t>
  </si>
  <si>
    <t>C3</t>
  </si>
  <si>
    <t>C5</t>
  </si>
  <si>
    <t>Report Type -  No data entry necessary. This document is the RFP Budget with Narrative</t>
  </si>
  <si>
    <t>C6</t>
  </si>
  <si>
    <t>C7</t>
  </si>
  <si>
    <t>A12-A21</t>
  </si>
  <si>
    <t>C24-C26</t>
  </si>
  <si>
    <t>C28-C30</t>
  </si>
  <si>
    <t xml:space="preserve">Column 1 </t>
  </si>
  <si>
    <r>
      <rPr>
        <b/>
        <sz val="11"/>
        <color theme="1"/>
        <rFont val="Calibri"/>
        <family val="2"/>
        <scheme val="minor"/>
      </rPr>
      <t>Program/Budget Object</t>
    </r>
    <r>
      <rPr>
        <sz val="11"/>
        <color theme="1"/>
        <rFont val="Calibri"/>
        <family val="2"/>
        <scheme val="minor"/>
      </rPr>
      <t>.  Beginning on Line 16 the first column drop down provides the Program/Budget Object codes available.</t>
    </r>
  </si>
  <si>
    <t xml:space="preserve">Column 2  </t>
  </si>
  <si>
    <r>
      <rPr>
        <b/>
        <sz val="11"/>
        <color theme="1"/>
        <rFont val="Calibri"/>
        <family val="2"/>
        <scheme val="minor"/>
      </rPr>
      <t xml:space="preserve">Grant Year   (Auto) </t>
    </r>
    <r>
      <rPr>
        <sz val="11"/>
        <color theme="1"/>
        <rFont val="Calibri"/>
        <family val="2"/>
        <scheme val="minor"/>
      </rPr>
      <t>- Will automatically populate with Year 1 once the Program/Budget Object code is selected in Column A.</t>
    </r>
  </si>
  <si>
    <t xml:space="preserve">Column 3 </t>
  </si>
  <si>
    <t>Column 4</t>
  </si>
  <si>
    <r>
      <rPr>
        <b/>
        <sz val="11"/>
        <color theme="1"/>
        <rFont val="Calibri"/>
        <family val="2"/>
        <scheme val="minor"/>
      </rPr>
      <t>Budget Description</t>
    </r>
    <r>
      <rPr>
        <sz val="11"/>
        <color theme="1"/>
        <rFont val="Calibri"/>
        <family val="2"/>
        <scheme val="minor"/>
      </rPr>
      <t>.  Enter the description of the Match item including the source of match-General Funds, Private Grant, In-Kind</t>
    </r>
  </si>
  <si>
    <t>NO ENTRY NEEDED, Once the Site is selected in Column 3, this will auto populate. - It is recommended that 100% of the expenditure for each site be budgeted together</t>
  </si>
  <si>
    <t>Data entry will begin on line 7.</t>
  </si>
  <si>
    <t xml:space="preserve">Data entry will begin on line 16. </t>
  </si>
  <si>
    <t>The information entered in the columns below will automatically sum at the top of the worksheet</t>
  </si>
  <si>
    <t>The budget narrative has been included with the School Professional Grant Budget.  This narrative does not count toward the total pages allowed under the RFA.</t>
  </si>
  <si>
    <t>Refer to all uses of funds described in the Budget Proposal worksheet to ensure they are all justified expenses for components of the proposed program as outlined in the application.</t>
  </si>
  <si>
    <t>DATA ENTERED ON THIS WORKSHEET WILL AUTOMATICALLY POPULATE THE PROPOSED BUDGET SUMMARY LOCATED ON THE COVER PAGE TAB</t>
  </si>
  <si>
    <t>SUBMIT BUDGET</t>
  </si>
  <si>
    <t>TO:</t>
  </si>
  <si>
    <t>If you encounter any issues with the budget contact Marti Rodriguez at 303 866 6769.</t>
  </si>
  <si>
    <r>
      <rPr>
        <b/>
        <sz val="11"/>
        <color theme="1"/>
        <rFont val="Calibri"/>
        <family val="2"/>
        <scheme val="minor"/>
      </rPr>
      <t>Original Cost.</t>
    </r>
    <r>
      <rPr>
        <sz val="11"/>
        <color theme="1"/>
        <rFont val="Calibri"/>
        <family val="2"/>
        <scheme val="minor"/>
      </rPr>
      <t xml:space="preserve"> Enter the amount of match identified for the specific budget entry.  It is important to remember that In-kind match must be valued at current market value with the appropriate documentation on file.  </t>
    </r>
  </si>
  <si>
    <t>Add the original cost of the budget object.  There are revisions columns provided, do not enter any information on these for the RFA.  If the grant is awarded future revisions will be entered under the appropriate column</t>
  </si>
  <si>
    <t>Site 11</t>
  </si>
  <si>
    <t>Site 12</t>
  </si>
  <si>
    <t>Site 13</t>
  </si>
  <si>
    <t>Site 14</t>
  </si>
  <si>
    <t>Site 15</t>
  </si>
  <si>
    <t>&lt;EMPTY&gt;</t>
  </si>
  <si>
    <t>NOTE: IF ANY SITE NAME CHANGES ARE MADE ON THE COVER PAGE, PLEASE ENSURE TO SELECT THE NEW NAME UNDER COLUMN 3 ON THIS TAB</t>
  </si>
  <si>
    <t>IMPORTANT NOTE:  ALL THREE YEARS ARE LEVEL FUNDED BASED ON CONTINUED APPROPRIATIONS.</t>
  </si>
  <si>
    <t>IMPORTANT NOTE - ALL THREE YEARS ARE LEVEL FUNDED BASED ON CONTINUED APPROPRIATIONS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</si>
</sst>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mm/dd/yy"/>
    <numFmt numFmtId="165" formatCode="_(* #,##0_);_(* \(#,##0\);_(* &quot;-&quot;??_);_(@_)"/>
    <numFmt numFmtId="166" formatCode="[$-409]mmmm\ d\,\ yyyy;@"/>
  </numFmts>
  <fonts count="45">
    <font>
      <sz val="11"/>
      <color theme="1"/>
      <name val="Calibri"/>
      <family val="2"/>
      <scheme val="minor"/>
    </font>
    <font>
      <sz val="11"/>
      <color theme="1"/>
      <name val="Calibri"/>
      <family val="2"/>
      <scheme val="minor"/>
    </font>
    <font>
      <b/>
      <sz val="11"/>
      <color theme="1"/>
      <name val="Calibri"/>
      <family val="2"/>
      <scheme val="minor"/>
    </font>
    <font>
      <b/>
      <sz val="14"/>
      <name val="Arial"/>
      <family val="2"/>
    </font>
    <font>
      <sz val="14"/>
      <color theme="1"/>
      <name val="Calibri"/>
      <family val="2"/>
      <scheme val="minor"/>
    </font>
    <font>
      <b/>
      <sz val="10"/>
      <name val="Arial"/>
      <family val="2"/>
    </font>
    <font>
      <sz val="10"/>
      <name val="Geneva"/>
    </font>
    <font>
      <sz val="10"/>
      <name val="Arial"/>
      <family val="2"/>
    </font>
    <font>
      <b/>
      <u/>
      <sz val="8"/>
      <name val="Arial"/>
      <family val="2"/>
    </font>
    <font>
      <b/>
      <u/>
      <sz val="10"/>
      <name val="Arial"/>
      <family val="2"/>
    </font>
    <font>
      <b/>
      <sz val="8"/>
      <name val="Arial"/>
      <family val="2"/>
    </font>
    <font>
      <sz val="8"/>
      <name val="Arial"/>
      <family val="2"/>
    </font>
    <font>
      <u/>
      <sz val="10"/>
      <name val="Arial"/>
      <family val="2"/>
    </font>
    <font>
      <u/>
      <sz val="10"/>
      <color indexed="12"/>
      <name val="Arial"/>
      <family val="2"/>
    </font>
    <font>
      <sz val="6"/>
      <name val="Arial"/>
      <family val="2"/>
    </font>
    <font>
      <sz val="8"/>
      <color indexed="81"/>
      <name val="Tahoma"/>
      <family val="2"/>
    </font>
    <font>
      <b/>
      <sz val="12"/>
      <color theme="1"/>
      <name val="Calibri"/>
      <family val="2"/>
      <scheme val="minor"/>
    </font>
    <font>
      <b/>
      <i/>
      <sz val="11"/>
      <name val="Calibri"/>
      <family val="2"/>
    </font>
    <font>
      <b/>
      <i/>
      <sz val="11"/>
      <color theme="1"/>
      <name val="Calibri"/>
      <family val="2"/>
      <scheme val="minor"/>
    </font>
    <font>
      <b/>
      <sz val="11"/>
      <name val="Calibri"/>
      <family val="2"/>
    </font>
    <font>
      <b/>
      <sz val="11"/>
      <color rgb="FFFF0000"/>
      <name val="Calibri"/>
      <family val="2"/>
      <scheme val="minor"/>
    </font>
    <font>
      <b/>
      <i/>
      <u/>
      <sz val="11"/>
      <name val="Calibri"/>
      <family val="2"/>
    </font>
    <font>
      <sz val="11"/>
      <name val="Calibri"/>
      <family val="2"/>
    </font>
    <font>
      <sz val="11"/>
      <name val="Calibri"/>
      <family val="2"/>
      <scheme val="minor"/>
    </font>
    <font>
      <b/>
      <sz val="11"/>
      <name val="Calibri"/>
      <family val="2"/>
      <scheme val="minor"/>
    </font>
    <font>
      <b/>
      <sz val="14"/>
      <name val="Calibri"/>
      <family val="2"/>
      <scheme val="minor"/>
    </font>
    <font>
      <b/>
      <sz val="11"/>
      <color theme="0"/>
      <name val="Calibri"/>
      <family val="2"/>
      <scheme val="minor"/>
    </font>
    <font>
      <b/>
      <sz val="16"/>
      <color theme="1"/>
      <name val="Calibri"/>
      <family val="2"/>
    </font>
    <font>
      <sz val="10"/>
      <color rgb="FF262626"/>
      <name val="Calibri"/>
      <family val="2"/>
    </font>
    <font>
      <b/>
      <sz val="10"/>
      <color theme="1"/>
      <name val="Arial"/>
      <family val="2"/>
    </font>
    <font>
      <sz val="10"/>
      <color theme="1" tint="0.34998626667073579"/>
      <name val="Arial"/>
      <family val="2"/>
    </font>
    <font>
      <sz val="11"/>
      <color theme="1" tint="0.34998626667073579"/>
      <name val="Calibri"/>
      <family val="2"/>
      <scheme val="minor"/>
    </font>
    <font>
      <b/>
      <sz val="11"/>
      <color theme="1" tint="0.34998626667073579"/>
      <name val="Calibri"/>
      <family val="2"/>
    </font>
    <font>
      <b/>
      <sz val="10"/>
      <color theme="1" tint="0.34998626667073579"/>
      <name val="Calibri"/>
      <family val="2"/>
    </font>
    <font>
      <sz val="11"/>
      <color theme="1" tint="0.34998626667073579"/>
      <name val="Calibri"/>
      <family val="2"/>
    </font>
    <font>
      <sz val="10"/>
      <color theme="1" tint="0.34998626667073579"/>
      <name val="Calibri"/>
      <family val="2"/>
    </font>
    <font>
      <b/>
      <sz val="16"/>
      <color rgb="FFFF0000"/>
      <name val="Calibri"/>
      <family val="2"/>
    </font>
    <font>
      <b/>
      <sz val="16"/>
      <color theme="0"/>
      <name val="Arial"/>
      <family val="2"/>
    </font>
    <font>
      <b/>
      <sz val="12"/>
      <color theme="0"/>
      <name val="Arial"/>
      <family val="2"/>
    </font>
    <font>
      <b/>
      <sz val="14"/>
      <color theme="0"/>
      <name val="Arial"/>
      <family val="2"/>
    </font>
    <font>
      <sz val="18"/>
      <color theme="0"/>
      <name val="Calibri"/>
      <family val="2"/>
      <scheme val="minor"/>
    </font>
    <font>
      <sz val="14"/>
      <color theme="0"/>
      <name val="Arial"/>
      <family val="2"/>
    </font>
    <font>
      <sz val="12"/>
      <color rgb="FF000000"/>
      <name val="Arial"/>
      <family val="2"/>
    </font>
    <font>
      <sz val="10"/>
      <color theme="1"/>
      <name val="Arial"/>
      <family val="2"/>
    </font>
    <font>
      <sz val="12"/>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1" tint="0.34998626667073579"/>
        <bgColor indexed="64"/>
      </patternFill>
    </fill>
    <fill>
      <patternFill patternType="solid">
        <fgColor theme="4"/>
        <bgColor theme="4"/>
      </patternFill>
    </fill>
    <fill>
      <patternFill patternType="solid">
        <fgColor theme="4"/>
        <bgColor indexed="64"/>
      </patternFill>
    </fill>
  </fills>
  <borders count="3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theme="5"/>
      </right>
      <top style="thin">
        <color theme="5"/>
      </top>
      <bottom/>
      <diagonal/>
    </border>
    <border>
      <left/>
      <right style="thin">
        <color theme="5"/>
      </right>
      <top style="thin">
        <color theme="5"/>
      </top>
      <bottom style="thin">
        <color theme="5"/>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top style="thin">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thin">
        <color theme="4" tint="0.3999755851924192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s>
  <cellStyleXfs count="7">
    <xf numFmtId="0" fontId="0" fillId="0" borderId="0"/>
    <xf numFmtId="43" fontId="1" fillId="0" borderId="0" applyFont="0" applyFill="0" applyBorder="0" applyAlignment="0" applyProtection="0"/>
    <xf numFmtId="0" fontId="6" fillId="0" borderId="0"/>
    <xf numFmtId="0" fontId="13" fillId="0" borderId="0" applyNumberFormat="0" applyFill="0" applyBorder="0" applyAlignment="0" applyProtection="0">
      <alignment vertical="top"/>
      <protection locked="0"/>
    </xf>
    <xf numFmtId="0" fontId="7" fillId="0" borderId="0"/>
    <xf numFmtId="44" fontId="1" fillId="0" borderId="0" applyFont="0" applyFill="0" applyBorder="0" applyAlignment="0" applyProtection="0"/>
    <xf numFmtId="0" fontId="42" fillId="0" borderId="0"/>
  </cellStyleXfs>
  <cellXfs count="172">
    <xf numFmtId="0" fontId="0" fillId="0" borderId="0" xfId="0"/>
    <xf numFmtId="0" fontId="7" fillId="0" borderId="2" xfId="0" applyFont="1" applyBorder="1" applyAlignment="1" applyProtection="1">
      <alignment horizontal="left" vertical="top" wrapText="1"/>
      <protection locked="0"/>
    </xf>
    <xf numFmtId="0" fontId="7" fillId="0" borderId="2" xfId="1" applyNumberFormat="1" applyFont="1" applyBorder="1" applyAlignment="1" applyProtection="1">
      <alignment vertical="top" wrapText="1"/>
      <protection locked="0"/>
    </xf>
    <xf numFmtId="16" fontId="7" fillId="0" borderId="2" xfId="1" applyNumberFormat="1" applyFont="1" applyBorder="1" applyAlignment="1" applyProtection="1">
      <alignment vertical="top" wrapText="1"/>
      <protection locked="0"/>
    </xf>
    <xf numFmtId="18" fontId="16" fillId="0" borderId="0" xfId="0" applyNumberFormat="1" applyFont="1" applyAlignment="1">
      <alignment horizontal="center" vertical="top"/>
    </xf>
    <xf numFmtId="18" fontId="0" fillId="0" borderId="0" xfId="0" applyNumberFormat="1" applyAlignment="1">
      <alignment vertical="top"/>
    </xf>
    <xf numFmtId="0" fontId="0" fillId="0" borderId="0" xfId="0" applyAlignment="1">
      <alignment vertical="top"/>
    </xf>
    <xf numFmtId="0" fontId="17" fillId="0" borderId="0" xfId="4" applyFont="1" applyAlignment="1">
      <alignment vertical="top"/>
    </xf>
    <xf numFmtId="0" fontId="18" fillId="0" borderId="0" xfId="0" applyFont="1" applyAlignment="1">
      <alignment horizontal="left" vertical="top" wrapText="1"/>
    </xf>
    <xf numFmtId="0" fontId="19" fillId="0" borderId="0" xfId="4" quotePrefix="1" applyFont="1" applyAlignment="1">
      <alignment horizontal="left" vertical="top" wrapText="1"/>
    </xf>
    <xf numFmtId="0" fontId="20" fillId="0" borderId="0" xfId="0" applyFont="1" applyAlignment="1">
      <alignment vertical="top"/>
    </xf>
    <xf numFmtId="0" fontId="21" fillId="0" borderId="0" xfId="4" applyFont="1" applyAlignment="1">
      <alignment vertical="top"/>
    </xf>
    <xf numFmtId="43" fontId="22" fillId="0" borderId="0" xfId="1" quotePrefix="1" applyFont="1" applyAlignment="1">
      <alignment horizontal="left" vertical="top"/>
    </xf>
    <xf numFmtId="43" fontId="22" fillId="0" borderId="0" xfId="1" applyFont="1" applyAlignment="1">
      <alignment vertical="top"/>
    </xf>
    <xf numFmtId="0" fontId="19" fillId="0" borderId="0" xfId="4" quotePrefix="1" applyFont="1" applyAlignment="1">
      <alignment horizontal="left" vertical="top"/>
    </xf>
    <xf numFmtId="43" fontId="19" fillId="0" borderId="0" xfId="1" applyFont="1" applyAlignment="1">
      <alignment vertical="top"/>
    </xf>
    <xf numFmtId="0" fontId="23" fillId="0" borderId="0" xfId="0" quotePrefix="1" applyFont="1" applyAlignment="1">
      <alignment horizontal="left" vertical="top"/>
    </xf>
    <xf numFmtId="0" fontId="2" fillId="0" borderId="0" xfId="0" applyFont="1" applyAlignment="1">
      <alignment vertical="top"/>
    </xf>
    <xf numFmtId="0" fontId="0" fillId="0" borderId="0" xfId="0" applyAlignment="1">
      <alignment vertical="top" wrapText="1"/>
    </xf>
    <xf numFmtId="0" fontId="2" fillId="0" borderId="0" xfId="0" applyFont="1" applyAlignment="1">
      <alignment vertical="top" wrapText="1"/>
    </xf>
    <xf numFmtId="0" fontId="20" fillId="0" borderId="0" xfId="0" applyFont="1" applyAlignment="1">
      <alignment vertical="top" wrapText="1"/>
    </xf>
    <xf numFmtId="0" fontId="0" fillId="0" borderId="0" xfId="0" applyFill="1"/>
    <xf numFmtId="43" fontId="10" fillId="0" borderId="9" xfId="0" applyNumberFormat="1" applyFont="1" applyBorder="1" applyAlignment="1" applyProtection="1">
      <alignment horizontal="center" wrapText="1"/>
      <protection locked="0"/>
    </xf>
    <xf numFmtId="0" fontId="23" fillId="0" borderId="0" xfId="0" applyFont="1"/>
    <xf numFmtId="0" fontId="0" fillId="0" borderId="0" xfId="0" applyProtection="1"/>
    <xf numFmtId="0" fontId="5" fillId="2" borderId="0" xfId="1" applyNumberFormat="1" applyFont="1" applyFill="1" applyAlignment="1" applyProtection="1">
      <alignment vertical="top"/>
    </xf>
    <xf numFmtId="0" fontId="5" fillId="2" borderId="0" xfId="1" applyNumberFormat="1" applyFont="1" applyFill="1" applyAlignment="1" applyProtection="1">
      <alignment horizontal="left" vertical="top"/>
    </xf>
    <xf numFmtId="0" fontId="7" fillId="2" borderId="1" xfId="0" applyFont="1" applyFill="1" applyBorder="1" applyAlignment="1" applyProtection="1">
      <alignment vertical="top"/>
    </xf>
    <xf numFmtId="14" fontId="5" fillId="2" borderId="1" xfId="1" applyNumberFormat="1" applyFont="1" applyFill="1" applyBorder="1" applyAlignment="1" applyProtection="1">
      <alignment horizontal="left" vertical="top"/>
    </xf>
    <xf numFmtId="0" fontId="7" fillId="2" borderId="2" xfId="0" applyFont="1" applyFill="1" applyBorder="1" applyAlignment="1" applyProtection="1">
      <alignment horizontal="center" vertical="top"/>
    </xf>
    <xf numFmtId="3" fontId="7" fillId="2" borderId="2" xfId="0" applyNumberFormat="1" applyFont="1" applyFill="1" applyBorder="1" applyAlignment="1" applyProtection="1">
      <alignment horizontal="center" vertical="top"/>
    </xf>
    <xf numFmtId="0" fontId="7" fillId="2" borderId="2" xfId="1" applyNumberFormat="1" applyFont="1" applyFill="1" applyBorder="1" applyAlignment="1" applyProtection="1">
      <alignment horizontal="center" vertical="top"/>
    </xf>
    <xf numFmtId="164" fontId="7" fillId="2" borderId="5" xfId="0" applyNumberFormat="1" applyFont="1" applyFill="1" applyBorder="1" applyAlignment="1" applyProtection="1">
      <alignment horizontal="center" vertical="top" wrapText="1"/>
    </xf>
    <xf numFmtId="0" fontId="7" fillId="2" borderId="4" xfId="0" quotePrefix="1" applyFont="1" applyFill="1" applyBorder="1" applyAlignment="1" applyProtection="1">
      <alignment horizontal="center" vertical="top" wrapText="1"/>
    </xf>
    <xf numFmtId="0" fontId="7" fillId="2" borderId="4" xfId="0" applyFont="1" applyFill="1" applyBorder="1" applyAlignment="1" applyProtection="1">
      <alignment horizontal="center" vertical="top" wrapText="1"/>
    </xf>
    <xf numFmtId="3" fontId="7" fillId="2" borderId="4" xfId="0" applyNumberFormat="1" applyFont="1" applyFill="1" applyBorder="1" applyAlignment="1" applyProtection="1">
      <alignment horizontal="center" vertical="top" wrapText="1"/>
    </xf>
    <xf numFmtId="165" fontId="5" fillId="2" borderId="4" xfId="1" applyNumberFormat="1" applyFont="1" applyFill="1" applyBorder="1" applyAlignment="1" applyProtection="1">
      <alignment horizontal="center" vertical="top" wrapText="1"/>
    </xf>
    <xf numFmtId="0" fontId="7" fillId="3" borderId="2" xfId="0" applyFont="1" applyFill="1" applyBorder="1" applyAlignment="1" applyProtection="1">
      <alignment horizontal="left" vertical="top" wrapText="1"/>
    </xf>
    <xf numFmtId="0" fontId="7" fillId="3" borderId="2" xfId="0" applyFont="1" applyFill="1" applyBorder="1" applyAlignment="1" applyProtection="1">
      <alignment vertical="top" wrapText="1"/>
    </xf>
    <xf numFmtId="165" fontId="7" fillId="3" borderId="2" xfId="1" applyNumberFormat="1" applyFont="1" applyFill="1" applyBorder="1" applyAlignment="1" applyProtection="1">
      <alignment vertical="top" wrapText="1"/>
    </xf>
    <xf numFmtId="3" fontId="7" fillId="3" borderId="2" xfId="1" applyNumberFormat="1" applyFont="1" applyFill="1" applyBorder="1" applyAlignment="1" applyProtection="1">
      <alignment vertical="top" wrapText="1"/>
    </xf>
    <xf numFmtId="0" fontId="7" fillId="3" borderId="2" xfId="1" applyNumberFormat="1" applyFont="1" applyFill="1" applyBorder="1" applyAlignment="1" applyProtection="1">
      <alignment vertical="top" wrapText="1"/>
    </xf>
    <xf numFmtId="0" fontId="7" fillId="0" borderId="2" xfId="0" applyFont="1" applyFill="1" applyBorder="1" applyAlignment="1" applyProtection="1">
      <alignment vertical="top" wrapText="1"/>
      <protection locked="0"/>
    </xf>
    <xf numFmtId="44" fontId="7" fillId="0" borderId="2" xfId="5" applyFont="1" applyBorder="1" applyAlignment="1" applyProtection="1">
      <alignment vertical="top" wrapText="1"/>
      <protection locked="0"/>
    </xf>
    <xf numFmtId="44" fontId="7" fillId="0" borderId="2" xfId="5" quotePrefix="1" applyFont="1" applyBorder="1" applyAlignment="1" applyProtection="1">
      <alignment vertical="top" wrapText="1"/>
      <protection locked="0"/>
    </xf>
    <xf numFmtId="44" fontId="7" fillId="2" borderId="2" xfId="5" applyFont="1" applyFill="1" applyBorder="1" applyAlignment="1" applyProtection="1">
      <alignment wrapText="1"/>
    </xf>
    <xf numFmtId="0" fontId="26" fillId="0" borderId="14" xfId="0" applyFont="1" applyFill="1" applyBorder="1"/>
    <xf numFmtId="0" fontId="0" fillId="0" borderId="14" xfId="0" applyFont="1" applyFill="1" applyBorder="1"/>
    <xf numFmtId="0" fontId="0" fillId="0" borderId="15" xfId="0" applyFont="1" applyFill="1" applyBorder="1"/>
    <xf numFmtId="0" fontId="0" fillId="4" borderId="0" xfId="0" applyFill="1" applyProtection="1"/>
    <xf numFmtId="0" fontId="7" fillId="4" borderId="0" xfId="0" applyFont="1" applyFill="1" applyAlignment="1" applyProtection="1">
      <alignment horizontal="center"/>
    </xf>
    <xf numFmtId="0" fontId="5" fillId="4" borderId="0" xfId="0" applyFont="1" applyFill="1" applyAlignment="1" applyProtection="1">
      <alignment horizontal="right"/>
    </xf>
    <xf numFmtId="0" fontId="5" fillId="4" borderId="0" xfId="0" applyFont="1" applyFill="1" applyAlignment="1" applyProtection="1">
      <alignment horizontal="right" vertical="center"/>
    </xf>
    <xf numFmtId="0" fontId="7" fillId="4" borderId="0" xfId="0" applyFont="1" applyFill="1" applyProtection="1"/>
    <xf numFmtId="0" fontId="8" fillId="4" borderId="0" xfId="0" applyFont="1" applyFill="1" applyAlignment="1" applyProtection="1">
      <alignment horizontal="left" vertical="center"/>
    </xf>
    <xf numFmtId="0" fontId="5" fillId="4" borderId="0" xfId="0" quotePrefix="1" applyFont="1" applyFill="1" applyAlignment="1" applyProtection="1">
      <alignment vertical="center"/>
    </xf>
    <xf numFmtId="0" fontId="9" fillId="4" borderId="0" xfId="0" applyFont="1" applyFill="1" applyBorder="1" applyAlignment="1" applyProtection="1">
      <alignment vertical="center"/>
    </xf>
    <xf numFmtId="0" fontId="7" fillId="4" borderId="0" xfId="0" applyFont="1" applyFill="1" applyBorder="1" applyProtection="1"/>
    <xf numFmtId="0" fontId="7" fillId="4" borderId="7" xfId="0" applyFont="1" applyFill="1" applyBorder="1" applyAlignment="1" applyProtection="1">
      <alignment wrapText="1"/>
    </xf>
    <xf numFmtId="0" fontId="7" fillId="4" borderId="8" xfId="0" applyFont="1" applyFill="1" applyBorder="1" applyAlignment="1" applyProtection="1">
      <alignment wrapText="1"/>
    </xf>
    <xf numFmtId="0" fontId="24" fillId="4" borderId="5" xfId="0" applyFont="1" applyFill="1" applyBorder="1" applyAlignment="1" applyProtection="1">
      <alignment horizontal="center" vertical="center"/>
    </xf>
    <xf numFmtId="44" fontId="23" fillId="4" borderId="2" xfId="5" quotePrefix="1" applyFont="1" applyFill="1" applyBorder="1" applyProtection="1"/>
    <xf numFmtId="44" fontId="23" fillId="5" borderId="10" xfId="5" applyFont="1" applyFill="1" applyBorder="1" applyProtection="1"/>
    <xf numFmtId="44" fontId="25" fillId="3" borderId="11" xfId="5" applyFont="1" applyFill="1" applyBorder="1" applyProtection="1"/>
    <xf numFmtId="0" fontId="9" fillId="4" borderId="0" xfId="0" quotePrefix="1" applyFont="1" applyFill="1" applyAlignment="1" applyProtection="1">
      <alignment horizontal="left"/>
    </xf>
    <xf numFmtId="0" fontId="12" fillId="4" borderId="0" xfId="0" applyFont="1" applyFill="1" applyProtection="1"/>
    <xf numFmtId="0" fontId="14" fillId="4" borderId="0" xfId="0" applyFont="1" applyFill="1" applyAlignment="1" applyProtection="1">
      <alignment horizontal="center"/>
    </xf>
    <xf numFmtId="0" fontId="5" fillId="4" borderId="0" xfId="0" applyFont="1" applyFill="1" applyAlignment="1" applyProtection="1">
      <alignment horizontal="left"/>
    </xf>
    <xf numFmtId="0" fontId="9" fillId="4" borderId="0" xfId="0" applyFont="1" applyFill="1" applyAlignment="1" applyProtection="1">
      <alignment horizontal="left"/>
    </xf>
    <xf numFmtId="0" fontId="7" fillId="4" borderId="0" xfId="0" applyFont="1" applyFill="1" applyAlignment="1" applyProtection="1">
      <alignment horizontal="left"/>
    </xf>
    <xf numFmtId="0" fontId="5" fillId="4" borderId="0" xfId="0" quotePrefix="1" applyFont="1" applyFill="1" applyAlignment="1" applyProtection="1">
      <alignment horizontal="left"/>
    </xf>
    <xf numFmtId="0" fontId="7" fillId="4" borderId="0" xfId="0" quotePrefix="1" applyFont="1" applyFill="1" applyAlignment="1" applyProtection="1">
      <alignment horizontal="left"/>
    </xf>
    <xf numFmtId="0" fontId="5" fillId="4" borderId="0" xfId="0" applyFont="1" applyFill="1" applyProtection="1"/>
    <xf numFmtId="0" fontId="5" fillId="4" borderId="3" xfId="0" applyFont="1" applyFill="1" applyBorder="1" applyAlignment="1" applyProtection="1"/>
    <xf numFmtId="0" fontId="5" fillId="4" borderId="0" xfId="0" applyFont="1" applyFill="1" applyAlignment="1" applyProtection="1"/>
    <xf numFmtId="0" fontId="11" fillId="4" borderId="0" xfId="0" applyFont="1" applyFill="1" applyProtection="1"/>
    <xf numFmtId="44" fontId="23" fillId="5" borderId="19" xfId="5" applyNumberFormat="1" applyFont="1" applyFill="1" applyBorder="1" applyProtection="1"/>
    <xf numFmtId="44" fontId="23" fillId="5" borderId="6" xfId="5" applyNumberFormat="1" applyFont="1" applyFill="1" applyBorder="1" applyProtection="1"/>
    <xf numFmtId="44" fontId="23" fillId="5" borderId="18" xfId="5" applyNumberFormat="1" applyFont="1" applyFill="1" applyBorder="1" applyProtection="1"/>
    <xf numFmtId="0" fontId="2" fillId="0" borderId="11" xfId="0" applyFont="1" applyBorder="1" applyAlignment="1" applyProtection="1"/>
    <xf numFmtId="49" fontId="7" fillId="4" borderId="8" xfId="0" applyNumberFormat="1" applyFont="1" applyFill="1" applyBorder="1" applyAlignment="1" applyProtection="1">
      <alignment horizontal="left" textRotation="45" wrapText="1"/>
    </xf>
    <xf numFmtId="0" fontId="7" fillId="4" borderId="20" xfId="0" applyFont="1" applyFill="1" applyBorder="1" applyAlignment="1" applyProtection="1">
      <alignment horizontal="left" textRotation="45" wrapText="1"/>
    </xf>
    <xf numFmtId="0" fontId="30" fillId="7" borderId="21" xfId="0" applyFont="1" applyFill="1" applyBorder="1" applyAlignment="1" applyProtection="1">
      <alignment textRotation="45" wrapText="1"/>
    </xf>
    <xf numFmtId="44" fontId="31" fillId="7" borderId="22" xfId="5" applyNumberFormat="1" applyFont="1" applyFill="1" applyBorder="1" applyProtection="1"/>
    <xf numFmtId="0" fontId="0" fillId="0" borderId="0" xfId="0" applyAlignment="1">
      <alignment horizontal="right" vertical="top"/>
    </xf>
    <xf numFmtId="0" fontId="7" fillId="6" borderId="2" xfId="0" applyFont="1" applyFill="1" applyBorder="1" applyAlignment="1" applyProtection="1">
      <alignment horizontal="center" vertical="top" wrapText="1"/>
    </xf>
    <xf numFmtId="0" fontId="32" fillId="3" borderId="2" xfId="0" applyFont="1" applyFill="1" applyBorder="1" applyAlignment="1" applyProtection="1">
      <alignment horizontal="center" vertical="top"/>
    </xf>
    <xf numFmtId="18" fontId="33" fillId="3" borderId="2" xfId="0" applyNumberFormat="1" applyFont="1" applyFill="1" applyBorder="1" applyAlignment="1" applyProtection="1">
      <alignment vertical="top" wrapText="1"/>
    </xf>
    <xf numFmtId="0" fontId="34" fillId="3" borderId="2" xfId="0" applyFont="1" applyFill="1" applyBorder="1" applyAlignment="1" applyProtection="1">
      <alignment vertical="top"/>
    </xf>
    <xf numFmtId="0" fontId="35" fillId="3" borderId="2" xfId="0" applyFont="1" applyFill="1" applyBorder="1" applyAlignment="1" applyProtection="1">
      <alignment vertical="top" wrapText="1"/>
    </xf>
    <xf numFmtId="49" fontId="0" fillId="0" borderId="0" xfId="0" applyNumberFormat="1"/>
    <xf numFmtId="0" fontId="5" fillId="4" borderId="0" xfId="0" applyFont="1" applyFill="1" applyAlignment="1" applyProtection="1">
      <alignment horizontal="left"/>
    </xf>
    <xf numFmtId="0" fontId="5" fillId="0" borderId="23" xfId="0" applyFont="1" applyBorder="1"/>
    <xf numFmtId="0" fontId="0" fillId="0" borderId="0" xfId="0" applyProtection="1">
      <protection locked="0"/>
    </xf>
    <xf numFmtId="43" fontId="0" fillId="0" borderId="0" xfId="0" applyNumberFormat="1"/>
    <xf numFmtId="0" fontId="38" fillId="8" borderId="25" xfId="0" applyFont="1" applyFill="1" applyBorder="1" applyAlignment="1" applyProtection="1">
      <alignment horizontal="center" vertical="top" wrapText="1"/>
    </xf>
    <xf numFmtId="0" fontId="4" fillId="0" borderId="2" xfId="0" applyFont="1" applyBorder="1" applyAlignment="1" applyProtection="1">
      <alignment wrapText="1"/>
    </xf>
    <xf numFmtId="44" fontId="4" fillId="0" borderId="2" xfId="5" applyFont="1" applyBorder="1" applyAlignment="1" applyProtection="1">
      <alignment wrapText="1"/>
    </xf>
    <xf numFmtId="0" fontId="40" fillId="9" borderId="2" xfId="0" applyFont="1" applyFill="1" applyBorder="1" applyAlignment="1" applyProtection="1">
      <alignment horizontal="right" wrapText="1"/>
    </xf>
    <xf numFmtId="44" fontId="40" fillId="9" borderId="2" xfId="5" applyFont="1" applyFill="1" applyBorder="1" applyAlignment="1" applyProtection="1">
      <alignment wrapText="1"/>
    </xf>
    <xf numFmtId="164" fontId="41" fillId="0" borderId="2" xfId="0" applyNumberFormat="1" applyFont="1" applyFill="1" applyBorder="1" applyAlignment="1" applyProtection="1">
      <alignment horizontal="center" vertical="top" wrapText="1"/>
      <protection hidden="1"/>
    </xf>
    <xf numFmtId="0" fontId="41" fillId="0" borderId="2" xfId="0" quotePrefix="1" applyFont="1" applyFill="1" applyBorder="1" applyAlignment="1" applyProtection="1">
      <alignment horizontal="center" vertical="top" wrapText="1"/>
      <protection hidden="1"/>
    </xf>
    <xf numFmtId="0" fontId="41" fillId="0" borderId="2" xfId="0" applyFont="1" applyFill="1" applyBorder="1" applyAlignment="1" applyProtection="1">
      <alignment horizontal="center" vertical="top" wrapText="1"/>
      <protection hidden="1"/>
    </xf>
    <xf numFmtId="165" fontId="39" fillId="0" borderId="2" xfId="1" applyNumberFormat="1" applyFont="1" applyFill="1" applyBorder="1" applyAlignment="1" applyProtection="1">
      <alignment horizontal="center" vertical="top" wrapText="1"/>
      <protection hidden="1"/>
    </xf>
    <xf numFmtId="0" fontId="2" fillId="0" borderId="0" xfId="0" applyFont="1" applyProtection="1"/>
    <xf numFmtId="164" fontId="23" fillId="3" borderId="10" xfId="4" applyNumberFormat="1" applyFont="1" applyFill="1" applyBorder="1" applyAlignment="1" applyProtection="1">
      <alignment horizontal="center" vertical="center" wrapText="1"/>
      <protection hidden="1"/>
    </xf>
    <xf numFmtId="38" fontId="23" fillId="3" borderId="10" xfId="1" applyNumberFormat="1" applyFont="1" applyFill="1" applyBorder="1" applyAlignment="1" applyProtection="1">
      <alignment horizontal="center" vertical="center" wrapText="1"/>
      <protection hidden="1"/>
    </xf>
    <xf numFmtId="164" fontId="23" fillId="3" borderId="10" xfId="4" applyNumberFormat="1" applyFont="1" applyFill="1" applyBorder="1" applyAlignment="1" applyProtection="1">
      <alignment vertical="center" wrapText="1"/>
      <protection hidden="1"/>
    </xf>
    <xf numFmtId="49" fontId="39" fillId="8" borderId="2" xfId="0" applyNumberFormat="1" applyFont="1" applyFill="1" applyBorder="1" applyAlignment="1" applyProtection="1">
      <alignment horizontal="center" vertical="top" wrapText="1"/>
    </xf>
    <xf numFmtId="0" fontId="31" fillId="0" borderId="2" xfId="0" applyFont="1" applyFill="1" applyBorder="1" applyAlignment="1" applyProtection="1">
      <alignment vertical="top"/>
      <protection locked="0"/>
    </xf>
    <xf numFmtId="0" fontId="31" fillId="0" borderId="2" xfId="0" applyFont="1" applyFill="1" applyBorder="1" applyAlignment="1" applyProtection="1">
      <alignment horizontal="center" vertical="top"/>
      <protection locked="0"/>
    </xf>
    <xf numFmtId="0" fontId="31" fillId="0" borderId="2" xfId="0" applyFont="1" applyFill="1" applyBorder="1" applyAlignment="1" applyProtection="1">
      <alignment vertical="top" wrapText="1"/>
      <protection locked="0"/>
    </xf>
    <xf numFmtId="0" fontId="43" fillId="0" borderId="0" xfId="0" applyFont="1" applyAlignment="1" applyProtection="1">
      <alignment vertical="top" wrapText="1"/>
      <protection locked="0"/>
    </xf>
    <xf numFmtId="0" fontId="43" fillId="0" borderId="0" xfId="0" applyFont="1" applyAlignment="1" applyProtection="1">
      <alignment wrapText="1"/>
      <protection locked="0"/>
    </xf>
    <xf numFmtId="0" fontId="43" fillId="0" borderId="0" xfId="0" applyFont="1" applyFill="1" applyAlignment="1" applyProtection="1">
      <alignment wrapText="1"/>
      <protection locked="0"/>
    </xf>
    <xf numFmtId="44" fontId="43" fillId="0" borderId="0" xfId="5" applyFont="1" applyAlignment="1" applyProtection="1">
      <alignment wrapText="1"/>
      <protection locked="0"/>
    </xf>
    <xf numFmtId="0" fontId="44" fillId="0" borderId="4" xfId="6" applyFont="1" applyBorder="1" applyAlignment="1" applyProtection="1">
      <alignment horizontal="right"/>
      <protection locked="0"/>
    </xf>
    <xf numFmtId="0" fontId="44" fillId="6" borderId="4" xfId="6" applyFont="1" applyFill="1" applyBorder="1" applyAlignment="1" applyProtection="1">
      <alignment horizontal="center"/>
    </xf>
    <xf numFmtId="44" fontId="44" fillId="0" borderId="4" xfId="5" applyFont="1" applyBorder="1" applyAlignment="1" applyProtection="1">
      <alignment horizontal="right" vertical="top"/>
      <protection locked="0"/>
    </xf>
    <xf numFmtId="0" fontId="44" fillId="0" borderId="4" xfId="6" applyFont="1" applyBorder="1" applyAlignment="1" applyProtection="1">
      <alignment wrapText="1"/>
      <protection locked="0"/>
    </xf>
    <xf numFmtId="0" fontId="44" fillId="0" borderId="4" xfId="6" applyFont="1" applyBorder="1" applyAlignment="1" applyProtection="1">
      <alignment vertical="top" wrapText="1"/>
      <protection locked="0"/>
    </xf>
    <xf numFmtId="164" fontId="44" fillId="0" borderId="4" xfId="0" applyNumberFormat="1" applyFont="1" applyFill="1" applyBorder="1" applyAlignment="1" applyProtection="1">
      <alignment horizontal="left" vertical="top" wrapText="1"/>
      <protection locked="0"/>
    </xf>
    <xf numFmtId="3" fontId="44" fillId="6" borderId="4" xfId="0" quotePrefix="1" applyNumberFormat="1" applyFont="1" applyFill="1" applyBorder="1" applyAlignment="1" applyProtection="1">
      <alignment vertical="top" wrapText="1"/>
    </xf>
    <xf numFmtId="44" fontId="44" fillId="0" borderId="4" xfId="5" applyFont="1" applyFill="1" applyBorder="1" applyAlignment="1" applyProtection="1">
      <alignment vertical="top" wrapText="1"/>
      <protection locked="0"/>
    </xf>
    <xf numFmtId="0" fontId="44" fillId="0" borderId="4" xfId="1" applyNumberFormat="1" applyFont="1" applyFill="1" applyBorder="1" applyAlignment="1" applyProtection="1">
      <alignment vertical="top" wrapText="1"/>
      <protection locked="0"/>
    </xf>
    <xf numFmtId="0" fontId="2" fillId="0" borderId="0" xfId="0" applyFont="1" applyAlignment="1">
      <alignment horizontal="right" vertical="top"/>
    </xf>
    <xf numFmtId="0" fontId="2" fillId="0" borderId="0" xfId="0" applyFont="1" applyAlignment="1">
      <alignment horizontal="center" vertical="top"/>
    </xf>
    <xf numFmtId="0" fontId="2" fillId="0" borderId="0" xfId="0" applyFont="1"/>
    <xf numFmtId="0" fontId="0" fillId="0" borderId="0" xfId="0" applyAlignment="1">
      <alignment wrapText="1"/>
    </xf>
    <xf numFmtId="0" fontId="0" fillId="4" borderId="0" xfId="0" applyFill="1" applyProtection="1"/>
    <xf numFmtId="44" fontId="23" fillId="4" borderId="2" xfId="5" quotePrefix="1" applyNumberFormat="1" applyFont="1" applyFill="1" applyBorder="1" applyProtection="1"/>
    <xf numFmtId="44" fontId="23" fillId="5" borderId="2" xfId="5" applyNumberFormat="1" applyFont="1" applyFill="1" applyBorder="1" applyProtection="1"/>
    <xf numFmtId="44" fontId="31" fillId="7" borderId="3" xfId="5" applyNumberFormat="1" applyFont="1" applyFill="1" applyBorder="1" applyProtection="1"/>
    <xf numFmtId="44" fontId="31" fillId="7" borderId="29" xfId="5" applyNumberFormat="1" applyFont="1" applyFill="1" applyBorder="1" applyProtection="1"/>
    <xf numFmtId="0" fontId="18" fillId="0" borderId="0" xfId="0" applyFont="1" applyAlignment="1">
      <alignment horizontal="center" vertical="top" wrapText="1"/>
    </xf>
    <xf numFmtId="18" fontId="3" fillId="4" borderId="0" xfId="0" applyNumberFormat="1" applyFont="1" applyFill="1" applyAlignment="1" applyProtection="1">
      <alignment horizontal="center"/>
    </xf>
    <xf numFmtId="0" fontId="25" fillId="4" borderId="12" xfId="0" applyFont="1" applyFill="1" applyBorder="1" applyProtection="1"/>
    <xf numFmtId="0" fontId="25" fillId="4" borderId="13" xfId="0" applyFont="1" applyFill="1" applyBorder="1" applyProtection="1"/>
    <xf numFmtId="0" fontId="5" fillId="4" borderId="0" xfId="0" applyFont="1" applyFill="1" applyAlignment="1" applyProtection="1">
      <alignment horizontal="left" wrapText="1"/>
    </xf>
    <xf numFmtId="0" fontId="0" fillId="0" borderId="0" xfId="0" applyAlignment="1" applyProtection="1">
      <alignment horizontal="left" wrapText="1"/>
    </xf>
    <xf numFmtId="0" fontId="29" fillId="4" borderId="6" xfId="0" applyFont="1" applyFill="1" applyBorder="1" applyAlignment="1" applyProtection="1">
      <alignment horizontal="left"/>
    </xf>
    <xf numFmtId="0" fontId="29" fillId="4" borderId="16" xfId="0" applyFont="1" applyFill="1" applyBorder="1" applyAlignment="1" applyProtection="1">
      <alignment horizontal="left"/>
    </xf>
    <xf numFmtId="0" fontId="29" fillId="4" borderId="17" xfId="0" applyFont="1" applyFill="1" applyBorder="1" applyAlignment="1" applyProtection="1">
      <alignment horizontal="left"/>
    </xf>
    <xf numFmtId="0" fontId="9" fillId="4" borderId="0" xfId="0" applyFont="1" applyFill="1" applyAlignment="1" applyProtection="1">
      <alignment horizontal="right"/>
    </xf>
    <xf numFmtId="0" fontId="0" fillId="4" borderId="0" xfId="0" applyFill="1" applyProtection="1"/>
    <xf numFmtId="0" fontId="0" fillId="4" borderId="0" xfId="0" applyFill="1" applyAlignment="1" applyProtection="1">
      <alignment horizontal="center" wrapText="1"/>
    </xf>
    <xf numFmtId="0" fontId="5" fillId="4" borderId="0" xfId="0" applyFont="1" applyFill="1" applyAlignment="1" applyProtection="1">
      <alignment horizontal="left"/>
    </xf>
    <xf numFmtId="0" fontId="5" fillId="0" borderId="2" xfId="0" applyFont="1" applyFill="1" applyBorder="1" applyAlignment="1" applyProtection="1">
      <alignment wrapText="1"/>
      <protection locked="0"/>
    </xf>
    <xf numFmtId="0" fontId="5" fillId="4" borderId="2" xfId="0" applyFont="1" applyFill="1" applyBorder="1" applyAlignment="1" applyProtection="1">
      <alignment wrapText="1"/>
    </xf>
    <xf numFmtId="0" fontId="7" fillId="0" borderId="2" xfId="0" applyFont="1" applyBorder="1" applyAlignment="1" applyProtection="1">
      <alignment horizontal="center"/>
      <protection locked="0"/>
    </xf>
    <xf numFmtId="166" fontId="7" fillId="0" borderId="2" xfId="0" applyNumberFormat="1" applyFont="1" applyBorder="1" applyAlignment="1" applyProtection="1">
      <alignment horizontal="center"/>
      <protection locked="0"/>
    </xf>
    <xf numFmtId="0" fontId="7" fillId="0" borderId="2" xfId="0" applyFont="1" applyBorder="1" applyAlignment="1" applyProtection="1">
      <alignment horizontal="left"/>
      <protection locked="0"/>
    </xf>
    <xf numFmtId="0" fontId="13" fillId="0" borderId="2" xfId="3" applyBorder="1" applyAlignment="1" applyProtection="1">
      <alignment horizontal="left"/>
      <protection locked="0"/>
    </xf>
    <xf numFmtId="164" fontId="25" fillId="3" borderId="26" xfId="4" applyNumberFormat="1" applyFont="1" applyFill="1" applyBorder="1" applyAlignment="1" applyProtection="1">
      <alignment horizontal="center" vertical="center" wrapText="1"/>
      <protection hidden="1"/>
    </xf>
    <xf numFmtId="164" fontId="25" fillId="3" borderId="27" xfId="4" applyNumberFormat="1" applyFont="1" applyFill="1" applyBorder="1" applyAlignment="1" applyProtection="1">
      <alignment horizontal="center" vertical="center" wrapText="1"/>
      <protection hidden="1"/>
    </xf>
    <xf numFmtId="164" fontId="25" fillId="3" borderId="28" xfId="4" applyNumberFormat="1" applyFont="1" applyFill="1" applyBorder="1" applyAlignment="1" applyProtection="1">
      <alignment horizontal="center" vertical="center" wrapText="1"/>
      <protection hidden="1"/>
    </xf>
    <xf numFmtId="0" fontId="37" fillId="8" borderId="18" xfId="0" applyFont="1" applyFill="1" applyBorder="1" applyAlignment="1" applyProtection="1">
      <alignment horizontal="center" vertical="top" wrapText="1"/>
    </xf>
    <xf numFmtId="0" fontId="37" fillId="8" borderId="24" xfId="0" applyFont="1" applyFill="1" applyBorder="1" applyAlignment="1" applyProtection="1">
      <alignment horizontal="center" vertical="top" wrapText="1"/>
    </xf>
    <xf numFmtId="0" fontId="37" fillId="8" borderId="3" xfId="0" applyFont="1" applyFill="1" applyBorder="1" applyAlignment="1" applyProtection="1">
      <alignment horizontal="center" vertical="top" wrapText="1"/>
    </xf>
    <xf numFmtId="0" fontId="37" fillId="8" borderId="0" xfId="0" applyFont="1" applyFill="1" applyBorder="1" applyAlignment="1" applyProtection="1">
      <alignment horizontal="center" vertical="top" wrapText="1"/>
    </xf>
    <xf numFmtId="0" fontId="39" fillId="8" borderId="1" xfId="0" applyFont="1" applyFill="1" applyBorder="1" applyAlignment="1" applyProtection="1">
      <alignment horizontal="center" vertical="top" wrapText="1"/>
    </xf>
    <xf numFmtId="2" fontId="3" fillId="2" borderId="0" xfId="1" quotePrefix="1" applyNumberFormat="1" applyFont="1" applyFill="1" applyAlignment="1" applyProtection="1">
      <alignment horizontal="center" vertical="top"/>
    </xf>
    <xf numFmtId="0" fontId="4" fillId="2" borderId="0" xfId="0" applyFont="1" applyFill="1" applyAlignment="1" applyProtection="1">
      <alignment horizontal="center" vertical="top"/>
    </xf>
    <xf numFmtId="0" fontId="5" fillId="2" borderId="1" xfId="2" applyFont="1" applyFill="1" applyBorder="1" applyAlignment="1" applyProtection="1">
      <alignment horizontal="center" vertical="top"/>
    </xf>
    <xf numFmtId="49" fontId="5" fillId="2" borderId="0" xfId="1" applyNumberFormat="1" applyFont="1" applyFill="1" applyAlignment="1" applyProtection="1">
      <alignment horizontal="center" vertical="top"/>
    </xf>
    <xf numFmtId="18" fontId="27" fillId="0" borderId="0" xfId="0" applyNumberFormat="1" applyFont="1" applyAlignment="1" applyProtection="1">
      <alignment horizontal="center" vertical="top"/>
    </xf>
    <xf numFmtId="49" fontId="27" fillId="0" borderId="0" xfId="0" applyNumberFormat="1" applyFont="1" applyAlignment="1" applyProtection="1">
      <alignment horizontal="center" vertical="top"/>
    </xf>
    <xf numFmtId="0" fontId="28" fillId="0" borderId="0" xfId="0" applyFont="1" applyAlignment="1" applyProtection="1">
      <alignment horizontal="left" vertical="top" wrapText="1"/>
    </xf>
    <xf numFmtId="18" fontId="36" fillId="0" borderId="0" xfId="0" applyNumberFormat="1" applyFont="1" applyAlignment="1" applyProtection="1">
      <alignment horizontal="center" vertical="top"/>
    </xf>
    <xf numFmtId="0" fontId="2" fillId="3" borderId="0" xfId="0" applyFont="1" applyFill="1" applyAlignment="1">
      <alignment horizontal="center" vertical="top" wrapText="1"/>
    </xf>
    <xf numFmtId="0" fontId="5" fillId="3" borderId="24" xfId="0" applyFont="1" applyFill="1" applyBorder="1" applyAlignment="1" applyProtection="1">
      <alignment horizontal="center"/>
    </xf>
    <xf numFmtId="0" fontId="5" fillId="3" borderId="0" xfId="0" applyFont="1" applyFill="1" applyAlignment="1" applyProtection="1">
      <alignment horizontal="center"/>
    </xf>
  </cellXfs>
  <cellStyles count="7">
    <cellStyle name="Comma" xfId="1" builtinId="3"/>
    <cellStyle name="Currency" xfId="5" builtinId="4"/>
    <cellStyle name="Hyperlink" xfId="3" builtinId="8"/>
    <cellStyle name="Normal" xfId="0" builtinId="0"/>
    <cellStyle name="Normal 2" xfId="6"/>
    <cellStyle name="Normal_Budget File" xfId="4"/>
    <cellStyle name="Normal_STEVEMA" xfId="2"/>
  </cellStyles>
  <dxfs count="52">
    <dxf>
      <numFmt numFmtId="35" formatCode="_(* #,##0.00_);_(* \(#,##0.00\);_(* &quot;-&quot;??_);_(@_)"/>
    </dxf>
    <dxf>
      <font>
        <b val="0"/>
        <i val="0"/>
        <strike val="0"/>
        <condense val="0"/>
        <extend val="0"/>
        <outline val="0"/>
        <shadow val="0"/>
        <u val="none"/>
        <vertAlign val="baseline"/>
        <sz val="11"/>
        <color theme="1"/>
        <name val="Calibri"/>
        <scheme val="minor"/>
      </font>
      <fill>
        <patternFill patternType="none">
          <fgColor indexed="64"/>
          <bgColor auto="1"/>
        </patternFill>
      </fill>
      <border diagonalUp="0" diagonalDown="0">
        <left/>
        <right style="thin">
          <color theme="5"/>
        </right>
        <top style="thin">
          <color theme="5"/>
        </top>
        <bottom/>
      </border>
    </dxf>
    <dxf>
      <font>
        <strike val="0"/>
        <outline val="0"/>
        <shadow val="0"/>
        <u val="none"/>
        <vertAlign val="baseline"/>
        <sz val="11"/>
        <color auto="1"/>
        <name val="Calibri"/>
        <scheme val="minor"/>
      </font>
    </dxf>
    <dxf>
      <font>
        <strike val="0"/>
        <outline val="0"/>
        <shadow val="0"/>
        <u val="none"/>
        <vertAlign val="baseline"/>
        <sz val="11"/>
        <color auto="1"/>
        <name val="Calibri"/>
        <scheme val="minor"/>
      </font>
    </dxf>
    <dxf>
      <font>
        <strike val="0"/>
        <outline val="0"/>
        <shadow val="0"/>
        <u val="none"/>
        <vertAlign val="baseline"/>
        <sz val="11"/>
        <color auto="1"/>
        <name val="Calibri"/>
        <scheme val="minor"/>
      </font>
    </dxf>
    <dxf>
      <font>
        <strike val="0"/>
        <outline val="0"/>
        <shadow val="0"/>
        <u val="none"/>
        <vertAlign val="baseline"/>
        <color theme="1" tint="0.34998626667073579"/>
        <name val="Calibri"/>
        <scheme val="none"/>
      </font>
      <protection locked="1" hidden="0"/>
    </dxf>
    <dxf>
      <font>
        <strike val="0"/>
        <outline val="0"/>
        <shadow val="0"/>
        <u val="none"/>
        <vertAlign val="baseline"/>
        <color theme="1" tint="0.34998626667073579"/>
        <name val="Calibri"/>
        <scheme val="none"/>
      </font>
      <protection locked="1" hidden="0"/>
    </dxf>
    <dxf>
      <font>
        <strike val="0"/>
        <outline val="0"/>
        <shadow val="0"/>
        <u val="none"/>
        <vertAlign val="baseline"/>
        <color theme="1" tint="0.34998626667073579"/>
        <name val="Calibri"/>
        <scheme val="none"/>
      </font>
      <protection locked="1" hidden="0"/>
    </dxf>
    <dxf>
      <border outline="0">
        <bottom style="thin">
          <color indexed="64"/>
        </bottom>
      </border>
    </dxf>
    <dxf>
      <font>
        <strike val="0"/>
        <outline val="0"/>
        <shadow val="0"/>
        <u val="none"/>
        <vertAlign val="baseline"/>
        <color theme="1" tint="0.34998626667073579"/>
        <name val="Calibri"/>
        <scheme val="none"/>
      </font>
      <protection locked="1" hidden="0"/>
    </dxf>
    <dxf>
      <font>
        <strike val="0"/>
        <outline val="0"/>
        <shadow val="0"/>
        <u val="none"/>
        <vertAlign val="baseline"/>
        <color theme="1" tint="0.34998626667073579"/>
        <name val="Calibri"/>
        <scheme val="none"/>
      </font>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border outline="0">
        <top style="thin">
          <color indexed="64"/>
        </top>
      </border>
    </dxf>
    <dxf>
      <numFmt numFmtId="3" formatCode="#,##0"/>
      <protection locked="1" hidden="0"/>
    </dxf>
    <dxf>
      <font>
        <b val="0"/>
        <i val="0"/>
        <strike val="0"/>
        <condense val="0"/>
        <extend val="0"/>
        <outline val="0"/>
        <shadow val="0"/>
        <u val="none"/>
        <vertAlign val="baseline"/>
        <sz val="10"/>
        <color auto="1"/>
        <name val="Arial"/>
        <scheme val="none"/>
      </font>
      <numFmt numFmtId="3" formatCode="#,##0"/>
      <fill>
        <patternFill patternType="solid">
          <fgColor indexed="64"/>
          <bgColor theme="0" tint="-0.14999847407452621"/>
        </patternFill>
      </fill>
      <alignment horizontal="center" vertical="top" textRotation="0" wrapText="1" indent="0" justifyLastLine="0" shrinkToFit="0" readingOrder="0"/>
      <border diagonalUp="0" diagonalDown="0">
        <left style="thin">
          <color indexed="64"/>
        </left>
        <right style="thin">
          <color indexed="64"/>
        </right>
        <top/>
        <bottom/>
      </border>
      <protection locked="1" hidden="0"/>
    </dxf>
    <dxf>
      <font>
        <b val="0"/>
        <i val="0"/>
        <strike val="0"/>
        <condense val="0"/>
        <extend val="0"/>
        <outline val="0"/>
        <shadow val="0"/>
        <u val="none"/>
        <vertAlign val="baseline"/>
        <sz val="10"/>
        <color auto="1"/>
        <name val="Arial"/>
        <scheme val="none"/>
      </font>
      <numFmt numFmtId="0" formatCode="General"/>
      <fill>
        <patternFill patternType="none">
          <fgColor indexed="64"/>
          <bgColor auto="1"/>
        </patternFill>
      </fill>
      <alignment horizontal="general" vertical="top" textRotation="0" wrapText="1" indent="0" justifyLastLine="0" shrinkToFit="0" readingOrder="0"/>
      <border diagonalUp="0" diagonalDown="0">
        <left style="thin">
          <color indexed="64"/>
        </left>
        <right style="thin">
          <color indexed="64"/>
        </right>
        <top style="medium">
          <color auto="1"/>
        </top>
        <bottom style="medium">
          <color auto="1"/>
        </bottom>
        <vertical style="thin">
          <color indexed="64"/>
        </vertical>
        <horizontal style="medium">
          <color auto="1"/>
        </horizontal>
      </border>
      <protection locked="1" hidden="0"/>
    </dxf>
    <dxf>
      <font>
        <b val="0"/>
        <i val="0"/>
        <strike val="0"/>
        <condense val="0"/>
        <extend val="0"/>
        <outline val="0"/>
        <shadow val="0"/>
        <u val="none"/>
        <vertAlign val="baseline"/>
        <sz val="10"/>
        <color auto="1"/>
        <name val="Arial"/>
        <scheme val="none"/>
      </font>
      <numFmt numFmtId="165" formatCode="_(* #,##0_);_(* \(#,##0\);_(* &quot;-&quot;??_);_(@_)"/>
      <fill>
        <patternFill patternType="none">
          <fgColor indexed="64"/>
          <bgColor auto="1"/>
        </patternFill>
      </fill>
      <alignment horizontal="general" vertical="top" textRotation="0" wrapText="1" indent="0" justifyLastLine="0" shrinkToFit="0" readingOrder="0"/>
      <border diagonalUp="0" diagonalDown="0">
        <left style="thin">
          <color indexed="64"/>
        </left>
        <right style="thin">
          <color indexed="64"/>
        </right>
        <top style="medium">
          <color auto="1"/>
        </top>
        <bottom style="medium">
          <color auto="1"/>
        </bottom>
        <vertical style="thin">
          <color indexed="64"/>
        </vertical>
        <horizontal style="medium">
          <color auto="1"/>
        </horizontal>
      </border>
      <protection locked="1" hidden="0"/>
    </dxf>
    <dxf>
      <font>
        <b val="0"/>
        <i val="0"/>
        <strike val="0"/>
        <condense val="0"/>
        <extend val="0"/>
        <outline val="0"/>
        <shadow val="0"/>
        <u val="none"/>
        <vertAlign val="baseline"/>
        <sz val="10"/>
        <color auto="1"/>
        <name val="Arial"/>
        <scheme val="none"/>
      </font>
      <numFmt numFmtId="0" formatCode="General"/>
      <fill>
        <patternFill patternType="none">
          <fgColor indexed="64"/>
          <bgColor auto="1"/>
        </patternFill>
      </fill>
      <alignment horizontal="general" vertical="top" textRotation="0" wrapText="1" indent="0" justifyLastLine="0" shrinkToFit="0" readingOrder="0"/>
      <border diagonalUp="0" diagonalDown="0">
        <left style="thin">
          <color indexed="64"/>
        </left>
        <right style="thin">
          <color indexed="64"/>
        </right>
        <top style="medium">
          <color auto="1"/>
        </top>
        <bottom style="medium">
          <color auto="1"/>
        </bottom>
        <vertical style="thin">
          <color indexed="64"/>
        </vertical>
        <horizontal style="medium">
          <color auto="1"/>
        </horizontal>
      </border>
      <protection locked="1" hidden="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medium">
          <color auto="1"/>
        </top>
        <bottom style="medium">
          <color auto="1"/>
        </bottom>
        <vertical style="thin">
          <color indexed="64"/>
        </vertical>
        <horizontal style="medium">
          <color auto="1"/>
        </horizontal>
      </border>
      <protection locked="1" hidden="0"/>
    </dxf>
    <dxf>
      <border outline="0">
        <left style="thin">
          <color indexed="64"/>
        </left>
        <right style="thin">
          <color indexed="64"/>
        </right>
        <top style="thin">
          <color indexed="64"/>
        </top>
        <bottom style="thin">
          <color indexed="64"/>
        </bottom>
      </border>
    </dxf>
    <dxf>
      <fill>
        <patternFill patternType="none">
          <fgColor indexed="64"/>
          <bgColor auto="1"/>
        </patternFill>
      </fill>
      <protection locked="1"/>
    </dxf>
    <dxf>
      <border>
        <bottom style="thin">
          <color indexed="64"/>
        </bottom>
      </border>
    </dxf>
    <dxf>
      <font>
        <b val="0"/>
        <i val="0"/>
        <strike val="0"/>
        <condense val="0"/>
        <extend val="0"/>
        <outline val="0"/>
        <shadow val="0"/>
        <u val="none"/>
        <vertAlign val="baseline"/>
        <sz val="14"/>
        <color theme="0"/>
        <name val="Arial"/>
        <scheme val="none"/>
      </font>
      <fill>
        <patternFill patternType="none">
          <fgColor indexed="64"/>
          <bgColor auto="1"/>
        </patternFill>
      </fill>
      <alignment horizontal="center" vertical="top"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1"/>
    </dxf>
    <dxf>
      <font>
        <strike val="0"/>
        <outline val="0"/>
        <shadow val="0"/>
        <u val="none"/>
        <vertAlign val="baseline"/>
        <color theme="1" tint="0.34998626667073579"/>
      </font>
      <numFmt numFmtId="34" formatCode="_(&quot;$&quot;* #,##0.00_);_(&quot;$&quot;* \(#,##0.00\);_(&quot;$&quot;* &quot;-&quot;??_);_(@_)"/>
      <fill>
        <patternFill patternType="solid">
          <fgColor indexed="64"/>
          <bgColor theme="1" tint="0.34998626667073579"/>
        </patternFill>
      </fill>
      <border diagonalUp="0" diagonalDown="0">
        <left style="thin">
          <color auto="1"/>
        </left>
        <right/>
        <top style="thin">
          <color auto="1"/>
        </top>
        <bottom style="thin">
          <color auto="1"/>
        </bottom>
        <vertical style="thin">
          <color auto="1"/>
        </vertical>
        <horizontal style="thin">
          <color auto="1"/>
        </horizontal>
      </border>
      <protection locked="1" hidden="0"/>
    </dxf>
    <dxf>
      <font>
        <strike val="0"/>
        <outline val="0"/>
        <shadow val="0"/>
        <vertAlign val="baseline"/>
        <color auto="1"/>
      </font>
      <numFmt numFmtId="34" formatCode="_(&quot;$&quot;* #,##0.00_);_(&quot;$&quot;* \(#,##0.00\);_(&quot;$&quot;* &quot;-&quot;??_);_(@_)"/>
      <border diagonalUp="0" diagonalDown="0">
        <left style="thin">
          <color auto="1"/>
        </left>
        <right style="thin">
          <color auto="1"/>
        </right>
        <top style="thin">
          <color auto="1"/>
        </top>
        <bottom style="thin">
          <color auto="1"/>
        </bottom>
        <vertical style="thin">
          <color auto="1"/>
        </vertical>
        <horizontal style="thin">
          <color auto="1"/>
        </horizontal>
      </border>
      <protection locked="1" hidden="0"/>
    </dxf>
    <dxf>
      <font>
        <strike val="0"/>
        <outline val="0"/>
        <shadow val="0"/>
        <vertAlign val="baseline"/>
        <color auto="1"/>
      </font>
      <numFmt numFmtId="34" formatCode="_(&quot;$&quot;* #,##0.00_);_(&quot;$&quot;* \(#,##0.00\);_(&quot;$&quot;* &quot;-&quot;??_);_(@_)"/>
      <border diagonalUp="0" diagonalDown="0">
        <left style="thin">
          <color auto="1"/>
        </left>
        <right style="thin">
          <color auto="1"/>
        </right>
        <top style="thin">
          <color auto="1"/>
        </top>
        <bottom style="thin">
          <color auto="1"/>
        </bottom>
        <vertical style="thin">
          <color auto="1"/>
        </vertical>
        <horizontal style="thin">
          <color auto="1"/>
        </horizontal>
      </border>
      <protection locked="1" hidden="0"/>
    </dxf>
    <dxf>
      <font>
        <strike val="0"/>
        <outline val="0"/>
        <shadow val="0"/>
        <vertAlign val="baseline"/>
        <color auto="1"/>
      </font>
      <numFmt numFmtId="34" formatCode="_(&quot;$&quot;* #,##0.00_);_(&quot;$&quot;* \(#,##0.00\);_(&quot;$&quot;* &quot;-&quot;??_);_(@_)"/>
      <border diagonalUp="0" diagonalDown="0">
        <left style="thin">
          <color auto="1"/>
        </left>
        <right style="thin">
          <color auto="1"/>
        </right>
        <top style="thin">
          <color auto="1"/>
        </top>
        <bottom style="thin">
          <color auto="1"/>
        </bottom>
        <vertical style="thin">
          <color auto="1"/>
        </vertical>
        <horizontal style="thin">
          <color auto="1"/>
        </horizontal>
      </border>
      <protection locked="1" hidden="0"/>
    </dxf>
    <dxf>
      <font>
        <strike val="0"/>
        <outline val="0"/>
        <shadow val="0"/>
        <vertAlign val="baseline"/>
        <color auto="1"/>
      </font>
      <numFmt numFmtId="34" formatCode="_(&quot;$&quot;* #,##0.00_);_(&quot;$&quot;* \(#,##0.00\);_(&quot;$&quot;* &quot;-&quot;??_);_(@_)"/>
      <border diagonalUp="0" diagonalDown="0">
        <left style="thin">
          <color auto="1"/>
        </left>
        <right style="thin">
          <color auto="1"/>
        </right>
        <top style="thin">
          <color auto="1"/>
        </top>
        <bottom style="thin">
          <color auto="1"/>
        </bottom>
        <vertical style="thin">
          <color auto="1"/>
        </vertical>
        <horizontal style="thin">
          <color auto="1"/>
        </horizontal>
      </border>
      <protection locked="1" hidden="0"/>
    </dxf>
    <dxf>
      <font>
        <strike val="0"/>
        <outline val="0"/>
        <shadow val="0"/>
        <vertAlign val="baseline"/>
        <color auto="1"/>
      </font>
      <numFmt numFmtId="34" formatCode="_(&quot;$&quot;* #,##0.00_);_(&quot;$&quot;* \(#,##0.00\);_(&quot;$&quot;* &quot;-&quot;??_);_(@_)"/>
      <border diagonalUp="0" diagonalDown="0">
        <left style="thin">
          <color auto="1"/>
        </left>
        <right style="thin">
          <color auto="1"/>
        </right>
        <top style="thin">
          <color auto="1"/>
        </top>
        <bottom style="thin">
          <color auto="1"/>
        </bottom>
        <vertical style="thin">
          <color auto="1"/>
        </vertical>
        <horizontal style="thin">
          <color auto="1"/>
        </horizontal>
      </border>
      <protection locked="1" hidden="0"/>
    </dxf>
    <dxf>
      <font>
        <strike val="0"/>
        <outline val="0"/>
        <shadow val="0"/>
        <vertAlign val="baseline"/>
        <color auto="1"/>
      </font>
      <numFmt numFmtId="34" formatCode="_(&quot;$&quot;* #,##0.00_);_(&quot;$&quot;* \(#,##0.00\);_(&quot;$&quot;* &quot;-&quot;??_);_(@_)"/>
      <border diagonalUp="0" diagonalDown="0">
        <left style="thin">
          <color auto="1"/>
        </left>
        <right style="thin">
          <color auto="1"/>
        </right>
        <top style="thin">
          <color auto="1"/>
        </top>
        <bottom style="thin">
          <color auto="1"/>
        </bottom>
        <vertical style="thin">
          <color auto="1"/>
        </vertical>
        <horizontal style="thin">
          <color auto="1"/>
        </horizontal>
      </border>
      <protection locked="1" hidden="0"/>
    </dxf>
    <dxf>
      <font>
        <strike val="0"/>
        <outline val="0"/>
        <shadow val="0"/>
        <vertAlign val="baseline"/>
        <color auto="1"/>
      </font>
      <numFmt numFmtId="34" formatCode="_(&quot;$&quot;* #,##0.00_);_(&quot;$&quot;* \(#,##0.00\);_(&quot;$&quot;* &quot;-&quot;??_);_(@_)"/>
      <border diagonalUp="0" diagonalDown="0">
        <left style="thin">
          <color auto="1"/>
        </left>
        <right style="thin">
          <color auto="1"/>
        </right>
        <top style="thin">
          <color auto="1"/>
        </top>
        <bottom style="thin">
          <color auto="1"/>
        </bottom>
        <vertical style="thin">
          <color auto="1"/>
        </vertical>
        <horizontal style="thin">
          <color auto="1"/>
        </horizontal>
      </border>
      <protection locked="1" hidden="0"/>
    </dxf>
    <dxf>
      <font>
        <strike val="0"/>
        <outline val="0"/>
        <shadow val="0"/>
        <vertAlign val="baseline"/>
        <color auto="1"/>
      </font>
      <numFmt numFmtId="34" formatCode="_(&quot;$&quot;* #,##0.00_);_(&quot;$&quot;* \(#,##0.00\);_(&quot;$&quot;* &quot;-&quot;??_);_(@_)"/>
      <border diagonalUp="0" diagonalDown="0">
        <left style="thin">
          <color auto="1"/>
        </left>
        <right style="thin">
          <color auto="1"/>
        </right>
        <top style="thin">
          <color auto="1"/>
        </top>
        <bottom style="thin">
          <color auto="1"/>
        </bottom>
        <vertical style="thin">
          <color auto="1"/>
        </vertical>
        <horizontal style="thin">
          <color auto="1"/>
        </horizontal>
      </border>
      <protection locked="1" hidden="0"/>
    </dxf>
    <dxf>
      <font>
        <b/>
        <strike val="0"/>
        <outline val="0"/>
        <shadow val="0"/>
        <vertAlign val="baseline"/>
        <color auto="1"/>
      </font>
      <fill>
        <patternFill patternType="solid">
          <fgColor indexed="64"/>
          <bgColor theme="3" tint="0.79998168889431442"/>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1" hidden="0"/>
    </dxf>
    <dxf>
      <font>
        <b/>
        <i val="0"/>
        <strike val="0"/>
        <condense val="0"/>
        <extend val="0"/>
        <outline val="0"/>
        <shadow val="0"/>
        <u val="none"/>
        <vertAlign val="baseline"/>
        <sz val="10"/>
        <color auto="1"/>
        <name val="Arial"/>
        <scheme val="none"/>
      </font>
      <fill>
        <patternFill patternType="solid">
          <fgColor indexed="64"/>
          <bgColor theme="3" tint="0.79998168889431442"/>
        </patternFill>
      </fill>
      <alignment horizontal="center" vertical="bottom" textRotation="0" wrapText="0" indent="0" justifyLastLine="0" shrinkToFit="0" readingOrder="0"/>
      <border diagonalUp="0" diagonalDown="0">
        <left/>
        <right style="thin">
          <color auto="1"/>
        </right>
        <top style="thin">
          <color auto="1"/>
        </top>
        <bottom style="thin">
          <color auto="1"/>
        </bottom>
        <vertical style="thin">
          <color auto="1"/>
        </vertical>
        <horizontal style="thin">
          <color auto="1"/>
        </horizontal>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vertAlign val="baseline"/>
        <color auto="1"/>
      </font>
      <protection locked="1" hidden="0"/>
    </dxf>
    <dxf>
      <border>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theme="3" tint="0.79998168889431442"/>
        </patternFill>
      </fill>
      <alignment horizontal="general" vertical="bottom" textRotation="45" wrapText="1" indent="0" justifyLastLine="0" shrinkToFit="0" readingOrder="0"/>
      <border diagonalUp="0" diagonalDown="0">
        <left style="thin">
          <color auto="1"/>
        </left>
        <right style="thin">
          <color auto="1"/>
        </right>
        <top/>
        <bottom/>
        <vertical style="thin">
          <color auto="1"/>
        </vertical>
        <horizontal style="thin">
          <color auto="1"/>
        </horizontal>
      </border>
      <protection locked="1" hidden="0"/>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ill>
        <patternFill>
          <bgColor indexed="22"/>
        </patternFill>
      </fill>
    </dxf>
    <dxf>
      <font>
        <strike/>
        <condense val="0"/>
        <extend val="0"/>
      </font>
      <fill>
        <patternFill>
          <bgColor indexed="29"/>
        </patternFill>
      </fill>
    </dxf>
  </dxfs>
  <tableStyles count="1" defaultTableStyle="TableStyleMedium2" defaultPivotStyle="PivotStyleLight16">
    <tableStyle name="Cover Page Table"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7134531325886349E-3"/>
          <c:y val="0.13194499484063399"/>
          <c:w val="0.98381091144568555"/>
          <c:h val="0.81879621195139829"/>
        </c:manualLayout>
      </c:layout>
      <c:pie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c:spPr>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c:spPr>
          </c:dPt>
          <c:cat>
            <c:strLit>
              <c:ptCount val="7"/>
              <c:pt idx="0">
                <c:v>0100</c:v>
              </c:pt>
              <c:pt idx="1">
                <c:v>0200</c:v>
              </c:pt>
              <c:pt idx="2">
                <c:v>0300</c:v>
              </c:pt>
              <c:pt idx="3">
                <c:v>0500</c:v>
              </c:pt>
              <c:pt idx="4">
                <c:v>0580</c:v>
              </c:pt>
              <c:pt idx="5">
                <c:v>0600</c:v>
              </c:pt>
              <c:pt idx="6">
                <c:v>0735</c:v>
              </c:pt>
            </c:strLit>
          </c:cat>
          <c:val>
            <c:numRef>
              <c:f>'Match Buget Proposal'!$B$4:$B$10</c:f>
              <c:numCache>
                <c:formatCode>_("$"* #,##0.00_);_("$"* \(#,##0.00\);_("$"* "-"??_);_(@_)</c:formatCode>
                <c:ptCount val="7"/>
                <c:pt idx="0">
                  <c:v>0</c:v>
                </c:pt>
                <c:pt idx="1">
                  <c:v>0</c:v>
                </c:pt>
                <c:pt idx="2">
                  <c:v>0</c:v>
                </c:pt>
                <c:pt idx="3">
                  <c:v>0</c:v>
                </c:pt>
                <c:pt idx="4">
                  <c:v>0</c:v>
                </c:pt>
                <c:pt idx="5">
                  <c:v>0</c:v>
                </c:pt>
                <c:pt idx="6">
                  <c:v>0</c:v>
                </c:pt>
              </c:numCache>
            </c:numRef>
          </c:val>
        </c:ser>
        <c:dLbls>
          <c:showLegendKey val="0"/>
          <c:showVal val="0"/>
          <c:showCatName val="0"/>
          <c:showSerName val="0"/>
          <c:showPercent val="0"/>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4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0</xdr:colOff>
      <xdr:row>3</xdr:row>
      <xdr:rowOff>114299</xdr:rowOff>
    </xdr:from>
    <xdr:to>
      <xdr:col>4</xdr:col>
      <xdr:colOff>0</xdr:colOff>
      <xdr:row>11</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CGA\School%20Health%20Professional\2019\Applications\Budgets\Academy%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Instructions"/>
      <sheetName val="2-Cover Page"/>
      <sheetName val="3-Budget Detail"/>
      <sheetName val="NEW-Budget Narrative-RFP"/>
      <sheetName val="4-Budget Summary"/>
      <sheetName val="NOTES"/>
      <sheetName val="Sheet7"/>
    </sheetNames>
    <sheetDataSet>
      <sheetData sheetId="0"/>
      <sheetData sheetId="1"/>
      <sheetData sheetId="2"/>
      <sheetData sheetId="3"/>
      <sheetData sheetId="4"/>
      <sheetData sheetId="5"/>
      <sheetData sheetId="6"/>
    </sheetDataSet>
  </externalBook>
</externalLink>
</file>

<file path=xl/tables/table1.xml><?xml version="1.0" encoding="utf-8"?>
<table xmlns="http://schemas.openxmlformats.org/spreadsheetml/2006/main" id="2" name="Cover_Table" displayName="Cover_Table" ref="A11:K26" totalsRowShown="0" headerRowDxfId="46" dataDxfId="44" headerRowBorderDxfId="45" tableBorderDxfId="43" totalsRowBorderDxfId="42">
  <autoFilter ref="A11:K2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name="Name of School" dataDxfId="41"/>
    <tableColumn id="2" name="Site(s) #" dataDxfId="40"/>
    <tableColumn id="3" name="Instructional - Support Program - Salaries (0100)" dataDxfId="39" dataCellStyle="Currency">
      <calculatedColumnFormula>SUMIFS(Budget_Proposal[[Total]:[Total]],Budget_Proposal[[Site Name]:[Site Name]],"=" &amp; Cover_Table[[#This Row],[Name of School]:[Name of School]],Budget_Proposal[[Program/Budget Object]:[Program/Budget Object]],"=" &amp;Cover_Table[[#Headers],[Instructional - Support Program - Salaries (0100)]])</calculatedColumnFormula>
    </tableColumn>
    <tableColumn id="4" name="Instructional - Support Program - Employee Benefits (0200)" dataDxfId="38" dataCellStyle="Currency">
      <calculatedColumnFormula>SUMIFS(Budget_Proposal[[Total]:[Total]],Budget_Proposal[[Site Name]:[Site Name]],"=" &amp; Cover_Table[[#This Row],[Name of School]:[Name of School]],Budget_Proposal[[Program/Budget Object]:[Program/Budget Object]],"=" &amp;Cover_Table[[#Headers],[Instructional - Support Program - Employee Benefits (0200)]])</calculatedColumnFormula>
    </tableColumn>
    <tableColumn id="5" name="Instructional - Support Program - Purchased Professional &amp; Technical Services (0300)" dataDxfId="37" dataCellStyle="Currency">
      <calculatedColumnFormula>SUMIFS(Budget_Proposal[[Total]:[Total]],Budget_Proposal[[Site Name]:[Site Name]],"=" &amp; Cover_Table[[#This Row],[Name of School]:[Name of School]],Budget_Proposal[[Program/Budget Object]:[Program/Budget Object]],"=" &amp;Cover_Table[[#Headers],[Instructional - Support Program - Purchased Professional &amp; Technical Services (0300)]])</calculatedColumnFormula>
    </tableColumn>
    <tableColumn id="6" name="Instructional - Support Program - Other Purchased Services (0500)" dataDxfId="36" dataCellStyle="Currency">
      <calculatedColumnFormula>SUMIFS(Budget_Proposal[[Total]:[Total]],Budget_Proposal[[Site Name]:[Site Name]],"=" &amp; Cover_Table[[#This Row],[Name of School]:[Name of School]],Budget_Proposal[[Program/Budget Object]:[Program/Budget Object]],"=" &amp;Cover_Table[[#Headers],[Instructional - Support Program - Other Purchased Services (0500)]])</calculatedColumnFormula>
    </tableColumn>
    <tableColumn id="7" name="Instructional - Support Program - Travel, Registration and Entrance (0580)" dataDxfId="35" dataCellStyle="Currency">
      <calculatedColumnFormula>SUMIFS(Budget_Proposal[[Total]:[Total]],Budget_Proposal[[Site Name]:[Site Name]],"=" &amp; Cover_Table[[#This Row],[Name of School]:[Name of School]],Budget_Proposal[[Program/Budget Object]:[Program/Budget Object]],"=" &amp;Cover_Table[[#Headers],[Instructional - Support Program - Travel, Registration and Entrance (0580)]])</calculatedColumnFormula>
    </tableColumn>
    <tableColumn id="8" name="Instructional - Support Program - Supplies (0600)" dataDxfId="34" dataCellStyle="Currency">
      <calculatedColumnFormula>SUMIFS(Budget_Proposal[[Total]:[Total]],Budget_Proposal[[Site Name]:[Site Name]],"=" &amp; Cover_Table[[#This Row],[Name of School]:[Name of School]],Budget_Proposal[[Program/Budget Object]:[Program/Budget Object]],"=" &amp;Cover_Table[[#Headers],[Instructional - Support Program - Supplies (0600)]])</calculatedColumnFormula>
    </tableColumn>
    <tableColumn id="9" name="Instructional - Support Program - Non-Capitalized Equipment (0735)" dataDxfId="33" dataCellStyle="Currency">
      <calculatedColumnFormula>SUMIFS(Budget_Proposal[[Total]:[Total]],Budget_Proposal[[Site Name]:[Site Name]],"=" &amp; Cover_Table[[#This Row],[Name of School]:[Name of School]],Budget_Proposal[[Program/Budget Object]:[Program/Budget Object]],"=" &amp;Cover_Table[[#Headers],[Instructional - Support Program - Non-Capitalized Equipment (0735)]])</calculatedColumnFormula>
    </tableColumn>
    <tableColumn id="10" name="Total requested for Site" dataDxfId="32" dataCellStyle="Currency">
      <calculatedColumnFormula>SUM(Cover_Table[[#This Row],[Instructional - Support Program - Salaries (0100)]:[Instructional - Support Program - Non-Capitalized Equipment (0735)]])</calculatedColumnFormula>
    </tableColumn>
    <tableColumn id="11" name="Column1" dataDxfId="31" dataCellStyle="Currency"/>
  </tableColumns>
  <tableStyleInfo name="TableStyleLight1" showFirstColumn="0" showLastColumn="0" showRowStripes="0" showColumnStripes="0"/>
</table>
</file>

<file path=xl/tables/table2.xml><?xml version="1.0" encoding="utf-8"?>
<table xmlns="http://schemas.openxmlformats.org/spreadsheetml/2006/main" id="8" name="Budget_Detail" displayName="Budget_Detail" ref="A14:D64" totalsRowShown="0" headerRowDxfId="30" dataDxfId="28" headerRowBorderDxfId="29" tableBorderDxfId="27">
  <autoFilter ref="A14:D64">
    <filterColumn colId="0" hiddenButton="1"/>
    <filterColumn colId="1" hiddenButton="1"/>
    <filterColumn colId="2" hiddenButton="1"/>
    <filterColumn colId="3" hiddenButton="1"/>
  </autoFilter>
  <tableColumns count="4">
    <tableColumn id="1" name="Program/Budget Object" dataDxfId="26"/>
    <tableColumn id="3" name="Grant Year (auto)" dataDxfId="25">
      <calculatedColumnFormula>IF(COUNTA(Budget_Detail[[#This Row],[Program/Budget Object]])=1,"Year 1","")</calculatedColumnFormula>
    </tableColumn>
    <tableColumn id="4" name="Original Cost" dataDxfId="24" dataCellStyle="Comma"/>
    <tableColumn id="5" name="Budget Description" dataDxfId="23" dataCellStyle="Comma"/>
  </tableColumns>
  <tableStyleInfo name="TableStyleMedium2" showFirstColumn="0" showLastColumn="0" showRowStripes="1" showColumnStripes="0"/>
</table>
</file>

<file path=xl/tables/table3.xml><?xml version="1.0" encoding="utf-8"?>
<table xmlns="http://schemas.openxmlformats.org/spreadsheetml/2006/main" id="1" name="Budget_Proposal" displayName="Budget_Proposal" ref="A5:I500" totalsRowShown="0" headerRowDxfId="22" dataDxfId="21" tableBorderDxfId="20">
  <autoFilter ref="A5:I5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name="Program/Budget Object" dataDxfId="19"/>
    <tableColumn id="2" name="Site" dataDxfId="18"/>
    <tableColumn id="3" name="Site Name" dataDxfId="17"/>
    <tableColumn id="5" name="Original Cost" dataDxfId="16"/>
    <tableColumn id="6" name="1st Revision" dataDxfId="15"/>
    <tableColumn id="7" name="2nd Revision" dataDxfId="14"/>
    <tableColumn id="8" name="3rd Revision" dataDxfId="13"/>
    <tableColumn id="9" name="Total" dataDxfId="12"/>
    <tableColumn id="10" name="Budget Description-The Budget Description should provide support for the  amount being requested for specific expenditures that will support the goals and performance measures outlined within the application" dataDxfId="11"/>
  </tableColumns>
  <tableStyleInfo name="TableStyleMedium6" showFirstColumn="0" showLastColumn="0" showRowStripes="1" showColumnStripes="0"/>
</table>
</file>

<file path=xl/tables/table4.xml><?xml version="1.0" encoding="utf-8"?>
<table xmlns="http://schemas.openxmlformats.org/spreadsheetml/2006/main" id="5" name="Table5" displayName="Table5" ref="A5:C102" totalsRowShown="0" headerRowDxfId="10" dataDxfId="9" tableBorderDxfId="8">
  <autoFilter ref="A5:C102">
    <filterColumn colId="0" hiddenButton="1"/>
    <filterColumn colId="1" hiddenButton="1"/>
    <filterColumn colId="2" hiddenButton="1"/>
  </autoFilter>
  <tableColumns count="3">
    <tableColumn id="1" name="SITE" dataDxfId="7"/>
    <tableColumn id="2" name="CATEGORY" dataDxfId="6"/>
    <tableColumn id="3" name="Budget Narrative for budget category and/or program strategies.  Provide budget narrative for each proposed recipient school.  " dataDxfId="5"/>
  </tableColumns>
  <tableStyleInfo name="TableStyleLight3" showFirstColumn="0" showLastColumn="0" showRowStripes="1" showColumnStripes="0"/>
</table>
</file>

<file path=xl/tables/table5.xml><?xml version="1.0" encoding="utf-8"?>
<table xmlns="http://schemas.openxmlformats.org/spreadsheetml/2006/main" id="3" name="Budget_Objects" displayName="Budget_Objects" ref="A1:A8" totalsRowShown="0" headerRowDxfId="4" dataDxfId="3">
  <autoFilter ref="A1:A8"/>
  <tableColumns count="1">
    <tableColumn id="1" name="Object List" dataDxfId="2"/>
  </tableColumns>
  <tableStyleInfo name="TableStyleLight12" showFirstColumn="0" showLastColumn="0" showRowStripes="1" showColumnStripes="0"/>
</table>
</file>

<file path=xl/tables/table6.xml><?xml version="1.0" encoding="utf-8"?>
<table xmlns="http://schemas.openxmlformats.org/spreadsheetml/2006/main" id="4" name="District_Ref" displayName="District_Ref" ref="C1:D203" totalsRowShown="0">
  <autoFilter ref="C1:D203"/>
  <sortState ref="C2:D202">
    <sortCondition ref="C1:C202"/>
  </sortState>
  <tableColumns count="2">
    <tableColumn id="2" name="District Name" dataDxfId="1"/>
    <tableColumn id="1" name="District Code"/>
  </tableColumns>
  <tableStyleInfo name="TableStyleLight12" showFirstColumn="0" showLastColumn="0" showRowStripes="1" showColumnStripes="0"/>
</table>
</file>

<file path=xl/tables/table7.xml><?xml version="1.0" encoding="utf-8"?>
<table xmlns="http://schemas.openxmlformats.org/spreadsheetml/2006/main" id="6" name="Narrative" displayName="Narrative" ref="F1:F4" totalsRowShown="0">
  <autoFilter ref="F1:F4"/>
  <tableColumns count="1">
    <tableColumn id="1" name="Narrative Category"/>
  </tableColumns>
  <tableStyleInfo name="TableStyleLight12" showFirstColumn="0" showLastColumn="0" showRowStripes="1" showColumnStripes="0"/>
</table>
</file>

<file path=xl/tables/table8.xml><?xml version="1.0" encoding="utf-8"?>
<table xmlns="http://schemas.openxmlformats.org/spreadsheetml/2006/main" id="7" name="Alt_School_List" displayName="Alt_School_List" ref="A10:A20" totalsRowShown="0">
  <autoFilter ref="A10:A20"/>
  <tableColumns count="1">
    <tableColumn id="1" name="School List" dataDxfId="0">
      <calculatedColumnFormula>'Cover Page'!A12</calculatedColumnFormula>
    </tableColumn>
  </tableColumns>
  <tableStyleInfo name="TableStyleLight1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table" Target="../tables/table5.xml"/><Relationship Id="rId4" Type="http://schemas.openxmlformats.org/officeDocument/2006/relationships/table" Target="../tables/table8.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201"/>
  <sheetViews>
    <sheetView showGridLines="0" workbookViewId="0">
      <selection activeCell="B2" sqref="B2"/>
    </sheetView>
  </sheetViews>
  <sheetFormatPr defaultColWidth="0" defaultRowHeight="15"/>
  <cols>
    <col min="1" max="1" width="21.5703125" style="6" customWidth="1"/>
    <col min="2" max="2" width="77.28515625" style="6" customWidth="1"/>
    <col min="3" max="3" width="8.85546875" style="6" customWidth="1"/>
    <col min="4" max="7" width="0" style="6" hidden="1" customWidth="1"/>
    <col min="8" max="16384" width="8.85546875" style="6" hidden="1"/>
  </cols>
  <sheetData>
    <row r="1" spans="1:7" ht="15.75">
      <c r="B1" s="4" t="s">
        <v>555</v>
      </c>
      <c r="C1" s="5"/>
      <c r="D1" s="5"/>
      <c r="E1" s="5"/>
      <c r="F1" s="5"/>
      <c r="G1" s="5"/>
    </row>
    <row r="2" spans="1:7" ht="34.5" customHeight="1">
      <c r="B2" s="169" t="s">
        <v>598</v>
      </c>
    </row>
    <row r="3" spans="1:7">
      <c r="B3" s="7" t="s">
        <v>48</v>
      </c>
    </row>
    <row r="4" spans="1:7" ht="30">
      <c r="B4" s="8" t="s">
        <v>49</v>
      </c>
    </row>
    <row r="5" spans="1:7" ht="30">
      <c r="B5" s="8" t="s">
        <v>587</v>
      </c>
    </row>
    <row r="6" spans="1:7" ht="30">
      <c r="B6" s="9" t="s">
        <v>50</v>
      </c>
    </row>
    <row r="7" spans="1:7">
      <c r="A7" s="84" t="s">
        <v>505</v>
      </c>
      <c r="B7" s="6" t="s">
        <v>500</v>
      </c>
    </row>
    <row r="8" spans="1:7">
      <c r="A8" s="84" t="s">
        <v>504</v>
      </c>
      <c r="B8" s="6" t="s">
        <v>501</v>
      </c>
    </row>
    <row r="9" spans="1:7">
      <c r="A9" s="84" t="s">
        <v>506</v>
      </c>
      <c r="B9" s="6" t="s">
        <v>559</v>
      </c>
    </row>
    <row r="10" spans="1:7">
      <c r="A10" s="84" t="s">
        <v>560</v>
      </c>
      <c r="B10" s="6" t="s">
        <v>502</v>
      </c>
    </row>
    <row r="11" spans="1:7">
      <c r="A11" s="84" t="s">
        <v>560</v>
      </c>
      <c r="B11" s="6" t="s">
        <v>503</v>
      </c>
    </row>
    <row r="12" spans="1:7">
      <c r="B12" s="10"/>
    </row>
    <row r="14" spans="1:7">
      <c r="B14" s="11" t="s">
        <v>51</v>
      </c>
    </row>
    <row r="15" spans="1:7">
      <c r="B15" s="12" t="s">
        <v>52</v>
      </c>
    </row>
    <row r="16" spans="1:7">
      <c r="B16" s="13"/>
    </row>
    <row r="17" spans="1:2">
      <c r="B17" s="14" t="s">
        <v>53</v>
      </c>
    </row>
    <row r="18" spans="1:2">
      <c r="B18" s="15" t="s">
        <v>2</v>
      </c>
    </row>
    <row r="19" spans="1:2">
      <c r="B19" s="16" t="s">
        <v>54</v>
      </c>
    </row>
    <row r="20" spans="1:2">
      <c r="B20" s="16" t="s">
        <v>55</v>
      </c>
    </row>
    <row r="21" spans="1:2">
      <c r="B21" s="16" t="s">
        <v>56</v>
      </c>
    </row>
    <row r="22" spans="1:2">
      <c r="B22" s="16" t="s">
        <v>57</v>
      </c>
    </row>
    <row r="23" spans="1:2">
      <c r="B23" s="16" t="s">
        <v>58</v>
      </c>
    </row>
    <row r="24" spans="1:2">
      <c r="B24" s="16" t="s">
        <v>59</v>
      </c>
    </row>
    <row r="25" spans="1:2">
      <c r="B25" s="16" t="s">
        <v>60</v>
      </c>
    </row>
    <row r="29" spans="1:2">
      <c r="A29" s="125" t="s">
        <v>504</v>
      </c>
      <c r="B29" s="17" t="s">
        <v>61</v>
      </c>
    </row>
    <row r="30" spans="1:2" ht="45">
      <c r="A30" s="84"/>
      <c r="B30" s="19" t="s">
        <v>518</v>
      </c>
    </row>
    <row r="31" spans="1:2">
      <c r="A31" s="126" t="s">
        <v>563</v>
      </c>
      <c r="B31" s="6" t="s">
        <v>513</v>
      </c>
    </row>
    <row r="32" spans="1:2">
      <c r="A32" s="126" t="s">
        <v>562</v>
      </c>
      <c r="B32" s="6" t="s">
        <v>514</v>
      </c>
    </row>
    <row r="33" spans="1:2">
      <c r="A33" s="126" t="s">
        <v>564</v>
      </c>
      <c r="B33" s="6" t="s">
        <v>565</v>
      </c>
    </row>
    <row r="34" spans="1:2">
      <c r="A34" s="126" t="s">
        <v>566</v>
      </c>
      <c r="B34" s="6" t="s">
        <v>62</v>
      </c>
    </row>
    <row r="35" spans="1:2">
      <c r="A35" s="126" t="s">
        <v>567</v>
      </c>
      <c r="B35" s="6" t="s">
        <v>63</v>
      </c>
    </row>
    <row r="36" spans="1:2" ht="45">
      <c r="A36" s="126" t="s">
        <v>568</v>
      </c>
      <c r="B36" s="18" t="s">
        <v>517</v>
      </c>
    </row>
    <row r="37" spans="1:2">
      <c r="A37" s="126" t="s">
        <v>569</v>
      </c>
      <c r="B37" s="6" t="s">
        <v>64</v>
      </c>
    </row>
    <row r="38" spans="1:2">
      <c r="A38" s="126" t="s">
        <v>570</v>
      </c>
      <c r="B38" s="6" t="s">
        <v>65</v>
      </c>
    </row>
    <row r="39" spans="1:2">
      <c r="A39" s="17"/>
      <c r="B39" s="17"/>
    </row>
    <row r="40" spans="1:2">
      <c r="A40" s="125" t="s">
        <v>561</v>
      </c>
      <c r="B40" s="17" t="s">
        <v>559</v>
      </c>
    </row>
    <row r="41" spans="1:2" s="17" customFormat="1">
      <c r="B41" s="17" t="s">
        <v>580</v>
      </c>
    </row>
    <row r="42" spans="1:2" s="17" customFormat="1" ht="30">
      <c r="B42" s="19" t="s">
        <v>581</v>
      </c>
    </row>
    <row r="43" spans="1:2" ht="30">
      <c r="A43" s="19" t="s">
        <v>571</v>
      </c>
      <c r="B43" s="18" t="s">
        <v>572</v>
      </c>
    </row>
    <row r="44" spans="1:2" ht="30">
      <c r="A44" s="19" t="s">
        <v>573</v>
      </c>
      <c r="B44" s="18" t="s">
        <v>574</v>
      </c>
    </row>
    <row r="45" spans="1:2" ht="45">
      <c r="A45" s="19" t="s">
        <v>575</v>
      </c>
      <c r="B45" s="18" t="s">
        <v>588</v>
      </c>
    </row>
    <row r="46" spans="1:2" ht="30">
      <c r="A46" s="19" t="s">
        <v>576</v>
      </c>
      <c r="B46" s="18" t="s">
        <v>577</v>
      </c>
    </row>
    <row r="47" spans="1:2">
      <c r="A47" s="17"/>
      <c r="B47" s="18"/>
    </row>
    <row r="48" spans="1:2">
      <c r="B48" s="18"/>
    </row>
    <row r="49" spans="1:2">
      <c r="B49" s="18"/>
    </row>
    <row r="50" spans="1:2">
      <c r="A50" s="125" t="s">
        <v>507</v>
      </c>
      <c r="B50" s="19" t="s">
        <v>502</v>
      </c>
    </row>
    <row r="51" spans="1:2">
      <c r="A51" s="125"/>
      <c r="B51" s="17" t="s">
        <v>579</v>
      </c>
    </row>
    <row r="52" spans="1:2" ht="45.75" customHeight="1">
      <c r="A52" s="134" t="s">
        <v>66</v>
      </c>
      <c r="B52" s="134"/>
    </row>
    <row r="53" spans="1:2" ht="34.5" customHeight="1">
      <c r="A53" s="134" t="s">
        <v>521</v>
      </c>
      <c r="B53" s="134"/>
    </row>
    <row r="54" spans="1:2">
      <c r="A54" s="17" t="s">
        <v>67</v>
      </c>
      <c r="B54" s="18" t="s">
        <v>68</v>
      </c>
    </row>
    <row r="55" spans="1:2">
      <c r="A55" s="17" t="s">
        <v>69</v>
      </c>
      <c r="B55" s="18" t="s">
        <v>508</v>
      </c>
    </row>
    <row r="56" spans="1:2" ht="16.5" customHeight="1">
      <c r="A56" s="127" t="s">
        <v>70</v>
      </c>
      <c r="B56" t="s">
        <v>512</v>
      </c>
    </row>
    <row r="57" spans="1:2" ht="45">
      <c r="A57" s="17" t="s">
        <v>558</v>
      </c>
      <c r="B57" s="128" t="s">
        <v>589</v>
      </c>
    </row>
    <row r="58" spans="1:2" ht="30">
      <c r="A58" s="17" t="s">
        <v>71</v>
      </c>
      <c r="B58" s="18" t="s">
        <v>520</v>
      </c>
    </row>
    <row r="59" spans="1:2" ht="30">
      <c r="A59" s="17" t="s">
        <v>72</v>
      </c>
      <c r="B59" s="18" t="s">
        <v>73</v>
      </c>
    </row>
    <row r="60" spans="1:2">
      <c r="B60" s="18"/>
    </row>
    <row r="61" spans="1:2">
      <c r="A61" s="125" t="s">
        <v>560</v>
      </c>
      <c r="B61" s="10" t="s">
        <v>74</v>
      </c>
    </row>
    <row r="62" spans="1:2" ht="30">
      <c r="B62" s="20" t="s">
        <v>582</v>
      </c>
    </row>
    <row r="63" spans="1:2">
      <c r="B63" s="17" t="s">
        <v>579</v>
      </c>
    </row>
    <row r="64" spans="1:2" ht="45">
      <c r="A64" s="17"/>
      <c r="B64" s="18" t="s">
        <v>75</v>
      </c>
    </row>
    <row r="65" spans="2:2" ht="45">
      <c r="B65" s="18" t="s">
        <v>583</v>
      </c>
    </row>
    <row r="66" spans="2:2">
      <c r="B66" s="18" t="s">
        <v>76</v>
      </c>
    </row>
    <row r="67" spans="2:2" ht="45">
      <c r="B67" s="18" t="s">
        <v>77</v>
      </c>
    </row>
    <row r="68" spans="2:2">
      <c r="B68" s="18"/>
    </row>
    <row r="69" spans="2:2">
      <c r="B69" s="18"/>
    </row>
    <row r="70" spans="2:2">
      <c r="B70" s="18"/>
    </row>
    <row r="71" spans="2:2">
      <c r="B71" s="18"/>
    </row>
    <row r="72" spans="2:2">
      <c r="B72" s="18"/>
    </row>
    <row r="73" spans="2:2">
      <c r="B73" s="18"/>
    </row>
    <row r="74" spans="2:2">
      <c r="B74" s="18"/>
    </row>
    <row r="75" spans="2:2">
      <c r="B75" s="18"/>
    </row>
    <row r="76" spans="2:2">
      <c r="B76" s="18"/>
    </row>
    <row r="77" spans="2:2">
      <c r="B77" s="18"/>
    </row>
    <row r="78" spans="2:2">
      <c r="B78" s="18"/>
    </row>
    <row r="79" spans="2:2">
      <c r="B79" s="18"/>
    </row>
    <row r="80" spans="2:2">
      <c r="B80" s="18"/>
    </row>
    <row r="81" spans="2:2">
      <c r="B81" s="18"/>
    </row>
    <row r="82" spans="2:2">
      <c r="B82" s="18"/>
    </row>
    <row r="83" spans="2:2">
      <c r="B83" s="18"/>
    </row>
    <row r="84" spans="2:2">
      <c r="B84" s="18"/>
    </row>
    <row r="85" spans="2:2">
      <c r="B85" s="18"/>
    </row>
    <row r="86" spans="2:2">
      <c r="B86" s="18"/>
    </row>
    <row r="87" spans="2:2">
      <c r="B87" s="18"/>
    </row>
    <row r="88" spans="2:2">
      <c r="B88" s="18"/>
    </row>
    <row r="89" spans="2:2">
      <c r="B89" s="18"/>
    </row>
    <row r="90" spans="2:2">
      <c r="B90" s="18"/>
    </row>
    <row r="91" spans="2:2">
      <c r="B91" s="18"/>
    </row>
    <row r="92" spans="2:2">
      <c r="B92" s="18"/>
    </row>
    <row r="93" spans="2:2">
      <c r="B93" s="18"/>
    </row>
    <row r="94" spans="2:2">
      <c r="B94" s="18"/>
    </row>
    <row r="95" spans="2:2">
      <c r="B95" s="18"/>
    </row>
    <row r="96" spans="2:2">
      <c r="B96" s="18"/>
    </row>
    <row r="97" spans="2:2">
      <c r="B97" s="18"/>
    </row>
    <row r="98" spans="2:2">
      <c r="B98" s="18"/>
    </row>
    <row r="99" spans="2:2">
      <c r="B99" s="18"/>
    </row>
    <row r="100" spans="2:2">
      <c r="B100" s="18"/>
    </row>
    <row r="101" spans="2:2">
      <c r="B101" s="18"/>
    </row>
    <row r="102" spans="2:2">
      <c r="B102" s="18"/>
    </row>
    <row r="103" spans="2:2">
      <c r="B103" s="18"/>
    </row>
    <row r="104" spans="2:2">
      <c r="B104" s="18"/>
    </row>
    <row r="105" spans="2:2">
      <c r="B105" s="18"/>
    </row>
    <row r="106" spans="2:2">
      <c r="B106" s="18"/>
    </row>
    <row r="107" spans="2:2">
      <c r="B107" s="18"/>
    </row>
    <row r="108" spans="2:2">
      <c r="B108" s="18"/>
    </row>
    <row r="109" spans="2:2">
      <c r="B109" s="18"/>
    </row>
    <row r="110" spans="2:2">
      <c r="B110" s="18"/>
    </row>
    <row r="111" spans="2:2">
      <c r="B111" s="18"/>
    </row>
    <row r="112" spans="2:2">
      <c r="B112" s="18"/>
    </row>
    <row r="113" spans="2:2">
      <c r="B113" s="18"/>
    </row>
    <row r="114" spans="2:2">
      <c r="B114" s="18"/>
    </row>
    <row r="115" spans="2:2">
      <c r="B115" s="18"/>
    </row>
    <row r="116" spans="2:2">
      <c r="B116" s="18"/>
    </row>
    <row r="117" spans="2:2">
      <c r="B117" s="18"/>
    </row>
    <row r="118" spans="2:2">
      <c r="B118" s="18"/>
    </row>
    <row r="119" spans="2:2">
      <c r="B119" s="18"/>
    </row>
    <row r="120" spans="2:2">
      <c r="B120" s="18"/>
    </row>
    <row r="121" spans="2:2">
      <c r="B121" s="18"/>
    </row>
    <row r="122" spans="2:2">
      <c r="B122" s="18"/>
    </row>
    <row r="123" spans="2:2">
      <c r="B123" s="18"/>
    </row>
    <row r="124" spans="2:2">
      <c r="B124" s="18"/>
    </row>
    <row r="125" spans="2:2">
      <c r="B125" s="18"/>
    </row>
    <row r="126" spans="2:2">
      <c r="B126" s="18"/>
    </row>
    <row r="127" spans="2:2">
      <c r="B127" s="18"/>
    </row>
    <row r="128" spans="2:2">
      <c r="B128" s="18"/>
    </row>
    <row r="129" spans="2:2">
      <c r="B129" s="18"/>
    </row>
    <row r="130" spans="2:2">
      <c r="B130" s="18"/>
    </row>
    <row r="131" spans="2:2">
      <c r="B131" s="18"/>
    </row>
    <row r="132" spans="2:2">
      <c r="B132" s="18"/>
    </row>
    <row r="133" spans="2:2">
      <c r="B133" s="18"/>
    </row>
    <row r="134" spans="2:2">
      <c r="B134" s="18"/>
    </row>
    <row r="135" spans="2:2">
      <c r="B135" s="18"/>
    </row>
    <row r="136" spans="2:2">
      <c r="B136" s="18"/>
    </row>
    <row r="137" spans="2:2">
      <c r="B137" s="18"/>
    </row>
    <row r="138" spans="2:2">
      <c r="B138" s="18"/>
    </row>
    <row r="139" spans="2:2">
      <c r="B139" s="18"/>
    </row>
    <row r="140" spans="2:2">
      <c r="B140" s="18"/>
    </row>
    <row r="141" spans="2:2">
      <c r="B141" s="18"/>
    </row>
    <row r="142" spans="2:2">
      <c r="B142" s="18"/>
    </row>
    <row r="143" spans="2:2">
      <c r="B143" s="18"/>
    </row>
    <row r="144" spans="2:2">
      <c r="B144" s="18"/>
    </row>
    <row r="145" spans="2:2">
      <c r="B145" s="18"/>
    </row>
    <row r="146" spans="2:2">
      <c r="B146" s="18"/>
    </row>
    <row r="147" spans="2:2">
      <c r="B147" s="18"/>
    </row>
    <row r="148" spans="2:2">
      <c r="B148" s="18"/>
    </row>
    <row r="149" spans="2:2">
      <c r="B149" s="18"/>
    </row>
    <row r="150" spans="2:2">
      <c r="B150" s="18"/>
    </row>
    <row r="151" spans="2:2">
      <c r="B151" s="18"/>
    </row>
    <row r="152" spans="2:2">
      <c r="B152" s="18"/>
    </row>
    <row r="153" spans="2:2">
      <c r="B153" s="18"/>
    </row>
    <row r="154" spans="2:2">
      <c r="B154" s="18"/>
    </row>
    <row r="155" spans="2:2">
      <c r="B155" s="18"/>
    </row>
    <row r="156" spans="2:2">
      <c r="B156" s="18"/>
    </row>
    <row r="157" spans="2:2">
      <c r="B157" s="18"/>
    </row>
    <row r="158" spans="2:2">
      <c r="B158" s="18"/>
    </row>
    <row r="159" spans="2:2">
      <c r="B159" s="18"/>
    </row>
    <row r="160" spans="2:2">
      <c r="B160" s="18"/>
    </row>
    <row r="161" spans="2:2">
      <c r="B161" s="18"/>
    </row>
    <row r="162" spans="2:2">
      <c r="B162" s="18"/>
    </row>
    <row r="163" spans="2:2">
      <c r="B163" s="18"/>
    </row>
    <row r="164" spans="2:2">
      <c r="B164" s="18"/>
    </row>
    <row r="165" spans="2:2">
      <c r="B165" s="18"/>
    </row>
    <row r="166" spans="2:2">
      <c r="B166" s="18"/>
    </row>
    <row r="167" spans="2:2">
      <c r="B167" s="18"/>
    </row>
    <row r="168" spans="2:2">
      <c r="B168" s="18"/>
    </row>
    <row r="169" spans="2:2">
      <c r="B169" s="18"/>
    </row>
    <row r="170" spans="2:2">
      <c r="B170" s="18"/>
    </row>
    <row r="171" spans="2:2">
      <c r="B171" s="18"/>
    </row>
    <row r="172" spans="2:2">
      <c r="B172" s="18"/>
    </row>
    <row r="173" spans="2:2">
      <c r="B173" s="18"/>
    </row>
    <row r="174" spans="2:2">
      <c r="B174" s="18"/>
    </row>
    <row r="175" spans="2:2">
      <c r="B175" s="18"/>
    </row>
    <row r="176" spans="2:2">
      <c r="B176" s="18"/>
    </row>
    <row r="177" spans="2:2">
      <c r="B177" s="18"/>
    </row>
    <row r="178" spans="2:2">
      <c r="B178" s="18"/>
    </row>
    <row r="179" spans="2:2">
      <c r="B179" s="18"/>
    </row>
    <row r="180" spans="2:2">
      <c r="B180" s="18"/>
    </row>
    <row r="181" spans="2:2">
      <c r="B181" s="18"/>
    </row>
    <row r="182" spans="2:2">
      <c r="B182" s="18"/>
    </row>
    <row r="183" spans="2:2">
      <c r="B183" s="18"/>
    </row>
    <row r="184" spans="2:2">
      <c r="B184" s="18"/>
    </row>
    <row r="185" spans="2:2">
      <c r="B185" s="18"/>
    </row>
    <row r="186" spans="2:2">
      <c r="B186" s="18"/>
    </row>
    <row r="187" spans="2:2">
      <c r="B187" s="18"/>
    </row>
    <row r="188" spans="2:2">
      <c r="B188" s="18"/>
    </row>
    <row r="189" spans="2:2">
      <c r="B189" s="18"/>
    </row>
    <row r="190" spans="2:2">
      <c r="B190" s="18"/>
    </row>
    <row r="191" spans="2:2">
      <c r="B191" s="18"/>
    </row>
    <row r="192" spans="2:2">
      <c r="B192" s="18"/>
    </row>
    <row r="193" spans="2:2">
      <c r="B193" s="18"/>
    </row>
    <row r="194" spans="2:2">
      <c r="B194" s="18"/>
    </row>
    <row r="195" spans="2:2">
      <c r="B195" s="18"/>
    </row>
    <row r="196" spans="2:2">
      <c r="B196" s="18"/>
    </row>
    <row r="197" spans="2:2">
      <c r="B197" s="18"/>
    </row>
    <row r="198" spans="2:2">
      <c r="B198" s="18"/>
    </row>
    <row r="199" spans="2:2">
      <c r="B199" s="18"/>
    </row>
    <row r="200" spans="2:2">
      <c r="B200" s="18"/>
    </row>
    <row r="201" spans="2:2">
      <c r="B201" s="18"/>
    </row>
  </sheetData>
  <sheetProtection password="E759" sheet="1" objects="1" scenarios="1"/>
  <mergeCells count="2">
    <mergeCell ref="A52:B52"/>
    <mergeCell ref="A53:B53"/>
  </mergeCells>
  <pageMargins left="0.1" right="0.1" top="0.1" bottom="0.1"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P51"/>
  <sheetViews>
    <sheetView showGridLines="0" tabSelected="1" zoomScale="85" zoomScaleNormal="85" workbookViewId="0">
      <selection activeCell="M7" sqref="M7"/>
    </sheetView>
  </sheetViews>
  <sheetFormatPr defaultColWidth="9.140625" defaultRowHeight="15"/>
  <cols>
    <col min="1" max="1" width="20.140625" style="24" customWidth="1"/>
    <col min="2" max="2" width="15.5703125" style="24" customWidth="1"/>
    <col min="3" max="9" width="14.7109375" style="24" customWidth="1"/>
    <col min="10" max="10" width="20.5703125" style="24" customWidth="1"/>
    <col min="11" max="11" width="33" style="24" customWidth="1"/>
    <col min="12" max="16" width="9.140625" style="24" customWidth="1"/>
    <col min="17" max="16384" width="9.140625" style="24"/>
  </cols>
  <sheetData>
    <row r="1" spans="1:16" ht="18">
      <c r="A1" s="135" t="s">
        <v>81</v>
      </c>
      <c r="B1" s="135"/>
      <c r="C1" s="135"/>
      <c r="D1" s="135"/>
      <c r="E1" s="135"/>
      <c r="F1" s="135"/>
      <c r="G1" s="135"/>
      <c r="H1" s="135"/>
      <c r="I1" s="135"/>
      <c r="J1" s="135"/>
      <c r="K1" s="135"/>
      <c r="L1" s="135"/>
      <c r="M1" s="135"/>
      <c r="N1" s="135"/>
      <c r="O1" s="49"/>
      <c r="P1" s="49"/>
    </row>
    <row r="2" spans="1:16">
      <c r="A2" s="50"/>
      <c r="B2" s="51" t="s">
        <v>498</v>
      </c>
      <c r="C2" s="140">
        <v>3218</v>
      </c>
      <c r="D2" s="141"/>
      <c r="E2" s="141"/>
      <c r="F2" s="141"/>
      <c r="G2" s="141"/>
      <c r="H2" s="141"/>
      <c r="I2" s="141"/>
      <c r="J2" s="142"/>
      <c r="K2" s="49"/>
      <c r="L2" s="49"/>
      <c r="M2" s="49"/>
      <c r="N2" s="49"/>
      <c r="O2" s="49"/>
      <c r="P2" s="49"/>
    </row>
    <row r="3" spans="1:16">
      <c r="A3" s="50"/>
      <c r="B3" s="51" t="s">
        <v>29</v>
      </c>
      <c r="C3" s="140" t="str">
        <f>_xlfn.IFNA(VLOOKUP(C4,District_Ref[],2,FALSE),"&lt;Please select an LEP from the list in the cell below&gt;")</f>
        <v>&lt;Please select an LEP from the list in the cell below&gt;</v>
      </c>
      <c r="D3" s="141"/>
      <c r="E3" s="141"/>
      <c r="F3" s="141"/>
      <c r="G3" s="141"/>
      <c r="H3" s="141"/>
      <c r="I3" s="141"/>
      <c r="J3" s="142"/>
      <c r="K3" s="49"/>
      <c r="L3" s="49"/>
      <c r="M3" s="49"/>
      <c r="N3" s="49"/>
      <c r="O3" s="49"/>
      <c r="P3" s="49"/>
    </row>
    <row r="4" spans="1:16" ht="14.45" customHeight="1">
      <c r="A4" s="50"/>
      <c r="B4" s="52" t="s">
        <v>31</v>
      </c>
      <c r="C4" s="147"/>
      <c r="D4" s="147"/>
      <c r="E4" s="147"/>
      <c r="F4" s="147"/>
      <c r="G4" s="147"/>
      <c r="H4" s="147"/>
      <c r="I4" s="147"/>
      <c r="J4" s="147"/>
      <c r="K4" s="49"/>
      <c r="L4" s="49"/>
      <c r="M4" s="49"/>
      <c r="N4" s="49"/>
      <c r="O4" s="49"/>
      <c r="P4" s="49"/>
    </row>
    <row r="5" spans="1:16">
      <c r="A5" s="50"/>
      <c r="B5" s="51" t="s">
        <v>515</v>
      </c>
      <c r="C5" s="148" t="s">
        <v>516</v>
      </c>
      <c r="D5" s="148"/>
      <c r="E5" s="148"/>
      <c r="F5" s="148"/>
      <c r="G5" s="148"/>
      <c r="H5" s="148"/>
      <c r="I5" s="148"/>
      <c r="J5" s="148"/>
      <c r="K5" s="49"/>
      <c r="L5" s="49"/>
      <c r="M5" s="49"/>
      <c r="N5" s="49"/>
      <c r="O5" s="49"/>
      <c r="P5" s="49"/>
    </row>
    <row r="6" spans="1:16">
      <c r="A6" s="50"/>
      <c r="B6" s="51" t="s">
        <v>32</v>
      </c>
      <c r="C6" s="149">
        <v>0</v>
      </c>
      <c r="D6" s="149"/>
      <c r="E6" s="149"/>
      <c r="F6" s="149"/>
      <c r="G6" s="149"/>
      <c r="H6" s="149"/>
      <c r="I6" s="149"/>
      <c r="J6" s="149"/>
      <c r="K6" s="49"/>
      <c r="L6" s="49"/>
      <c r="M6" s="49"/>
      <c r="N6" s="49"/>
      <c r="O6" s="49"/>
      <c r="P6" s="49"/>
    </row>
    <row r="7" spans="1:16">
      <c r="A7" s="50"/>
      <c r="B7" s="51" t="s">
        <v>33</v>
      </c>
      <c r="C7" s="150" t="s">
        <v>551</v>
      </c>
      <c r="D7" s="150"/>
      <c r="E7" s="150"/>
      <c r="F7" s="150"/>
      <c r="G7" s="150"/>
      <c r="H7" s="150"/>
      <c r="I7" s="150"/>
      <c r="J7" s="150"/>
      <c r="K7" s="49"/>
      <c r="L7" s="49"/>
      <c r="M7" s="49"/>
      <c r="N7" s="49"/>
      <c r="O7" s="49"/>
      <c r="P7" s="49"/>
    </row>
    <row r="8" spans="1:16">
      <c r="A8" s="50"/>
      <c r="B8" s="51"/>
      <c r="C8" s="170" t="s">
        <v>597</v>
      </c>
      <c r="D8" s="170"/>
      <c r="E8" s="170"/>
      <c r="F8" s="170"/>
      <c r="G8" s="170"/>
      <c r="H8" s="170"/>
      <c r="I8" s="170"/>
      <c r="J8" s="49"/>
      <c r="K8" s="49"/>
      <c r="L8" s="49"/>
      <c r="M8" s="49"/>
      <c r="N8" s="49"/>
      <c r="O8" s="49"/>
      <c r="P8" s="49"/>
    </row>
    <row r="9" spans="1:16">
      <c r="A9" s="54"/>
      <c r="B9" s="55"/>
      <c r="C9" s="171"/>
      <c r="D9" s="171"/>
      <c r="E9" s="171"/>
      <c r="F9" s="171"/>
      <c r="G9" s="171"/>
      <c r="H9" s="171"/>
      <c r="I9" s="171"/>
      <c r="J9" s="49"/>
      <c r="K9" s="49"/>
      <c r="L9" s="49"/>
      <c r="M9" s="49"/>
      <c r="N9" s="49"/>
      <c r="O9" s="49"/>
      <c r="P9" s="49"/>
    </row>
    <row r="10" spans="1:16" ht="15.75" thickBot="1">
      <c r="A10" s="56" t="str">
        <f>CONCATENATE("Maximum of ", COUNTA(Cover_Table[Site(s) '#]), " Sites; Amounts shown in the table below reflect all revisions made")</f>
        <v>Maximum of 15 Sites; Amounts shown in the table below reflect all revisions made</v>
      </c>
      <c r="B10" s="56"/>
      <c r="C10" s="57"/>
      <c r="D10" s="57"/>
      <c r="E10" s="57"/>
      <c r="F10" s="53"/>
      <c r="G10" s="53"/>
      <c r="H10" s="49"/>
      <c r="I10" s="49"/>
      <c r="J10" s="49"/>
      <c r="K10" s="49"/>
      <c r="L10" s="49"/>
      <c r="M10" s="49"/>
      <c r="N10" s="49"/>
      <c r="O10" s="49"/>
      <c r="P10" s="49"/>
    </row>
    <row r="11" spans="1:16" ht="120.75" customHeight="1">
      <c r="A11" s="58" t="s">
        <v>34</v>
      </c>
      <c r="B11" s="59" t="s">
        <v>80</v>
      </c>
      <c r="C11" s="80" t="s">
        <v>18</v>
      </c>
      <c r="D11" s="80" t="s">
        <v>19</v>
      </c>
      <c r="E11" s="80" t="s">
        <v>16</v>
      </c>
      <c r="F11" s="80" t="s">
        <v>21</v>
      </c>
      <c r="G11" s="80" t="s">
        <v>22</v>
      </c>
      <c r="H11" s="80" t="s">
        <v>20</v>
      </c>
      <c r="I11" s="80" t="s">
        <v>24</v>
      </c>
      <c r="J11" s="81" t="s">
        <v>79</v>
      </c>
      <c r="K11" s="82" t="s">
        <v>499</v>
      </c>
      <c r="L11" s="49"/>
      <c r="M11" s="49"/>
      <c r="N11" s="49"/>
      <c r="O11" s="49"/>
      <c r="P11" s="49"/>
    </row>
    <row r="12" spans="1:16">
      <c r="A12" s="22" t="s">
        <v>595</v>
      </c>
      <c r="B12" s="60" t="s">
        <v>17</v>
      </c>
      <c r="C12" s="61">
        <f>SUMIFS(Budget_Proposal[[Total]:[Total]],Budget_Proposal[[Site Name]:[Site Name]],"=" &amp; Cover_Table[[#This Row],[Name of School]:[Name of School]],Budget_Proposal[[Program/Budget Object]:[Program/Budget Object]],"=" &amp;Cover_Table[[#Headers],[Instructional - Support Program - Salaries (0100)]])</f>
        <v>0</v>
      </c>
      <c r="D12" s="61">
        <f>SUMIFS(Budget_Proposal[[Total]:[Total]],Budget_Proposal[[Site Name]:[Site Name]],"=" &amp; Cover_Table[[#This Row],[Name of School]:[Name of School]],Budget_Proposal[[Program/Budget Object]:[Program/Budget Object]],"=" &amp;Cover_Table[[#Headers],[Instructional - Support Program - Employee Benefits (0200)]])</f>
        <v>0</v>
      </c>
      <c r="E12" s="61">
        <f>SUMIFS(Budget_Proposal[[Total]:[Total]],Budget_Proposal[[Site Name]:[Site Name]],"=" &amp; Cover_Table[[#This Row],[Name of School]:[Name of School]],Budget_Proposal[[Program/Budget Object]:[Program/Budget Object]],"=" &amp;Cover_Table[[#Headers],[Instructional - Support Program - Purchased Professional &amp; Technical Services (0300)]])</f>
        <v>0</v>
      </c>
      <c r="F12" s="61">
        <f>SUMIFS(Budget_Proposal[[Total]:[Total]],Budget_Proposal[[Site Name]:[Site Name]],"=" &amp; Cover_Table[[#This Row],[Name of School]:[Name of School]],Budget_Proposal[[Program/Budget Object]:[Program/Budget Object]],"=" &amp;Cover_Table[[#Headers],[Instructional - Support Program - Other Purchased Services (0500)]])</f>
        <v>0</v>
      </c>
      <c r="G12" s="61">
        <f>SUMIFS(Budget_Proposal[[Total]:[Total]],Budget_Proposal[[Site Name]:[Site Name]],"=" &amp; Cover_Table[[#This Row],[Name of School]:[Name of School]],Budget_Proposal[[Program/Budget Object]:[Program/Budget Object]],"=" &amp;Cover_Table[[#Headers],[Instructional - Support Program - Travel, Registration and Entrance (0580)]])</f>
        <v>0</v>
      </c>
      <c r="H12" s="61">
        <f>SUMIFS(Budget_Proposal[[Total]:[Total]],Budget_Proposal[[Site Name]:[Site Name]],"=" &amp; Cover_Table[[#This Row],[Name of School]:[Name of School]],Budget_Proposal[[Program/Budget Object]:[Program/Budget Object]],"=" &amp;Cover_Table[[#Headers],[Instructional - Support Program - Supplies (0600)]])</f>
        <v>0</v>
      </c>
      <c r="I12" s="61">
        <f>SUMIFS(Budget_Proposal[[Total]:[Total]],Budget_Proposal[[Site Name]:[Site Name]],"=" &amp; Cover_Table[[#This Row],[Name of School]:[Name of School]],Budget_Proposal[[Program/Budget Object]:[Program/Budget Object]],"=" &amp;Cover_Table[[#Headers],[Instructional - Support Program - Non-Capitalized Equipment (0735)]])</f>
        <v>0</v>
      </c>
      <c r="J12" s="76">
        <f>SUM(Cover_Table[[#This Row],[Instructional - Support Program - Salaries (0100)]:[Instructional - Support Program - Non-Capitalized Equipment (0735)]])</f>
        <v>0</v>
      </c>
      <c r="K12" s="83"/>
      <c r="L12" s="49"/>
      <c r="M12" s="49"/>
      <c r="N12" s="49"/>
      <c r="O12" s="49"/>
      <c r="P12" s="49"/>
    </row>
    <row r="13" spans="1:16">
      <c r="A13" s="22" t="s">
        <v>595</v>
      </c>
      <c r="B13" s="60" t="s">
        <v>23</v>
      </c>
      <c r="C13" s="61">
        <f>SUMIFS(Budget_Proposal[[Total]:[Total]],Budget_Proposal[[Site Name]:[Site Name]],"=" &amp; Cover_Table[[#This Row],[Name of School]:[Name of School]],Budget_Proposal[[Program/Budget Object]:[Program/Budget Object]],"=" &amp;Cover_Table[[#Headers],[Instructional - Support Program - Salaries (0100)]])</f>
        <v>0</v>
      </c>
      <c r="D13" s="61">
        <f>SUMIFS(Budget_Proposal[[Total]:[Total]],Budget_Proposal[[Site Name]:[Site Name]],"=" &amp; Cover_Table[[#This Row],[Name of School]:[Name of School]],Budget_Proposal[[Program/Budget Object]:[Program/Budget Object]],"=" &amp;Cover_Table[[#Headers],[Instructional - Support Program - Employee Benefits (0200)]])</f>
        <v>0</v>
      </c>
      <c r="E13" s="61">
        <f>SUMIFS(Budget_Proposal[[Total]:[Total]],Budget_Proposal[[Site Name]:[Site Name]],"=" &amp; Cover_Table[[#This Row],[Name of School]:[Name of School]],Budget_Proposal[[Program/Budget Object]:[Program/Budget Object]],"=" &amp;Cover_Table[[#Headers],[Instructional - Support Program - Purchased Professional &amp; Technical Services (0300)]])</f>
        <v>0</v>
      </c>
      <c r="F13" s="61">
        <f>SUMIFS(Budget_Proposal[[Total]:[Total]],Budget_Proposal[[Site Name]:[Site Name]],"=" &amp; Cover_Table[[#This Row],[Name of School]:[Name of School]],Budget_Proposal[[Program/Budget Object]:[Program/Budget Object]],"=" &amp;Cover_Table[[#Headers],[Instructional - Support Program - Other Purchased Services (0500)]])</f>
        <v>0</v>
      </c>
      <c r="G13" s="61">
        <f>SUMIFS(Budget_Proposal[[Total]:[Total]],Budget_Proposal[[Site Name]:[Site Name]],"=" &amp; Cover_Table[[#This Row],[Name of School]:[Name of School]],Budget_Proposal[[Program/Budget Object]:[Program/Budget Object]],"=" &amp;Cover_Table[[#Headers],[Instructional - Support Program - Travel, Registration and Entrance (0580)]])</f>
        <v>0</v>
      </c>
      <c r="H13" s="61">
        <f>SUMIFS(Budget_Proposal[[Total]:[Total]],Budget_Proposal[[Site Name]:[Site Name]],"=" &amp; Cover_Table[[#This Row],[Name of School]:[Name of School]],Budget_Proposal[[Program/Budget Object]:[Program/Budget Object]],"=" &amp;Cover_Table[[#Headers],[Instructional - Support Program - Supplies (0600)]])</f>
        <v>0</v>
      </c>
      <c r="I13" s="61">
        <f>SUMIFS(Budget_Proposal[[Total]:[Total]],Budget_Proposal[[Site Name]:[Site Name]],"=" &amp; Cover_Table[[#This Row],[Name of School]:[Name of School]],Budget_Proposal[[Program/Budget Object]:[Program/Budget Object]],"=" &amp;Cover_Table[[#Headers],[Instructional - Support Program - Non-Capitalized Equipment (0735)]])</f>
        <v>0</v>
      </c>
      <c r="J13" s="77">
        <f>SUM(Cover_Table[[#This Row],[Instructional - Support Program - Salaries (0100)]:[Instructional - Support Program - Non-Capitalized Equipment (0735)]])</f>
        <v>0</v>
      </c>
      <c r="K13" s="83"/>
      <c r="L13" s="49"/>
      <c r="M13" s="49"/>
      <c r="N13" s="49"/>
      <c r="O13" s="49"/>
      <c r="P13" s="49"/>
    </row>
    <row r="14" spans="1:16">
      <c r="A14" s="22" t="s">
        <v>595</v>
      </c>
      <c r="B14" s="60" t="s">
        <v>25</v>
      </c>
      <c r="C14" s="61">
        <f>SUMIFS(Budget_Proposal[[Total]:[Total]],Budget_Proposal[[Site Name]:[Site Name]],"=" &amp; Cover_Table[[#This Row],[Name of School]:[Name of School]],Budget_Proposal[[Program/Budget Object]:[Program/Budget Object]],"=" &amp;Cover_Table[[#Headers],[Instructional - Support Program - Salaries (0100)]])</f>
        <v>0</v>
      </c>
      <c r="D14" s="61">
        <f>SUMIFS(Budget_Proposal[[Total]:[Total]],Budget_Proposal[[Site Name]:[Site Name]],"=" &amp; Cover_Table[[#This Row],[Name of School]:[Name of School]],Budget_Proposal[[Program/Budget Object]:[Program/Budget Object]],"=" &amp;Cover_Table[[#Headers],[Instructional - Support Program - Employee Benefits (0200)]])</f>
        <v>0</v>
      </c>
      <c r="E14" s="61">
        <f>SUMIFS(Budget_Proposal[[Total]:[Total]],Budget_Proposal[[Site Name]:[Site Name]],"=" &amp; Cover_Table[[#This Row],[Name of School]:[Name of School]],Budget_Proposal[[Program/Budget Object]:[Program/Budget Object]],"=" &amp;Cover_Table[[#Headers],[Instructional - Support Program - Purchased Professional &amp; Technical Services (0300)]])</f>
        <v>0</v>
      </c>
      <c r="F14" s="61">
        <f>SUMIFS(Budget_Proposal[[Total]:[Total]],Budget_Proposal[[Site Name]:[Site Name]],"=" &amp; Cover_Table[[#This Row],[Name of School]:[Name of School]],Budget_Proposal[[Program/Budget Object]:[Program/Budget Object]],"=" &amp;Cover_Table[[#Headers],[Instructional - Support Program - Other Purchased Services (0500)]])</f>
        <v>0</v>
      </c>
      <c r="G14" s="61">
        <f>SUMIFS(Budget_Proposal[[Total]:[Total]],Budget_Proposal[[Site Name]:[Site Name]],"=" &amp; Cover_Table[[#This Row],[Name of School]:[Name of School]],Budget_Proposal[[Program/Budget Object]:[Program/Budget Object]],"=" &amp;Cover_Table[[#Headers],[Instructional - Support Program - Travel, Registration and Entrance (0580)]])</f>
        <v>0</v>
      </c>
      <c r="H14" s="61">
        <f>SUMIFS(Budget_Proposal[[Total]:[Total]],Budget_Proposal[[Site Name]:[Site Name]],"=" &amp; Cover_Table[[#This Row],[Name of School]:[Name of School]],Budget_Proposal[[Program/Budget Object]:[Program/Budget Object]],"=" &amp;Cover_Table[[#Headers],[Instructional - Support Program - Supplies (0600)]])</f>
        <v>0</v>
      </c>
      <c r="I14" s="61">
        <f>SUMIFS(Budget_Proposal[[Total]:[Total]],Budget_Proposal[[Site Name]:[Site Name]],"=" &amp; Cover_Table[[#This Row],[Name of School]:[Name of School]],Budget_Proposal[[Program/Budget Object]:[Program/Budget Object]],"=" &amp;Cover_Table[[#Headers],[Instructional - Support Program - Non-Capitalized Equipment (0735)]])</f>
        <v>0</v>
      </c>
      <c r="J14" s="77">
        <f>SUM(Cover_Table[[#This Row],[Instructional - Support Program - Salaries (0100)]:[Instructional - Support Program - Non-Capitalized Equipment (0735)]])</f>
        <v>0</v>
      </c>
      <c r="K14" s="83"/>
      <c r="L14" s="49"/>
      <c r="M14" s="49"/>
      <c r="N14" s="49"/>
      <c r="O14" s="49"/>
      <c r="P14" s="49"/>
    </row>
    <row r="15" spans="1:16">
      <c r="A15" s="22" t="s">
        <v>595</v>
      </c>
      <c r="B15" s="60" t="s">
        <v>26</v>
      </c>
      <c r="C15" s="130">
        <f>SUMIFS(Budget_Proposal[[Total]:[Total]],Budget_Proposal[[Site Name]:[Site Name]],"=" &amp; Cover_Table[[#This Row],[Name of School]:[Name of School]],Budget_Proposal[[Program/Budget Object]:[Program/Budget Object]],"=" &amp;Cover_Table[[#Headers],[Instructional - Support Program - Salaries (0100)]])</f>
        <v>0</v>
      </c>
      <c r="D15" s="130">
        <f>SUMIFS(Budget_Proposal[[Total]:[Total]],Budget_Proposal[[Site Name]:[Site Name]],"=" &amp; Cover_Table[[#This Row],[Name of School]:[Name of School]],Budget_Proposal[[Program/Budget Object]:[Program/Budget Object]],"=" &amp;Cover_Table[[#Headers],[Instructional - Support Program - Employee Benefits (0200)]])</f>
        <v>0</v>
      </c>
      <c r="E15" s="130">
        <f>SUMIFS(Budget_Proposal[[Total]:[Total]],Budget_Proposal[[Site Name]:[Site Name]],"=" &amp; Cover_Table[[#This Row],[Name of School]:[Name of School]],Budget_Proposal[[Program/Budget Object]:[Program/Budget Object]],"=" &amp;Cover_Table[[#Headers],[Instructional - Support Program - Purchased Professional &amp; Technical Services (0300)]])</f>
        <v>0</v>
      </c>
      <c r="F15" s="130">
        <f>SUMIFS(Budget_Proposal[[Total]:[Total]],Budget_Proposal[[Site Name]:[Site Name]],"=" &amp; Cover_Table[[#This Row],[Name of School]:[Name of School]],Budget_Proposal[[Program/Budget Object]:[Program/Budget Object]],"=" &amp;Cover_Table[[#Headers],[Instructional - Support Program - Other Purchased Services (0500)]])</f>
        <v>0</v>
      </c>
      <c r="G15" s="130">
        <f>SUMIFS(Budget_Proposal[[Total]:[Total]],Budget_Proposal[[Site Name]:[Site Name]],"=" &amp; Cover_Table[[#This Row],[Name of School]:[Name of School]],Budget_Proposal[[Program/Budget Object]:[Program/Budget Object]],"=" &amp;Cover_Table[[#Headers],[Instructional - Support Program - Travel, Registration and Entrance (0580)]])</f>
        <v>0</v>
      </c>
      <c r="H15" s="130">
        <f>SUMIFS(Budget_Proposal[[Total]:[Total]],Budget_Proposal[[Site Name]:[Site Name]],"=" &amp; Cover_Table[[#This Row],[Name of School]:[Name of School]],Budget_Proposal[[Program/Budget Object]:[Program/Budget Object]],"=" &amp;Cover_Table[[#Headers],[Instructional - Support Program - Supplies (0600)]])</f>
        <v>0</v>
      </c>
      <c r="I15" s="130">
        <f>SUMIFS(Budget_Proposal[[Total]:[Total]],Budget_Proposal[[Site Name]:[Site Name]],"=" &amp; Cover_Table[[#This Row],[Name of School]:[Name of School]],Budget_Proposal[[Program/Budget Object]:[Program/Budget Object]],"=" &amp;Cover_Table[[#Headers],[Instructional - Support Program - Non-Capitalized Equipment (0735)]])</f>
        <v>0</v>
      </c>
      <c r="J15" s="131">
        <f>SUM(Cover_Table[[#This Row],[Instructional - Support Program - Salaries (0100)]:[Instructional - Support Program - Non-Capitalized Equipment (0735)]])</f>
        <v>0</v>
      </c>
      <c r="K15" s="132"/>
      <c r="L15" s="129"/>
      <c r="M15" s="129"/>
      <c r="N15" s="129"/>
      <c r="O15" s="129"/>
      <c r="P15" s="129"/>
    </row>
    <row r="16" spans="1:16">
      <c r="A16" s="22" t="s">
        <v>595</v>
      </c>
      <c r="B16" s="60" t="s">
        <v>27</v>
      </c>
      <c r="C16" s="130">
        <f>SUMIFS(Budget_Proposal[[Total]:[Total]],Budget_Proposal[[Site Name]:[Site Name]],"=" &amp; Cover_Table[[#This Row],[Name of School]:[Name of School]],Budget_Proposal[[Program/Budget Object]:[Program/Budget Object]],"=" &amp;Cover_Table[[#Headers],[Instructional - Support Program - Salaries (0100)]])</f>
        <v>0</v>
      </c>
      <c r="D16" s="130">
        <f>SUMIFS(Budget_Proposal[[Total]:[Total]],Budget_Proposal[[Site Name]:[Site Name]],"=" &amp; Cover_Table[[#This Row],[Name of School]:[Name of School]],Budget_Proposal[[Program/Budget Object]:[Program/Budget Object]],"=" &amp;Cover_Table[[#Headers],[Instructional - Support Program - Employee Benefits (0200)]])</f>
        <v>0</v>
      </c>
      <c r="E16" s="130">
        <f>SUMIFS(Budget_Proposal[[Total]:[Total]],Budget_Proposal[[Site Name]:[Site Name]],"=" &amp; Cover_Table[[#This Row],[Name of School]:[Name of School]],Budget_Proposal[[Program/Budget Object]:[Program/Budget Object]],"=" &amp;Cover_Table[[#Headers],[Instructional - Support Program - Purchased Professional &amp; Technical Services (0300)]])</f>
        <v>0</v>
      </c>
      <c r="F16" s="130">
        <f>SUMIFS(Budget_Proposal[[Total]:[Total]],Budget_Proposal[[Site Name]:[Site Name]],"=" &amp; Cover_Table[[#This Row],[Name of School]:[Name of School]],Budget_Proposal[[Program/Budget Object]:[Program/Budget Object]],"=" &amp;Cover_Table[[#Headers],[Instructional - Support Program - Other Purchased Services (0500)]])</f>
        <v>0</v>
      </c>
      <c r="G16" s="130">
        <f>SUMIFS(Budget_Proposal[[Total]:[Total]],Budget_Proposal[[Site Name]:[Site Name]],"=" &amp; Cover_Table[[#This Row],[Name of School]:[Name of School]],Budget_Proposal[[Program/Budget Object]:[Program/Budget Object]],"=" &amp;Cover_Table[[#Headers],[Instructional - Support Program - Travel, Registration and Entrance (0580)]])</f>
        <v>0</v>
      </c>
      <c r="H16" s="130">
        <f>SUMIFS(Budget_Proposal[[Total]:[Total]],Budget_Proposal[[Site Name]:[Site Name]],"=" &amp; Cover_Table[[#This Row],[Name of School]:[Name of School]],Budget_Proposal[[Program/Budget Object]:[Program/Budget Object]],"=" &amp;Cover_Table[[#Headers],[Instructional - Support Program - Supplies (0600)]])</f>
        <v>0</v>
      </c>
      <c r="I16" s="130">
        <f>SUMIFS(Budget_Proposal[[Total]:[Total]],Budget_Proposal[[Site Name]:[Site Name]],"=" &amp; Cover_Table[[#This Row],[Name of School]:[Name of School]],Budget_Proposal[[Program/Budget Object]:[Program/Budget Object]],"=" &amp;Cover_Table[[#Headers],[Instructional - Support Program - Non-Capitalized Equipment (0735)]])</f>
        <v>0</v>
      </c>
      <c r="J16" s="131">
        <f>SUM(Cover_Table[[#This Row],[Instructional - Support Program - Salaries (0100)]:[Instructional - Support Program - Non-Capitalized Equipment (0735)]])</f>
        <v>0</v>
      </c>
      <c r="K16" s="132"/>
      <c r="L16" s="129"/>
      <c r="M16" s="129"/>
      <c r="N16" s="129"/>
      <c r="O16" s="129"/>
      <c r="P16" s="129"/>
    </row>
    <row r="17" spans="1:16">
      <c r="A17" s="22" t="s">
        <v>595</v>
      </c>
      <c r="B17" s="60" t="s">
        <v>28</v>
      </c>
      <c r="C17" s="130">
        <f>SUMIFS(Budget_Proposal[[Total]:[Total]],Budget_Proposal[[Site Name]:[Site Name]],"=" &amp; Cover_Table[[#This Row],[Name of School]:[Name of School]],Budget_Proposal[[Program/Budget Object]:[Program/Budget Object]],"=" &amp;Cover_Table[[#Headers],[Instructional - Support Program - Salaries (0100)]])</f>
        <v>0</v>
      </c>
      <c r="D17" s="130">
        <f>SUMIFS(Budget_Proposal[[Total]:[Total]],Budget_Proposal[[Site Name]:[Site Name]],"=" &amp; Cover_Table[[#This Row],[Name of School]:[Name of School]],Budget_Proposal[[Program/Budget Object]:[Program/Budget Object]],"=" &amp;Cover_Table[[#Headers],[Instructional - Support Program - Employee Benefits (0200)]])</f>
        <v>0</v>
      </c>
      <c r="E17" s="130">
        <f>SUMIFS(Budget_Proposal[[Total]:[Total]],Budget_Proposal[[Site Name]:[Site Name]],"=" &amp; Cover_Table[[#This Row],[Name of School]:[Name of School]],Budget_Proposal[[Program/Budget Object]:[Program/Budget Object]],"=" &amp;Cover_Table[[#Headers],[Instructional - Support Program - Purchased Professional &amp; Technical Services (0300)]])</f>
        <v>0</v>
      </c>
      <c r="F17" s="130">
        <f>SUMIFS(Budget_Proposal[[Total]:[Total]],Budget_Proposal[[Site Name]:[Site Name]],"=" &amp; Cover_Table[[#This Row],[Name of School]:[Name of School]],Budget_Proposal[[Program/Budget Object]:[Program/Budget Object]],"=" &amp;Cover_Table[[#Headers],[Instructional - Support Program - Other Purchased Services (0500)]])</f>
        <v>0</v>
      </c>
      <c r="G17" s="130">
        <f>SUMIFS(Budget_Proposal[[Total]:[Total]],Budget_Proposal[[Site Name]:[Site Name]],"=" &amp; Cover_Table[[#This Row],[Name of School]:[Name of School]],Budget_Proposal[[Program/Budget Object]:[Program/Budget Object]],"=" &amp;Cover_Table[[#Headers],[Instructional - Support Program - Travel, Registration and Entrance (0580)]])</f>
        <v>0</v>
      </c>
      <c r="H17" s="130">
        <f>SUMIFS(Budget_Proposal[[Total]:[Total]],Budget_Proposal[[Site Name]:[Site Name]],"=" &amp; Cover_Table[[#This Row],[Name of School]:[Name of School]],Budget_Proposal[[Program/Budget Object]:[Program/Budget Object]],"=" &amp;Cover_Table[[#Headers],[Instructional - Support Program - Supplies (0600)]])</f>
        <v>0</v>
      </c>
      <c r="I17" s="130">
        <f>SUMIFS(Budget_Proposal[[Total]:[Total]],Budget_Proposal[[Site Name]:[Site Name]],"=" &amp; Cover_Table[[#This Row],[Name of School]:[Name of School]],Budget_Proposal[[Program/Budget Object]:[Program/Budget Object]],"=" &amp;Cover_Table[[#Headers],[Instructional - Support Program - Non-Capitalized Equipment (0735)]])</f>
        <v>0</v>
      </c>
      <c r="J17" s="131">
        <f>SUM(Cover_Table[[#This Row],[Instructional - Support Program - Salaries (0100)]:[Instructional - Support Program - Non-Capitalized Equipment (0735)]])</f>
        <v>0</v>
      </c>
      <c r="K17" s="132"/>
      <c r="L17" s="129"/>
      <c r="M17" s="129"/>
      <c r="N17" s="129"/>
      <c r="O17" s="129"/>
      <c r="P17" s="129"/>
    </row>
    <row r="18" spans="1:16">
      <c r="A18" s="22" t="s">
        <v>595</v>
      </c>
      <c r="B18" s="60" t="s">
        <v>35</v>
      </c>
      <c r="C18" s="130">
        <f>SUMIFS(Budget_Proposal[[Total]:[Total]],Budget_Proposal[[Site Name]:[Site Name]],"=" &amp; Cover_Table[[#This Row],[Name of School]:[Name of School]],Budget_Proposal[[Program/Budget Object]:[Program/Budget Object]],"=" &amp;Cover_Table[[#Headers],[Instructional - Support Program - Salaries (0100)]])</f>
        <v>0</v>
      </c>
      <c r="D18" s="130">
        <f>SUMIFS(Budget_Proposal[[Total]:[Total]],Budget_Proposal[[Site Name]:[Site Name]],"=" &amp; Cover_Table[[#This Row],[Name of School]:[Name of School]],Budget_Proposal[[Program/Budget Object]:[Program/Budget Object]],"=" &amp;Cover_Table[[#Headers],[Instructional - Support Program - Employee Benefits (0200)]])</f>
        <v>0</v>
      </c>
      <c r="E18" s="130">
        <f>SUMIFS(Budget_Proposal[[Total]:[Total]],Budget_Proposal[[Site Name]:[Site Name]],"=" &amp; Cover_Table[[#This Row],[Name of School]:[Name of School]],Budget_Proposal[[Program/Budget Object]:[Program/Budget Object]],"=" &amp;Cover_Table[[#Headers],[Instructional - Support Program - Purchased Professional &amp; Technical Services (0300)]])</f>
        <v>0</v>
      </c>
      <c r="F18" s="130">
        <f>SUMIFS(Budget_Proposal[[Total]:[Total]],Budget_Proposal[[Site Name]:[Site Name]],"=" &amp; Cover_Table[[#This Row],[Name of School]:[Name of School]],Budget_Proposal[[Program/Budget Object]:[Program/Budget Object]],"=" &amp;Cover_Table[[#Headers],[Instructional - Support Program - Other Purchased Services (0500)]])</f>
        <v>0</v>
      </c>
      <c r="G18" s="130">
        <f>SUMIFS(Budget_Proposal[[Total]:[Total]],Budget_Proposal[[Site Name]:[Site Name]],"=" &amp; Cover_Table[[#This Row],[Name of School]:[Name of School]],Budget_Proposal[[Program/Budget Object]:[Program/Budget Object]],"=" &amp;Cover_Table[[#Headers],[Instructional - Support Program - Travel, Registration and Entrance (0580)]])</f>
        <v>0</v>
      </c>
      <c r="H18" s="130">
        <f>SUMIFS(Budget_Proposal[[Total]:[Total]],Budget_Proposal[[Site Name]:[Site Name]],"=" &amp; Cover_Table[[#This Row],[Name of School]:[Name of School]],Budget_Proposal[[Program/Budget Object]:[Program/Budget Object]],"=" &amp;Cover_Table[[#Headers],[Instructional - Support Program - Supplies (0600)]])</f>
        <v>0</v>
      </c>
      <c r="I18" s="130">
        <f>SUMIFS(Budget_Proposal[[Total]:[Total]],Budget_Proposal[[Site Name]:[Site Name]],"=" &amp; Cover_Table[[#This Row],[Name of School]:[Name of School]],Budget_Proposal[[Program/Budget Object]:[Program/Budget Object]],"=" &amp;Cover_Table[[#Headers],[Instructional - Support Program - Non-Capitalized Equipment (0735)]])</f>
        <v>0</v>
      </c>
      <c r="J18" s="131">
        <f>SUM(Cover_Table[[#This Row],[Instructional - Support Program - Salaries (0100)]:[Instructional - Support Program - Non-Capitalized Equipment (0735)]])</f>
        <v>0</v>
      </c>
      <c r="K18" s="132"/>
      <c r="L18" s="129"/>
      <c r="M18" s="129"/>
      <c r="N18" s="129"/>
      <c r="O18" s="129"/>
      <c r="P18" s="129"/>
    </row>
    <row r="19" spans="1:16">
      <c r="A19" s="22" t="s">
        <v>595</v>
      </c>
      <c r="B19" s="60" t="s">
        <v>36</v>
      </c>
      <c r="C19" s="130">
        <f>SUMIFS(Budget_Proposal[[Total]:[Total]],Budget_Proposal[[Site Name]:[Site Name]],"=" &amp; Cover_Table[[#This Row],[Name of School]:[Name of School]],Budget_Proposal[[Program/Budget Object]:[Program/Budget Object]],"=" &amp;Cover_Table[[#Headers],[Instructional - Support Program - Salaries (0100)]])</f>
        <v>0</v>
      </c>
      <c r="D19" s="130">
        <f>SUMIFS(Budget_Proposal[[Total]:[Total]],Budget_Proposal[[Site Name]:[Site Name]],"=" &amp; Cover_Table[[#This Row],[Name of School]:[Name of School]],Budget_Proposal[[Program/Budget Object]:[Program/Budget Object]],"=" &amp;Cover_Table[[#Headers],[Instructional - Support Program - Employee Benefits (0200)]])</f>
        <v>0</v>
      </c>
      <c r="E19" s="130">
        <f>SUMIFS(Budget_Proposal[[Total]:[Total]],Budget_Proposal[[Site Name]:[Site Name]],"=" &amp; Cover_Table[[#This Row],[Name of School]:[Name of School]],Budget_Proposal[[Program/Budget Object]:[Program/Budget Object]],"=" &amp;Cover_Table[[#Headers],[Instructional - Support Program - Purchased Professional &amp; Technical Services (0300)]])</f>
        <v>0</v>
      </c>
      <c r="F19" s="130">
        <f>SUMIFS(Budget_Proposal[[Total]:[Total]],Budget_Proposal[[Site Name]:[Site Name]],"=" &amp; Cover_Table[[#This Row],[Name of School]:[Name of School]],Budget_Proposal[[Program/Budget Object]:[Program/Budget Object]],"=" &amp;Cover_Table[[#Headers],[Instructional - Support Program - Other Purchased Services (0500)]])</f>
        <v>0</v>
      </c>
      <c r="G19" s="130">
        <f>SUMIFS(Budget_Proposal[[Total]:[Total]],Budget_Proposal[[Site Name]:[Site Name]],"=" &amp; Cover_Table[[#This Row],[Name of School]:[Name of School]],Budget_Proposal[[Program/Budget Object]:[Program/Budget Object]],"=" &amp;Cover_Table[[#Headers],[Instructional - Support Program - Travel, Registration and Entrance (0580)]])</f>
        <v>0</v>
      </c>
      <c r="H19" s="130">
        <f>SUMIFS(Budget_Proposal[[Total]:[Total]],Budget_Proposal[[Site Name]:[Site Name]],"=" &amp; Cover_Table[[#This Row],[Name of School]:[Name of School]],Budget_Proposal[[Program/Budget Object]:[Program/Budget Object]],"=" &amp;Cover_Table[[#Headers],[Instructional - Support Program - Supplies (0600)]])</f>
        <v>0</v>
      </c>
      <c r="I19" s="130">
        <f>SUMIFS(Budget_Proposal[[Total]:[Total]],Budget_Proposal[[Site Name]:[Site Name]],"=" &amp; Cover_Table[[#This Row],[Name of School]:[Name of School]],Budget_Proposal[[Program/Budget Object]:[Program/Budget Object]],"=" &amp;Cover_Table[[#Headers],[Instructional - Support Program - Non-Capitalized Equipment (0735)]])</f>
        <v>0</v>
      </c>
      <c r="J19" s="131">
        <f>SUM(Cover_Table[[#This Row],[Instructional - Support Program - Salaries (0100)]:[Instructional - Support Program - Non-Capitalized Equipment (0735)]])</f>
        <v>0</v>
      </c>
      <c r="K19" s="132"/>
      <c r="L19" s="129"/>
      <c r="M19" s="129"/>
      <c r="N19" s="129"/>
      <c r="O19" s="129"/>
      <c r="P19" s="129"/>
    </row>
    <row r="20" spans="1:16">
      <c r="A20" s="22" t="s">
        <v>595</v>
      </c>
      <c r="B20" s="60" t="s">
        <v>37</v>
      </c>
      <c r="C20" s="61">
        <f>SUMIFS(Budget_Proposal[[Total]:[Total]],Budget_Proposal[[Site Name]:[Site Name]],"=" &amp; Cover_Table[[#This Row],[Name of School]:[Name of School]],Budget_Proposal[[Program/Budget Object]:[Program/Budget Object]],"=" &amp;Cover_Table[[#Headers],[Instructional - Support Program - Salaries (0100)]])</f>
        <v>0</v>
      </c>
      <c r="D20" s="61">
        <f>SUMIFS(Budget_Proposal[[Total]:[Total]],Budget_Proposal[[Site Name]:[Site Name]],"=" &amp; Cover_Table[[#This Row],[Name of School]:[Name of School]],Budget_Proposal[[Program/Budget Object]:[Program/Budget Object]],"=" &amp;Cover_Table[[#Headers],[Instructional - Support Program - Employee Benefits (0200)]])</f>
        <v>0</v>
      </c>
      <c r="E20" s="61">
        <f>SUMIFS(Budget_Proposal[[Total]:[Total]],Budget_Proposal[[Site Name]:[Site Name]],"=" &amp; Cover_Table[[#This Row],[Name of School]:[Name of School]],Budget_Proposal[[Program/Budget Object]:[Program/Budget Object]],"=" &amp;Cover_Table[[#Headers],[Instructional - Support Program - Purchased Professional &amp; Technical Services (0300)]])</f>
        <v>0</v>
      </c>
      <c r="F20" s="61">
        <f>SUMIFS(Budget_Proposal[[Total]:[Total]],Budget_Proposal[[Site Name]:[Site Name]],"=" &amp; Cover_Table[[#This Row],[Name of School]:[Name of School]],Budget_Proposal[[Program/Budget Object]:[Program/Budget Object]],"=" &amp;Cover_Table[[#Headers],[Instructional - Support Program - Other Purchased Services (0500)]])</f>
        <v>0</v>
      </c>
      <c r="G20" s="61">
        <f>SUMIFS(Budget_Proposal[[Total]:[Total]],Budget_Proposal[[Site Name]:[Site Name]],"=" &amp; Cover_Table[[#This Row],[Name of School]:[Name of School]],Budget_Proposal[[Program/Budget Object]:[Program/Budget Object]],"=" &amp;Cover_Table[[#Headers],[Instructional - Support Program - Travel, Registration and Entrance (0580)]])</f>
        <v>0</v>
      </c>
      <c r="H20" s="61">
        <f>SUMIFS(Budget_Proposal[[Total]:[Total]],Budget_Proposal[[Site Name]:[Site Name]],"=" &amp; Cover_Table[[#This Row],[Name of School]:[Name of School]],Budget_Proposal[[Program/Budget Object]:[Program/Budget Object]],"=" &amp;Cover_Table[[#Headers],[Instructional - Support Program - Supplies (0600)]])</f>
        <v>0</v>
      </c>
      <c r="I20" s="61">
        <f>SUMIFS(Budget_Proposal[[Total]:[Total]],Budget_Proposal[[Site Name]:[Site Name]],"=" &amp; Cover_Table[[#This Row],[Name of School]:[Name of School]],Budget_Proposal[[Program/Budget Object]:[Program/Budget Object]],"=" &amp;Cover_Table[[#Headers],[Instructional - Support Program - Non-Capitalized Equipment (0735)]])</f>
        <v>0</v>
      </c>
      <c r="J20" s="77">
        <f>SUM(Cover_Table[[#This Row],[Instructional - Support Program - Salaries (0100)]:[Instructional - Support Program - Non-Capitalized Equipment (0735)]])</f>
        <v>0</v>
      </c>
      <c r="K20" s="83"/>
      <c r="L20" s="49"/>
      <c r="M20" s="49"/>
      <c r="N20" s="49"/>
      <c r="O20" s="49"/>
      <c r="P20" s="49"/>
    </row>
    <row r="21" spans="1:16">
      <c r="A21" s="22" t="s">
        <v>595</v>
      </c>
      <c r="B21" s="60" t="s">
        <v>78</v>
      </c>
      <c r="C21" s="61">
        <f>SUMIFS(Budget_Proposal[[Total]:[Total]],Budget_Proposal[[Site Name]:[Site Name]],"=" &amp; Cover_Table[[#This Row],[Name of School]:[Name of School]],Budget_Proposal[[Program/Budget Object]:[Program/Budget Object]],"=" &amp;Cover_Table[[#Headers],[Instructional - Support Program - Salaries (0100)]])</f>
        <v>0</v>
      </c>
      <c r="D21" s="61">
        <f>SUMIFS(Budget_Proposal[[Total]:[Total]],Budget_Proposal[[Site Name]:[Site Name]],"=" &amp; Cover_Table[[#This Row],[Name of School]:[Name of School]],Budget_Proposal[[Program/Budget Object]:[Program/Budget Object]],"=" &amp;Cover_Table[[#Headers],[Instructional - Support Program - Employee Benefits (0200)]])</f>
        <v>0</v>
      </c>
      <c r="E21" s="61">
        <f>SUMIFS(Budget_Proposal[[Total]:[Total]],Budget_Proposal[[Site Name]:[Site Name]],"=" &amp; Cover_Table[[#This Row],[Name of School]:[Name of School]],Budget_Proposal[[Program/Budget Object]:[Program/Budget Object]],"=" &amp;Cover_Table[[#Headers],[Instructional - Support Program - Purchased Professional &amp; Technical Services (0300)]])</f>
        <v>0</v>
      </c>
      <c r="F21" s="61">
        <f>SUMIFS(Budget_Proposal[[Total]:[Total]],Budget_Proposal[[Site Name]:[Site Name]],"=" &amp; Cover_Table[[#This Row],[Name of School]:[Name of School]],Budget_Proposal[[Program/Budget Object]:[Program/Budget Object]],"=" &amp;Cover_Table[[#Headers],[Instructional - Support Program - Other Purchased Services (0500)]])</f>
        <v>0</v>
      </c>
      <c r="G21" s="61">
        <f>SUMIFS(Budget_Proposal[[Total]:[Total]],Budget_Proposal[[Site Name]:[Site Name]],"=" &amp; Cover_Table[[#This Row],[Name of School]:[Name of School]],Budget_Proposal[[Program/Budget Object]:[Program/Budget Object]],"=" &amp;Cover_Table[[#Headers],[Instructional - Support Program - Travel, Registration and Entrance (0580)]])</f>
        <v>0</v>
      </c>
      <c r="H21" s="61">
        <f>SUMIFS(Budget_Proposal[[Total]:[Total]],Budget_Proposal[[Site Name]:[Site Name]],"=" &amp; Cover_Table[[#This Row],[Name of School]:[Name of School]],Budget_Proposal[[Program/Budget Object]:[Program/Budget Object]],"=" &amp;Cover_Table[[#Headers],[Instructional - Support Program - Supplies (0600)]])</f>
        <v>0</v>
      </c>
      <c r="I21" s="61">
        <f>SUMIFS(Budget_Proposal[[Total]:[Total]],Budget_Proposal[[Site Name]:[Site Name]],"=" &amp; Cover_Table[[#This Row],[Name of School]:[Name of School]],Budget_Proposal[[Program/Budget Object]:[Program/Budget Object]],"=" &amp;Cover_Table[[#Headers],[Instructional - Support Program - Non-Capitalized Equipment (0735)]])</f>
        <v>0</v>
      </c>
      <c r="J21" s="77">
        <f>SUM(Cover_Table[[#This Row],[Instructional - Support Program - Salaries (0100)]:[Instructional - Support Program - Non-Capitalized Equipment (0735)]])</f>
        <v>0</v>
      </c>
      <c r="K21" s="83"/>
      <c r="L21" s="49"/>
      <c r="M21" s="49"/>
      <c r="N21" s="49"/>
      <c r="O21" s="49"/>
      <c r="P21" s="49"/>
    </row>
    <row r="22" spans="1:16">
      <c r="A22" s="22" t="s">
        <v>595</v>
      </c>
      <c r="B22" s="60" t="s">
        <v>590</v>
      </c>
      <c r="C22" s="61">
        <f>SUMIFS(Budget_Proposal[[Total]:[Total]],Budget_Proposal[[Site Name]:[Site Name]],"=" &amp; Cover_Table[[#This Row],[Name of School]:[Name of School]],Budget_Proposal[[Program/Budget Object]:[Program/Budget Object]],"=" &amp;Cover_Table[[#Headers],[Instructional - Support Program - Salaries (0100)]])</f>
        <v>0</v>
      </c>
      <c r="D22" s="61">
        <f>SUMIFS(Budget_Proposal[[Total]:[Total]],Budget_Proposal[[Site Name]:[Site Name]],"=" &amp; Cover_Table[[#This Row],[Name of School]:[Name of School]],Budget_Proposal[[Program/Budget Object]:[Program/Budget Object]],"=" &amp;Cover_Table[[#Headers],[Instructional - Support Program - Employee Benefits (0200)]])</f>
        <v>0</v>
      </c>
      <c r="E22" s="61">
        <f>SUMIFS(Budget_Proposal[[Total]:[Total]],Budget_Proposal[[Site Name]:[Site Name]],"=" &amp; Cover_Table[[#This Row],[Name of School]:[Name of School]],Budget_Proposal[[Program/Budget Object]:[Program/Budget Object]],"=" &amp;Cover_Table[[#Headers],[Instructional - Support Program - Purchased Professional &amp; Technical Services (0300)]])</f>
        <v>0</v>
      </c>
      <c r="F22" s="61">
        <f>SUMIFS(Budget_Proposal[[Total]:[Total]],Budget_Proposal[[Site Name]:[Site Name]],"=" &amp; Cover_Table[[#This Row],[Name of School]:[Name of School]],Budget_Proposal[[Program/Budget Object]:[Program/Budget Object]],"=" &amp;Cover_Table[[#Headers],[Instructional - Support Program - Other Purchased Services (0500)]])</f>
        <v>0</v>
      </c>
      <c r="G22" s="61">
        <f>SUMIFS(Budget_Proposal[[Total]:[Total]],Budget_Proposal[[Site Name]:[Site Name]],"=" &amp; Cover_Table[[#This Row],[Name of School]:[Name of School]],Budget_Proposal[[Program/Budget Object]:[Program/Budget Object]],"=" &amp;Cover_Table[[#Headers],[Instructional - Support Program - Travel, Registration and Entrance (0580)]])</f>
        <v>0</v>
      </c>
      <c r="H22" s="61">
        <f>SUMIFS(Budget_Proposal[[Total]:[Total]],Budget_Proposal[[Site Name]:[Site Name]],"=" &amp; Cover_Table[[#This Row],[Name of School]:[Name of School]],Budget_Proposal[[Program/Budget Object]:[Program/Budget Object]],"=" &amp;Cover_Table[[#Headers],[Instructional - Support Program - Supplies (0600)]])</f>
        <v>0</v>
      </c>
      <c r="I22" s="61">
        <f>SUMIFS(Budget_Proposal[[Total]:[Total]],Budget_Proposal[[Site Name]:[Site Name]],"=" &amp; Cover_Table[[#This Row],[Name of School]:[Name of School]],Budget_Proposal[[Program/Budget Object]:[Program/Budget Object]],"=" &amp;Cover_Table[[#Headers],[Instructional - Support Program - Non-Capitalized Equipment (0735)]])</f>
        <v>0</v>
      </c>
      <c r="J22" s="77">
        <f>SUM(Cover_Table[[#This Row],[Instructional - Support Program - Salaries (0100)]:[Instructional - Support Program - Non-Capitalized Equipment (0735)]])</f>
        <v>0</v>
      </c>
      <c r="K22" s="83"/>
      <c r="L22" s="49"/>
      <c r="M22" s="49"/>
      <c r="N22" s="49"/>
      <c r="O22" s="49"/>
      <c r="P22" s="49"/>
    </row>
    <row r="23" spans="1:16">
      <c r="A23" s="22" t="s">
        <v>595</v>
      </c>
      <c r="B23" s="60" t="s">
        <v>591</v>
      </c>
      <c r="C23" s="61">
        <f>SUMIFS(Budget_Proposal[[Total]:[Total]],Budget_Proposal[[Site Name]:[Site Name]],"=" &amp; Cover_Table[[#This Row],[Name of School]:[Name of School]],Budget_Proposal[[Program/Budget Object]:[Program/Budget Object]],"=" &amp;Cover_Table[[#Headers],[Instructional - Support Program - Salaries (0100)]])</f>
        <v>0</v>
      </c>
      <c r="D23" s="61">
        <f>SUMIFS(Budget_Proposal[[Total]:[Total]],Budget_Proposal[[Site Name]:[Site Name]],"=" &amp; Cover_Table[[#This Row],[Name of School]:[Name of School]],Budget_Proposal[[Program/Budget Object]:[Program/Budget Object]],"=" &amp;Cover_Table[[#Headers],[Instructional - Support Program - Employee Benefits (0200)]])</f>
        <v>0</v>
      </c>
      <c r="E23" s="61">
        <f>SUMIFS(Budget_Proposal[[Total]:[Total]],Budget_Proposal[[Site Name]:[Site Name]],"=" &amp; Cover_Table[[#This Row],[Name of School]:[Name of School]],Budget_Proposal[[Program/Budget Object]:[Program/Budget Object]],"=" &amp;Cover_Table[[#Headers],[Instructional - Support Program - Purchased Professional &amp; Technical Services (0300)]])</f>
        <v>0</v>
      </c>
      <c r="F23" s="61">
        <f>SUMIFS(Budget_Proposal[[Total]:[Total]],Budget_Proposal[[Site Name]:[Site Name]],"=" &amp; Cover_Table[[#This Row],[Name of School]:[Name of School]],Budget_Proposal[[Program/Budget Object]:[Program/Budget Object]],"=" &amp;Cover_Table[[#Headers],[Instructional - Support Program - Other Purchased Services (0500)]])</f>
        <v>0</v>
      </c>
      <c r="G23" s="61">
        <f>SUMIFS(Budget_Proposal[[Total]:[Total]],Budget_Proposal[[Site Name]:[Site Name]],"=" &amp; Cover_Table[[#This Row],[Name of School]:[Name of School]],Budget_Proposal[[Program/Budget Object]:[Program/Budget Object]],"=" &amp;Cover_Table[[#Headers],[Instructional - Support Program - Travel, Registration and Entrance (0580)]])</f>
        <v>0</v>
      </c>
      <c r="H23" s="61">
        <f>SUMIFS(Budget_Proposal[[Total]:[Total]],Budget_Proposal[[Site Name]:[Site Name]],"=" &amp; Cover_Table[[#This Row],[Name of School]:[Name of School]],Budget_Proposal[[Program/Budget Object]:[Program/Budget Object]],"=" &amp;Cover_Table[[#Headers],[Instructional - Support Program - Supplies (0600)]])</f>
        <v>0</v>
      </c>
      <c r="I23" s="61">
        <f>SUMIFS(Budget_Proposal[[Total]:[Total]],Budget_Proposal[[Site Name]:[Site Name]],"=" &amp; Cover_Table[[#This Row],[Name of School]:[Name of School]],Budget_Proposal[[Program/Budget Object]:[Program/Budget Object]],"=" &amp;Cover_Table[[#Headers],[Instructional - Support Program - Non-Capitalized Equipment (0735)]])</f>
        <v>0</v>
      </c>
      <c r="J23" s="77">
        <f>SUM(Cover_Table[[#This Row],[Instructional - Support Program - Salaries (0100)]:[Instructional - Support Program - Non-Capitalized Equipment (0735)]])</f>
        <v>0</v>
      </c>
      <c r="K23" s="83"/>
      <c r="L23" s="49"/>
      <c r="M23" s="49"/>
      <c r="N23" s="49"/>
      <c r="O23" s="49"/>
      <c r="P23" s="49"/>
    </row>
    <row r="24" spans="1:16">
      <c r="A24" s="22" t="s">
        <v>595</v>
      </c>
      <c r="B24" s="60" t="s">
        <v>592</v>
      </c>
      <c r="C24" s="61">
        <f>SUMIFS(Budget_Proposal[[Total]:[Total]],Budget_Proposal[[Site Name]:[Site Name]],"=" &amp; Cover_Table[[#This Row],[Name of School]:[Name of School]],Budget_Proposal[[Program/Budget Object]:[Program/Budget Object]],"=" &amp;Cover_Table[[#Headers],[Instructional - Support Program - Salaries (0100)]])</f>
        <v>0</v>
      </c>
      <c r="D24" s="61">
        <f>SUMIFS(Budget_Proposal[[Total]:[Total]],Budget_Proposal[[Site Name]:[Site Name]],"=" &amp; Cover_Table[[#This Row],[Name of School]:[Name of School]],Budget_Proposal[[Program/Budget Object]:[Program/Budget Object]],"=" &amp;Cover_Table[[#Headers],[Instructional - Support Program - Employee Benefits (0200)]])</f>
        <v>0</v>
      </c>
      <c r="E24" s="61">
        <f>SUMIFS(Budget_Proposal[[Total]:[Total]],Budget_Proposal[[Site Name]:[Site Name]],"=" &amp; Cover_Table[[#This Row],[Name of School]:[Name of School]],Budget_Proposal[[Program/Budget Object]:[Program/Budget Object]],"=" &amp;Cover_Table[[#Headers],[Instructional - Support Program - Purchased Professional &amp; Technical Services (0300)]])</f>
        <v>0</v>
      </c>
      <c r="F24" s="61">
        <f>SUMIFS(Budget_Proposal[[Total]:[Total]],Budget_Proposal[[Site Name]:[Site Name]],"=" &amp; Cover_Table[[#This Row],[Name of School]:[Name of School]],Budget_Proposal[[Program/Budget Object]:[Program/Budget Object]],"=" &amp;Cover_Table[[#Headers],[Instructional - Support Program - Other Purchased Services (0500)]])</f>
        <v>0</v>
      </c>
      <c r="G24" s="61">
        <f>SUMIFS(Budget_Proposal[[Total]:[Total]],Budget_Proposal[[Site Name]:[Site Name]],"=" &amp; Cover_Table[[#This Row],[Name of School]:[Name of School]],Budget_Proposal[[Program/Budget Object]:[Program/Budget Object]],"=" &amp;Cover_Table[[#Headers],[Instructional - Support Program - Travel, Registration and Entrance (0580)]])</f>
        <v>0</v>
      </c>
      <c r="H24" s="61">
        <f>SUMIFS(Budget_Proposal[[Total]:[Total]],Budget_Proposal[[Site Name]:[Site Name]],"=" &amp; Cover_Table[[#This Row],[Name of School]:[Name of School]],Budget_Proposal[[Program/Budget Object]:[Program/Budget Object]],"=" &amp;Cover_Table[[#Headers],[Instructional - Support Program - Supplies (0600)]])</f>
        <v>0</v>
      </c>
      <c r="I24" s="61">
        <f>SUMIFS(Budget_Proposal[[Total]:[Total]],Budget_Proposal[[Site Name]:[Site Name]],"=" &amp; Cover_Table[[#This Row],[Name of School]:[Name of School]],Budget_Proposal[[Program/Budget Object]:[Program/Budget Object]],"=" &amp;Cover_Table[[#Headers],[Instructional - Support Program - Non-Capitalized Equipment (0735)]])</f>
        <v>0</v>
      </c>
      <c r="J24" s="77">
        <f>SUM(Cover_Table[[#This Row],[Instructional - Support Program - Salaries (0100)]:[Instructional - Support Program - Non-Capitalized Equipment (0735)]])</f>
        <v>0</v>
      </c>
      <c r="K24" s="83"/>
      <c r="L24" s="49"/>
      <c r="M24" s="49"/>
      <c r="N24" s="49"/>
      <c r="O24" s="49"/>
      <c r="P24" s="49"/>
    </row>
    <row r="25" spans="1:16">
      <c r="A25" s="22" t="s">
        <v>595</v>
      </c>
      <c r="B25" s="60" t="s">
        <v>593</v>
      </c>
      <c r="C25" s="61">
        <f>SUMIFS(Budget_Proposal[[Total]:[Total]],Budget_Proposal[[Site Name]:[Site Name]],"=" &amp; Cover_Table[[#This Row],[Name of School]:[Name of School]],Budget_Proposal[[Program/Budget Object]:[Program/Budget Object]],"=" &amp;Cover_Table[[#Headers],[Instructional - Support Program - Salaries (0100)]])</f>
        <v>0</v>
      </c>
      <c r="D25" s="61">
        <f>SUMIFS(Budget_Proposal[[Total]:[Total]],Budget_Proposal[[Site Name]:[Site Name]],"=" &amp; Cover_Table[[#This Row],[Name of School]:[Name of School]],Budget_Proposal[[Program/Budget Object]:[Program/Budget Object]],"=" &amp;Cover_Table[[#Headers],[Instructional - Support Program - Employee Benefits (0200)]])</f>
        <v>0</v>
      </c>
      <c r="E25" s="61">
        <f>SUMIFS(Budget_Proposal[[Total]:[Total]],Budget_Proposal[[Site Name]:[Site Name]],"=" &amp; Cover_Table[[#This Row],[Name of School]:[Name of School]],Budget_Proposal[[Program/Budget Object]:[Program/Budget Object]],"=" &amp;Cover_Table[[#Headers],[Instructional - Support Program - Purchased Professional &amp; Technical Services (0300)]])</f>
        <v>0</v>
      </c>
      <c r="F25" s="61">
        <f>SUMIFS(Budget_Proposal[[Total]:[Total]],Budget_Proposal[[Site Name]:[Site Name]],"=" &amp; Cover_Table[[#This Row],[Name of School]:[Name of School]],Budget_Proposal[[Program/Budget Object]:[Program/Budget Object]],"=" &amp;Cover_Table[[#Headers],[Instructional - Support Program - Other Purchased Services (0500)]])</f>
        <v>0</v>
      </c>
      <c r="G25" s="61">
        <f>SUMIFS(Budget_Proposal[[Total]:[Total]],Budget_Proposal[[Site Name]:[Site Name]],"=" &amp; Cover_Table[[#This Row],[Name of School]:[Name of School]],Budget_Proposal[[Program/Budget Object]:[Program/Budget Object]],"=" &amp;Cover_Table[[#Headers],[Instructional - Support Program - Travel, Registration and Entrance (0580)]])</f>
        <v>0</v>
      </c>
      <c r="H25" s="61">
        <f>SUMIFS(Budget_Proposal[[Total]:[Total]],Budget_Proposal[[Site Name]:[Site Name]],"=" &amp; Cover_Table[[#This Row],[Name of School]:[Name of School]],Budget_Proposal[[Program/Budget Object]:[Program/Budget Object]],"=" &amp;Cover_Table[[#Headers],[Instructional - Support Program - Supplies (0600)]])</f>
        <v>0</v>
      </c>
      <c r="I25" s="61">
        <f>SUMIFS(Budget_Proposal[[Total]:[Total]],Budget_Proposal[[Site Name]:[Site Name]],"=" &amp; Cover_Table[[#This Row],[Name of School]:[Name of School]],Budget_Proposal[[Program/Budget Object]:[Program/Budget Object]],"=" &amp;Cover_Table[[#Headers],[Instructional - Support Program - Non-Capitalized Equipment (0735)]])</f>
        <v>0</v>
      </c>
      <c r="J25" s="77">
        <f>SUM(Cover_Table[[#This Row],[Instructional - Support Program - Salaries (0100)]:[Instructional - Support Program - Non-Capitalized Equipment (0735)]])</f>
        <v>0</v>
      </c>
      <c r="K25" s="83"/>
      <c r="L25" s="49"/>
      <c r="M25" s="49"/>
      <c r="N25" s="49"/>
      <c r="O25" s="49"/>
      <c r="P25" s="49"/>
    </row>
    <row r="26" spans="1:16" ht="15.75" thickBot="1">
      <c r="A26" s="22" t="s">
        <v>595</v>
      </c>
      <c r="B26" s="60" t="s">
        <v>594</v>
      </c>
      <c r="C26" s="61">
        <f>SUMIFS(Budget_Proposal[[Total]:[Total]],Budget_Proposal[[Site Name]:[Site Name]],"=" &amp; Cover_Table[[#This Row],[Name of School]:[Name of School]],Budget_Proposal[[Program/Budget Object]:[Program/Budget Object]],"=" &amp;Cover_Table[[#Headers],[Instructional - Support Program - Salaries (0100)]])</f>
        <v>0</v>
      </c>
      <c r="D26" s="61">
        <f>SUMIFS(Budget_Proposal[[Total]:[Total]],Budget_Proposal[[Site Name]:[Site Name]],"=" &amp; Cover_Table[[#This Row],[Name of School]:[Name of School]],Budget_Proposal[[Program/Budget Object]:[Program/Budget Object]],"=" &amp;Cover_Table[[#Headers],[Instructional - Support Program - Employee Benefits (0200)]])</f>
        <v>0</v>
      </c>
      <c r="E26" s="61">
        <f>SUMIFS(Budget_Proposal[[Total]:[Total]],Budget_Proposal[[Site Name]:[Site Name]],"=" &amp; Cover_Table[[#This Row],[Name of School]:[Name of School]],Budget_Proposal[[Program/Budget Object]:[Program/Budget Object]],"=" &amp;Cover_Table[[#Headers],[Instructional - Support Program - Purchased Professional &amp; Technical Services (0300)]])</f>
        <v>0</v>
      </c>
      <c r="F26" s="61">
        <f>SUMIFS(Budget_Proposal[[Total]:[Total]],Budget_Proposal[[Site Name]:[Site Name]],"=" &amp; Cover_Table[[#This Row],[Name of School]:[Name of School]],Budget_Proposal[[Program/Budget Object]:[Program/Budget Object]],"=" &amp;Cover_Table[[#Headers],[Instructional - Support Program - Other Purchased Services (0500)]])</f>
        <v>0</v>
      </c>
      <c r="G26" s="61">
        <f>SUMIFS(Budget_Proposal[[Total]:[Total]],Budget_Proposal[[Site Name]:[Site Name]],"=" &amp; Cover_Table[[#This Row],[Name of School]:[Name of School]],Budget_Proposal[[Program/Budget Object]:[Program/Budget Object]],"=" &amp;Cover_Table[[#Headers],[Instructional - Support Program - Travel, Registration and Entrance (0580)]])</f>
        <v>0</v>
      </c>
      <c r="H26" s="61">
        <f>SUMIFS(Budget_Proposal[[Total]:[Total]],Budget_Proposal[[Site Name]:[Site Name]],"=" &amp; Cover_Table[[#This Row],[Name of School]:[Name of School]],Budget_Proposal[[Program/Budget Object]:[Program/Budget Object]],"=" &amp;Cover_Table[[#Headers],[Instructional - Support Program - Supplies (0600)]])</f>
        <v>0</v>
      </c>
      <c r="I26" s="61">
        <f>SUMIFS(Budget_Proposal[[Total]:[Total]],Budget_Proposal[[Site Name]:[Site Name]],"=" &amp; Cover_Table[[#This Row],[Name of School]:[Name of School]],Budget_Proposal[[Program/Budget Object]:[Program/Budget Object]],"=" &amp;Cover_Table[[#Headers],[Instructional - Support Program - Non-Capitalized Equipment (0735)]])</f>
        <v>0</v>
      </c>
      <c r="J26" s="78">
        <f>SUM(Cover_Table[[#This Row],[Instructional - Support Program - Salaries (0100)]:[Instructional - Support Program - Non-Capitalized Equipment (0735)]])</f>
        <v>0</v>
      </c>
      <c r="K26" s="133"/>
      <c r="L26" s="49"/>
      <c r="M26" s="49"/>
      <c r="N26" s="49"/>
      <c r="O26" s="49"/>
      <c r="P26" s="49"/>
    </row>
    <row r="27" spans="1:16" ht="19.5" thickBot="1">
      <c r="A27" s="136" t="s">
        <v>83</v>
      </c>
      <c r="B27" s="137"/>
      <c r="C27" s="62">
        <f>SUM(Cover_Table[Instructional - Support Program - Salaries (0100)])</f>
        <v>0</v>
      </c>
      <c r="D27" s="62">
        <f>SUM(Cover_Table[Instructional - Support Program - Employee Benefits (0200)])</f>
        <v>0</v>
      </c>
      <c r="E27" s="62">
        <f>SUM(Cover_Table[Instructional - Support Program - Purchased Professional &amp; Technical Services (0300)])</f>
        <v>0</v>
      </c>
      <c r="F27" s="62">
        <f>SUM(Cover_Table[Instructional - Support Program - Other Purchased Services (0500)])</f>
        <v>0</v>
      </c>
      <c r="G27" s="62">
        <f>SUM(Cover_Table[Instructional - Support Program - Travel, Registration and Entrance (0580)])</f>
        <v>0</v>
      </c>
      <c r="H27" s="62">
        <f>SUM(Cover_Table[Instructional - Support Program - Supplies (0600)])</f>
        <v>0</v>
      </c>
      <c r="I27" s="62">
        <f>SUM(Cover_Table[Instructional - Support Program - Non-Capitalized Equipment (0735)])</f>
        <v>0</v>
      </c>
      <c r="J27" s="63">
        <f>SUM(J12:J26)</f>
        <v>0</v>
      </c>
      <c r="K27" s="79" t="s">
        <v>82</v>
      </c>
      <c r="L27" s="49"/>
      <c r="M27" s="49"/>
      <c r="N27" s="49"/>
      <c r="O27" s="49"/>
      <c r="P27" s="49"/>
    </row>
    <row r="28" spans="1:16">
      <c r="A28" s="50"/>
      <c r="B28" s="64" t="s">
        <v>38</v>
      </c>
      <c r="C28" s="53"/>
      <c r="D28" s="65"/>
      <c r="E28" s="53"/>
      <c r="F28" s="53"/>
      <c r="G28" s="53"/>
      <c r="H28" s="49"/>
      <c r="I28" s="49"/>
      <c r="J28" s="49"/>
      <c r="K28" s="144" t="str">
        <f>IF(J27=SUM('Budget Proposal'!H7:H500),"Amount Requested Matches Budget Proposal", "Amount Requested Does Not Match Budget Proposal")</f>
        <v>Amount Requested Matches Budget Proposal</v>
      </c>
      <c r="L28" s="144"/>
      <c r="M28" s="144"/>
      <c r="N28" s="49"/>
      <c r="O28" s="49"/>
      <c r="P28" s="49"/>
    </row>
    <row r="29" spans="1:16">
      <c r="A29" s="50"/>
      <c r="B29" s="51" t="s">
        <v>39</v>
      </c>
      <c r="C29" s="151"/>
      <c r="D29" s="151"/>
      <c r="E29" s="151"/>
      <c r="F29" s="53"/>
      <c r="G29" s="53"/>
      <c r="H29" s="49"/>
      <c r="I29" s="49"/>
      <c r="J29" s="49" t="s">
        <v>550</v>
      </c>
      <c r="K29" s="145" t="str">
        <f>IF(K28="Amount Requested Does Not Match Budget Proposal", "If you made changes to the names of your schools, please ensure they match what is present in the Match Proposal. If they do not match, your Grant Award Requested will not be accurate!","")</f>
        <v/>
      </c>
      <c r="L29" s="145"/>
      <c r="M29" s="145"/>
      <c r="N29" s="49"/>
      <c r="O29" s="49"/>
      <c r="P29" s="49"/>
    </row>
    <row r="30" spans="1:16">
      <c r="A30" s="50"/>
      <c r="B30" s="51" t="s">
        <v>40</v>
      </c>
      <c r="C30" s="151"/>
      <c r="D30" s="151"/>
      <c r="E30" s="151"/>
      <c r="F30" s="53"/>
      <c r="G30" s="53"/>
      <c r="H30" s="49"/>
      <c r="I30" s="49"/>
      <c r="J30" s="49"/>
      <c r="K30" s="145"/>
      <c r="L30" s="145"/>
      <c r="M30" s="145"/>
      <c r="N30" s="49"/>
      <c r="O30" s="49"/>
      <c r="P30" s="49"/>
    </row>
    <row r="31" spans="1:16">
      <c r="A31" s="50"/>
      <c r="B31" s="51" t="s">
        <v>41</v>
      </c>
      <c r="C31" s="152"/>
      <c r="D31" s="151"/>
      <c r="E31" s="151"/>
      <c r="F31" s="53"/>
      <c r="G31" s="53"/>
      <c r="H31" s="49"/>
      <c r="I31" s="49"/>
      <c r="J31" s="49"/>
      <c r="K31" s="145"/>
      <c r="L31" s="145"/>
      <c r="M31" s="145"/>
      <c r="N31" s="49"/>
      <c r="O31" s="49"/>
      <c r="P31" s="49"/>
    </row>
    <row r="32" spans="1:16">
      <c r="A32" s="50"/>
      <c r="B32" s="64" t="s">
        <v>42</v>
      </c>
      <c r="C32" s="51"/>
      <c r="D32" s="51"/>
      <c r="E32" s="51"/>
      <c r="F32" s="53"/>
      <c r="G32" s="53"/>
      <c r="H32" s="49"/>
      <c r="I32" s="49"/>
      <c r="J32" s="49"/>
      <c r="K32" s="145"/>
      <c r="L32" s="145"/>
      <c r="M32" s="145"/>
      <c r="N32" s="49"/>
      <c r="O32" s="49"/>
      <c r="P32" s="49"/>
    </row>
    <row r="33" spans="1:16">
      <c r="A33" s="50"/>
      <c r="B33" s="51" t="s">
        <v>39</v>
      </c>
      <c r="C33" s="151"/>
      <c r="D33" s="151"/>
      <c r="E33" s="151"/>
      <c r="F33" s="53"/>
      <c r="G33" s="53"/>
      <c r="H33" s="49"/>
      <c r="I33" s="49"/>
      <c r="J33" s="49"/>
      <c r="K33" s="49"/>
      <c r="L33" s="49"/>
      <c r="M33" s="49"/>
      <c r="N33" s="49"/>
      <c r="O33" s="49"/>
      <c r="P33" s="49"/>
    </row>
    <row r="34" spans="1:16">
      <c r="A34" s="50"/>
      <c r="B34" s="51" t="s">
        <v>40</v>
      </c>
      <c r="C34" s="151"/>
      <c r="D34" s="151"/>
      <c r="E34" s="151"/>
      <c r="F34" s="53"/>
      <c r="G34" s="53"/>
      <c r="H34" s="49"/>
      <c r="I34" s="49"/>
      <c r="J34" s="49"/>
      <c r="K34" s="49"/>
      <c r="L34" s="49"/>
      <c r="M34" s="49"/>
      <c r="N34" s="49"/>
      <c r="O34" s="49"/>
      <c r="P34" s="49"/>
    </row>
    <row r="35" spans="1:16">
      <c r="A35" s="50"/>
      <c r="B35" s="51" t="s">
        <v>41</v>
      </c>
      <c r="C35" s="152"/>
      <c r="D35" s="151"/>
      <c r="E35" s="151"/>
      <c r="F35" s="53"/>
      <c r="G35" s="53"/>
      <c r="H35" s="49"/>
      <c r="I35" s="49"/>
      <c r="J35" s="49"/>
      <c r="K35" s="49"/>
      <c r="L35" s="49"/>
      <c r="M35" s="49"/>
      <c r="N35" s="49"/>
      <c r="O35" s="49"/>
      <c r="P35" s="49"/>
    </row>
    <row r="36" spans="1:16">
      <c r="A36" s="50" t="s">
        <v>585</v>
      </c>
      <c r="B36" s="51"/>
      <c r="C36" s="50"/>
      <c r="D36" s="50"/>
      <c r="E36" s="50"/>
      <c r="F36" s="53"/>
      <c r="G36" s="53"/>
      <c r="H36" s="49"/>
      <c r="I36" s="49"/>
      <c r="J36" s="49"/>
      <c r="K36" s="49"/>
      <c r="L36" s="49"/>
      <c r="M36" s="49"/>
      <c r="N36" s="49"/>
      <c r="O36" s="49"/>
      <c r="P36" s="49"/>
    </row>
    <row r="37" spans="1:16">
      <c r="A37" s="50" t="s">
        <v>586</v>
      </c>
      <c r="B37" s="138" t="s">
        <v>43</v>
      </c>
      <c r="C37" s="139"/>
      <c r="D37" s="139"/>
      <c r="E37" s="139"/>
      <c r="F37" s="53"/>
      <c r="G37" s="53"/>
      <c r="H37" s="49"/>
      <c r="I37" s="49"/>
      <c r="J37" s="49"/>
      <c r="K37" s="49"/>
      <c r="L37" s="49"/>
      <c r="M37" s="49"/>
      <c r="N37" s="49"/>
      <c r="O37" s="49"/>
      <c r="P37" s="49"/>
    </row>
    <row r="38" spans="1:16">
      <c r="A38" s="66"/>
      <c r="B38" s="138"/>
      <c r="C38" s="139"/>
      <c r="D38" s="139"/>
      <c r="E38" s="139"/>
      <c r="F38" s="67"/>
      <c r="G38" s="53"/>
      <c r="H38" s="49"/>
      <c r="I38" s="49"/>
      <c r="J38" s="49"/>
      <c r="K38" s="49"/>
      <c r="L38" s="49"/>
      <c r="M38" s="49"/>
      <c r="N38" s="49"/>
      <c r="O38" s="49"/>
      <c r="P38" s="49"/>
    </row>
    <row r="39" spans="1:16">
      <c r="A39" s="50"/>
      <c r="B39" s="68"/>
      <c r="C39" s="146"/>
      <c r="D39" s="146"/>
      <c r="E39" s="146"/>
      <c r="F39" s="146"/>
      <c r="G39" s="53"/>
      <c r="H39" s="49"/>
      <c r="I39" s="49"/>
      <c r="J39" s="49"/>
      <c r="K39" s="49"/>
      <c r="L39" s="49"/>
      <c r="M39" s="49"/>
      <c r="N39" s="49"/>
      <c r="O39" s="49"/>
      <c r="P39" s="49"/>
    </row>
    <row r="40" spans="1:16">
      <c r="A40" s="143" t="s">
        <v>44</v>
      </c>
      <c r="B40" s="143"/>
      <c r="C40" s="67" t="s">
        <v>45</v>
      </c>
      <c r="D40" s="69"/>
      <c r="E40" s="53"/>
      <c r="F40" s="53"/>
      <c r="G40" s="53"/>
      <c r="H40" s="49"/>
      <c r="I40" s="49"/>
      <c r="J40" s="49"/>
      <c r="K40" s="49"/>
      <c r="L40" s="49"/>
      <c r="M40" s="49"/>
      <c r="N40" s="49"/>
      <c r="O40" s="49"/>
      <c r="P40" s="49"/>
    </row>
    <row r="41" spans="1:16">
      <c r="A41" s="50"/>
      <c r="B41" s="68"/>
      <c r="C41" s="91" t="s">
        <v>553</v>
      </c>
      <c r="D41" s="69"/>
      <c r="E41" s="53"/>
      <c r="F41" s="53"/>
      <c r="G41" s="53"/>
      <c r="H41" s="49"/>
      <c r="I41" s="49"/>
      <c r="J41" s="49"/>
      <c r="K41" s="49"/>
      <c r="L41" s="49"/>
      <c r="M41" s="49"/>
      <c r="N41" s="49"/>
      <c r="O41" s="49"/>
      <c r="P41" s="49"/>
    </row>
    <row r="42" spans="1:16">
      <c r="A42" s="50"/>
      <c r="B42" s="68"/>
      <c r="C42" s="91" t="s">
        <v>552</v>
      </c>
      <c r="D42" s="69"/>
      <c r="E42" s="53"/>
      <c r="F42" s="53"/>
      <c r="G42" s="53"/>
      <c r="H42" s="49"/>
      <c r="I42" s="49"/>
      <c r="J42" s="49"/>
      <c r="K42" s="49"/>
      <c r="L42" s="49"/>
      <c r="M42" s="49"/>
      <c r="N42" s="49"/>
      <c r="O42" s="49"/>
      <c r="P42" s="49"/>
    </row>
    <row r="43" spans="1:16">
      <c r="A43" s="143" t="s">
        <v>46</v>
      </c>
      <c r="B43" s="143"/>
      <c r="C43" s="70" t="s">
        <v>47</v>
      </c>
      <c r="D43" s="71"/>
      <c r="E43" s="53"/>
      <c r="F43" s="53"/>
      <c r="G43" s="53"/>
      <c r="H43" s="49"/>
      <c r="I43" s="49"/>
      <c r="J43" s="49"/>
      <c r="K43" s="49"/>
      <c r="L43" s="49"/>
      <c r="M43" s="49"/>
      <c r="N43" s="49"/>
      <c r="O43" s="49"/>
      <c r="P43" s="49"/>
    </row>
    <row r="44" spans="1:16">
      <c r="A44" s="50"/>
      <c r="B44" s="68"/>
      <c r="C44" s="72"/>
      <c r="D44" s="71"/>
      <c r="E44" s="53"/>
      <c r="F44" s="53"/>
      <c r="G44" s="53"/>
      <c r="H44" s="49"/>
      <c r="I44" s="49"/>
      <c r="J44" s="49"/>
      <c r="K44" s="49"/>
      <c r="L44" s="49"/>
      <c r="M44" s="49"/>
      <c r="N44" s="49"/>
      <c r="O44" s="49"/>
      <c r="P44" s="49"/>
    </row>
    <row r="45" spans="1:16">
      <c r="A45" s="73"/>
      <c r="B45" s="74"/>
      <c r="C45" s="74"/>
      <c r="D45" s="74"/>
      <c r="E45" s="72"/>
      <c r="F45" s="72"/>
      <c r="G45" s="72"/>
      <c r="H45" s="49"/>
      <c r="I45" s="49"/>
      <c r="J45" s="49"/>
      <c r="K45" s="49"/>
      <c r="L45" s="49"/>
      <c r="M45" s="49"/>
      <c r="N45" s="49"/>
      <c r="O45" s="49"/>
      <c r="P45" s="49"/>
    </row>
    <row r="46" spans="1:16">
      <c r="A46" s="50"/>
      <c r="B46" s="53"/>
      <c r="C46" s="53"/>
      <c r="D46" s="53"/>
      <c r="E46" s="53"/>
      <c r="F46" s="53"/>
      <c r="G46" s="53"/>
      <c r="H46" s="49"/>
      <c r="I46" s="49"/>
      <c r="J46" s="49"/>
      <c r="K46" s="49"/>
      <c r="L46" s="49"/>
      <c r="M46" s="49"/>
      <c r="N46" s="49"/>
      <c r="O46" s="49"/>
      <c r="P46" s="49"/>
    </row>
    <row r="47" spans="1:16">
      <c r="A47" s="50"/>
      <c r="B47" s="53"/>
      <c r="C47" s="53"/>
      <c r="D47" s="53"/>
      <c r="E47" s="53"/>
      <c r="F47" s="53"/>
      <c r="G47" s="53"/>
      <c r="H47" s="49"/>
      <c r="I47" s="49"/>
      <c r="J47" s="49"/>
      <c r="K47" s="49"/>
      <c r="L47" s="49"/>
      <c r="M47" s="49"/>
      <c r="N47" s="49"/>
      <c r="O47" s="49"/>
      <c r="P47" s="49"/>
    </row>
    <row r="48" spans="1:16">
      <c r="A48" s="50"/>
      <c r="B48" s="53"/>
      <c r="C48" s="53"/>
      <c r="D48" s="75" t="s">
        <v>554</v>
      </c>
      <c r="E48" s="53"/>
      <c r="F48" s="53"/>
      <c r="G48" s="53"/>
      <c r="H48" s="49"/>
      <c r="I48" s="49"/>
      <c r="J48" s="49"/>
      <c r="K48" s="49"/>
      <c r="L48" s="49"/>
      <c r="M48" s="49"/>
      <c r="N48" s="49"/>
      <c r="O48" s="49"/>
      <c r="P48" s="49"/>
    </row>
    <row r="49" spans="1:16">
      <c r="A49" s="50"/>
      <c r="B49" s="53"/>
      <c r="C49" s="53"/>
      <c r="D49" s="53"/>
      <c r="E49" s="53"/>
      <c r="F49" s="53"/>
      <c r="G49" s="53"/>
      <c r="H49" s="49"/>
      <c r="I49" s="49"/>
      <c r="J49" s="49"/>
      <c r="K49" s="49"/>
      <c r="L49" s="49"/>
      <c r="M49" s="49"/>
      <c r="N49" s="49"/>
      <c r="O49" s="49"/>
      <c r="P49" s="49"/>
    </row>
    <row r="50" spans="1:16">
      <c r="A50" s="50"/>
      <c r="B50" s="53"/>
      <c r="C50" s="53"/>
      <c r="D50" s="53"/>
      <c r="E50" s="53"/>
      <c r="F50" s="53"/>
      <c r="G50" s="53"/>
      <c r="H50" s="49"/>
      <c r="I50" s="49"/>
      <c r="J50" s="49"/>
      <c r="K50" s="49"/>
      <c r="L50" s="49"/>
      <c r="M50" s="49"/>
      <c r="N50" s="49"/>
      <c r="O50" s="49"/>
      <c r="P50" s="49"/>
    </row>
    <row r="51" spans="1:16">
      <c r="A51" s="49"/>
      <c r="B51" s="49"/>
      <c r="C51" s="49"/>
      <c r="D51" s="49"/>
      <c r="E51" s="49"/>
      <c r="F51" s="49"/>
      <c r="G51" s="49"/>
      <c r="H51" s="49"/>
      <c r="I51" s="49"/>
      <c r="J51" s="49"/>
      <c r="K51" s="49"/>
      <c r="L51" s="49"/>
      <c r="M51" s="49"/>
      <c r="N51" s="49"/>
      <c r="O51" s="49"/>
      <c r="P51" s="49"/>
    </row>
  </sheetData>
  <sheetProtection password="E759" sheet="1" objects="1" scenarios="1"/>
  <protectedRanges>
    <protectedRange sqref="C6" name="Range4_1"/>
    <protectedRange sqref="D39:D44" name="Range1_1"/>
  </protectedRanges>
  <mergeCells count="22">
    <mergeCell ref="A43:B43"/>
    <mergeCell ref="C39:F39"/>
    <mergeCell ref="C3:J3"/>
    <mergeCell ref="C4:J4"/>
    <mergeCell ref="C5:J5"/>
    <mergeCell ref="C6:J6"/>
    <mergeCell ref="C7:J7"/>
    <mergeCell ref="C29:E29"/>
    <mergeCell ref="C30:E30"/>
    <mergeCell ref="C33:E33"/>
    <mergeCell ref="C34:E34"/>
    <mergeCell ref="C35:E35"/>
    <mergeCell ref="B37:E37"/>
    <mergeCell ref="C31:E31"/>
    <mergeCell ref="C8:I9"/>
    <mergeCell ref="A1:N1"/>
    <mergeCell ref="A27:B27"/>
    <mergeCell ref="B38:E38"/>
    <mergeCell ref="C2:J2"/>
    <mergeCell ref="A40:B40"/>
    <mergeCell ref="K28:M28"/>
    <mergeCell ref="K29:M32"/>
  </mergeCells>
  <conditionalFormatting sqref="C6">
    <cfRule type="expression" dxfId="51" priority="4" stopIfTrue="1">
      <formula>AND(OR(#REF!="original budget",#REF!="Annual financial report"),ISBLANK($C$6)=FALSE)</formula>
    </cfRule>
    <cfRule type="expression" dxfId="50" priority="5" stopIfTrue="1">
      <formula>OR(#REF!="original budget",#REF!="Annual financial report")</formula>
    </cfRule>
  </conditionalFormatting>
  <conditionalFormatting sqref="K28">
    <cfRule type="containsText" dxfId="49" priority="2" operator="containsText" text="Amount Requested Does Not Match Budget Proposal">
      <formula>NOT(ISERROR(SEARCH("Amount Requested Does Not Match Budget Proposal",K28)))</formula>
    </cfRule>
    <cfRule type="containsText" dxfId="48" priority="3" operator="containsText" text="Amount Requested Matches Budget Proposal">
      <formula>NOT(ISERROR(SEARCH("Amount Requested Matches Budget Proposal",K28)))</formula>
    </cfRule>
  </conditionalFormatting>
  <conditionalFormatting sqref="K29:M32">
    <cfRule type="containsText" dxfId="47" priority="1" operator="containsText" text="If you made changes to the names of your schools, please ensure they match what is present in the Match Proposal. If they do not match, your Grant Award Requested will not be accurate!">
      <formula>NOT(ISERROR(SEARCH("If you made changes to the names of your schools, please ensure they match what is present in the Match Proposal. If they do not match, your Grant Award Requested will not be accurate!",K29)))</formula>
    </cfRule>
  </conditionalFormatting>
  <dataValidations count="1">
    <dataValidation type="list" allowBlank="1" showInputMessage="1" showErrorMessage="1" sqref="C4:J4">
      <formula1>District_List</formula1>
    </dataValidation>
  </dataValidations>
  <pageMargins left="0.7" right="0.7" top="0.75" bottom="0.75" header="0.3" footer="0.3"/>
  <pageSetup orientation="portrait" r:id="rId1"/>
  <legacy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4"/>
  <sheetViews>
    <sheetView showGridLines="0" topLeftCell="A7" workbookViewId="0">
      <selection activeCell="A15" sqref="A15"/>
    </sheetView>
  </sheetViews>
  <sheetFormatPr defaultColWidth="8.85546875" defaultRowHeight="15"/>
  <cols>
    <col min="1" max="1" width="64.28515625" style="24" customWidth="1"/>
    <col min="2" max="3" width="36.28515625" style="24" customWidth="1"/>
    <col min="4" max="4" width="59.140625" style="24" customWidth="1"/>
    <col min="5" max="5" width="26" style="24" customWidth="1"/>
    <col min="6" max="16384" width="8.85546875" style="24"/>
  </cols>
  <sheetData>
    <row r="1" spans="1:4" ht="26.45" customHeight="1">
      <c r="A1" s="159" t="s">
        <v>544</v>
      </c>
      <c r="B1" s="159"/>
      <c r="C1" s="159"/>
      <c r="D1" s="159"/>
    </row>
    <row r="2" spans="1:4" ht="22.5" customHeight="1">
      <c r="A2" s="160" t="s">
        <v>545</v>
      </c>
      <c r="B2" s="160"/>
      <c r="C2" s="160"/>
      <c r="D2" s="160"/>
    </row>
    <row r="3" spans="1:4" ht="14.45" customHeight="1">
      <c r="A3" s="95" t="s">
        <v>529</v>
      </c>
      <c r="B3" s="95" t="s">
        <v>530</v>
      </c>
      <c r="C3" s="156" t="s">
        <v>540</v>
      </c>
      <c r="D3" s="157"/>
    </row>
    <row r="4" spans="1:4" ht="27" customHeight="1">
      <c r="A4" s="96" t="s">
        <v>531</v>
      </c>
      <c r="B4" s="97">
        <f>SUMIFS(Budget_Detail[[Original Cost]:[Original Cost]],Budget_Detail[[Program/Budget Object]:[Program/Budget Object]],"*0100*",Budget_Detail[[Grant Year (auto)]:[Grant Year (auto)]],B$3)</f>
        <v>0</v>
      </c>
      <c r="C4" s="158"/>
      <c r="D4" s="159"/>
    </row>
    <row r="5" spans="1:4" ht="27" customHeight="1">
      <c r="A5" s="96" t="s">
        <v>532</v>
      </c>
      <c r="B5" s="97">
        <f>SUMIFS(Budget_Detail[[Original Cost]:[Original Cost]],Budget_Detail[[Program/Budget Object]:[Program/Budget Object]],"*0200*",Budget_Detail[[Grant Year (auto)]:[Grant Year (auto)]],B$3)</f>
        <v>0</v>
      </c>
    </row>
    <row r="6" spans="1:4" ht="18.75">
      <c r="A6" s="96" t="s">
        <v>533</v>
      </c>
      <c r="B6" s="97">
        <f>SUMIFS(Budget_Detail[[Original Cost]:[Original Cost]],Budget_Detail[[Program/Budget Object]:[Program/Budget Object]],"*0300*",Budget_Detail[[Grant Year (auto)]:[Grant Year (auto)]],B$3)</f>
        <v>0</v>
      </c>
    </row>
    <row r="7" spans="1:4" ht="27" customHeight="1">
      <c r="A7" s="96" t="s">
        <v>534</v>
      </c>
      <c r="B7" s="97">
        <f>SUMIFS(Budget_Detail[[Original Cost]:[Original Cost]],Budget_Detail[[Program/Budget Object]:[Program/Budget Object]],"*0500*",Budget_Detail[[Grant Year (auto)]:[Grant Year (auto)]],B$3)</f>
        <v>0</v>
      </c>
    </row>
    <row r="8" spans="1:4" ht="27" customHeight="1">
      <c r="A8" s="96" t="s">
        <v>535</v>
      </c>
      <c r="B8" s="97">
        <f>SUMIFS(Budget_Detail[[Original Cost]:[Original Cost]],Budget_Detail[[Program/Budget Object]:[Program/Budget Object]],"*0580*",Budget_Detail[[Grant Year (auto)]:[Grant Year (auto)]],B$3)</f>
        <v>0</v>
      </c>
    </row>
    <row r="9" spans="1:4" ht="27" customHeight="1">
      <c r="A9" s="96" t="s">
        <v>536</v>
      </c>
      <c r="B9" s="97">
        <f>SUMIFS(Budget_Detail[[Original Cost]:[Original Cost]],Budget_Detail[[Program/Budget Object]:[Program/Budget Object]],"*0600*",Budget_Detail[[Grant Year (auto)]:[Grant Year (auto)]],B$3)</f>
        <v>0</v>
      </c>
    </row>
    <row r="10" spans="1:4" ht="27" customHeight="1">
      <c r="A10" s="96" t="s">
        <v>537</v>
      </c>
      <c r="B10" s="97">
        <f>SUMIFS(Budget_Detail[[Original Cost]:[Original Cost]],Budget_Detail[[Program/Budget Object]:[Program/Budget Object]],"*0735*",Budget_Detail[[Grant Year (auto)]:[Grant Year (auto)]],B$3)</f>
        <v>0</v>
      </c>
    </row>
    <row r="11" spans="1:4" ht="27" customHeight="1" thickBot="1">
      <c r="A11" s="98" t="s">
        <v>547</v>
      </c>
      <c r="B11" s="99">
        <f>SUM(B4:B10)</f>
        <v>0</v>
      </c>
    </row>
    <row r="12" spans="1:4" ht="56.25" customHeight="1" thickBot="1">
      <c r="A12" s="153" t="s">
        <v>548</v>
      </c>
      <c r="B12" s="154"/>
      <c r="C12" s="154"/>
      <c r="D12" s="155"/>
    </row>
    <row r="13" spans="1:4" ht="19.5" customHeight="1">
      <c r="A13" s="108">
        <v>1</v>
      </c>
      <c r="B13" s="108" t="s">
        <v>541</v>
      </c>
      <c r="C13" s="108" t="s">
        <v>542</v>
      </c>
      <c r="D13" s="108" t="s">
        <v>543</v>
      </c>
    </row>
    <row r="14" spans="1:4" ht="18">
      <c r="A14" s="100" t="s">
        <v>2</v>
      </c>
      <c r="B14" s="101" t="s">
        <v>557</v>
      </c>
      <c r="C14" s="102" t="s">
        <v>5</v>
      </c>
      <c r="D14" s="103" t="s">
        <v>538</v>
      </c>
    </row>
    <row r="15" spans="1:4" ht="30.75" thickBot="1">
      <c r="A15" s="105" t="s">
        <v>549</v>
      </c>
      <c r="B15" s="105" t="s">
        <v>546</v>
      </c>
      <c r="C15" s="106">
        <v>25000</v>
      </c>
      <c r="D15" s="107" t="s">
        <v>539</v>
      </c>
    </row>
    <row r="16" spans="1:4" ht="15.75">
      <c r="A16" s="116"/>
      <c r="B16" s="117" t="str">
        <f>IF(COUNTA(Budget_Detail[[#This Row],[Program/Budget Object]])=1,"Year 1","")</f>
        <v/>
      </c>
      <c r="C16" s="118"/>
      <c r="D16" s="119"/>
    </row>
    <row r="17" spans="1:6" ht="15.75">
      <c r="A17" s="116"/>
      <c r="B17" s="117" t="str">
        <f>IF(COUNTA(Budget_Detail[[#This Row],[Program/Budget Object]])=1,"Year 1","")</f>
        <v/>
      </c>
      <c r="C17" s="118"/>
      <c r="D17" s="120"/>
    </row>
    <row r="18" spans="1:6" ht="15.75">
      <c r="A18" s="116"/>
      <c r="B18" s="117" t="str">
        <f>IF(COUNTA(Budget_Detail[[#This Row],[Program/Budget Object]])=1,"Year 1","")</f>
        <v/>
      </c>
      <c r="C18" s="118"/>
      <c r="D18" s="119"/>
      <c r="F18" s="104"/>
    </row>
    <row r="19" spans="1:6" ht="15.75">
      <c r="A19" s="116"/>
      <c r="B19" s="117" t="str">
        <f>IF(COUNTA(Budget_Detail[[#This Row],[Program/Budget Object]])=1,"Year 1","")</f>
        <v/>
      </c>
      <c r="C19" s="118"/>
      <c r="D19" s="119"/>
    </row>
    <row r="20" spans="1:6" ht="15.75">
      <c r="A20" s="116"/>
      <c r="B20" s="117" t="str">
        <f>IF(COUNTA(Budget_Detail[[#This Row],[Program/Budget Object]])=1,"Year 1","")</f>
        <v/>
      </c>
      <c r="C20" s="118"/>
      <c r="D20" s="119"/>
    </row>
    <row r="21" spans="1:6" ht="15.75">
      <c r="A21" s="116"/>
      <c r="B21" s="117" t="str">
        <f>IF(COUNTA(Budget_Detail[[#This Row],[Program/Budget Object]])=1,"Year 1","")</f>
        <v/>
      </c>
      <c r="C21" s="118"/>
      <c r="D21" s="120"/>
    </row>
    <row r="22" spans="1:6" ht="15.75">
      <c r="A22" s="116"/>
      <c r="B22" s="117" t="str">
        <f>IF(COUNTA(Budget_Detail[[#This Row],[Program/Budget Object]])=1,"Year 1","")</f>
        <v/>
      </c>
      <c r="C22" s="118"/>
      <c r="D22" s="119"/>
    </row>
    <row r="23" spans="1:6" ht="15.75">
      <c r="A23" s="116"/>
      <c r="B23" s="117" t="str">
        <f>IF(COUNTA(Budget_Detail[[#This Row],[Program/Budget Object]])=1,"Year 1","")</f>
        <v/>
      </c>
      <c r="C23" s="118"/>
      <c r="D23" s="119"/>
    </row>
    <row r="24" spans="1:6" ht="15.75">
      <c r="A24" s="116"/>
      <c r="B24" s="117" t="str">
        <f>IF(COUNTA(Budget_Detail[[#This Row],[Program/Budget Object]])=1,"Year 1","")</f>
        <v/>
      </c>
      <c r="C24" s="118"/>
      <c r="D24" s="119"/>
    </row>
    <row r="25" spans="1:6" ht="15.75">
      <c r="A25" s="116"/>
      <c r="B25" s="117" t="str">
        <f>IF(COUNTA(Budget_Detail[[#This Row],[Program/Budget Object]])=1,"Year 1","")</f>
        <v/>
      </c>
      <c r="C25" s="118"/>
      <c r="D25" s="120"/>
    </row>
    <row r="26" spans="1:6" ht="15.75">
      <c r="A26" s="116"/>
      <c r="B26" s="117" t="str">
        <f>IF(COUNTA(Budget_Detail[[#This Row],[Program/Budget Object]])=1,"Year 1","")</f>
        <v/>
      </c>
      <c r="C26" s="118"/>
      <c r="D26" s="119"/>
    </row>
    <row r="27" spans="1:6" ht="15.75">
      <c r="A27" s="116"/>
      <c r="B27" s="117" t="str">
        <f>IF(COUNTA(Budget_Detail[[#This Row],[Program/Budget Object]])=1,"Year 1","")</f>
        <v/>
      </c>
      <c r="C27" s="118"/>
      <c r="D27" s="119"/>
    </row>
    <row r="28" spans="1:6" ht="15.75">
      <c r="A28" s="121"/>
      <c r="B28" s="122" t="str">
        <f>IF(COUNTA(Budget_Detail[[#This Row],[Program/Budget Object]])=1,"Year 1","")</f>
        <v/>
      </c>
      <c r="C28" s="123"/>
      <c r="D28" s="124"/>
    </row>
    <row r="29" spans="1:6" ht="15.75">
      <c r="A29" s="121"/>
      <c r="B29" s="122" t="str">
        <f>IF(COUNTA(Budget_Detail[[#This Row],[Program/Budget Object]])=1,"Year 1","")</f>
        <v/>
      </c>
      <c r="C29" s="123"/>
      <c r="D29" s="124"/>
    </row>
    <row r="30" spans="1:6" ht="15.75">
      <c r="A30" s="121"/>
      <c r="B30" s="122" t="str">
        <f>IF(COUNTA(Budget_Detail[[#This Row],[Program/Budget Object]])=1,"Year 1","")</f>
        <v/>
      </c>
      <c r="C30" s="123"/>
      <c r="D30" s="124"/>
    </row>
    <row r="31" spans="1:6" ht="15.75">
      <c r="A31" s="121"/>
      <c r="B31" s="122" t="str">
        <f>IF(COUNTA(Budget_Detail[[#This Row],[Program/Budget Object]])=1,"Year 1","")</f>
        <v/>
      </c>
      <c r="C31" s="123"/>
      <c r="D31" s="124"/>
    </row>
    <row r="32" spans="1:6" ht="15.75">
      <c r="A32" s="121"/>
      <c r="B32" s="122" t="str">
        <f>IF(COUNTA(Budget_Detail[[#This Row],[Program/Budget Object]])=1,"Year 1","")</f>
        <v/>
      </c>
      <c r="C32" s="123"/>
      <c r="D32" s="124"/>
    </row>
    <row r="33" spans="1:4" ht="15.75">
      <c r="A33" s="121"/>
      <c r="B33" s="122" t="str">
        <f>IF(COUNTA(Budget_Detail[[#This Row],[Program/Budget Object]])=1,"Year 1","")</f>
        <v/>
      </c>
      <c r="C33" s="123"/>
      <c r="D33" s="124"/>
    </row>
    <row r="34" spans="1:4" ht="15.75">
      <c r="A34" s="121"/>
      <c r="B34" s="122" t="str">
        <f>IF(COUNTA(Budget_Detail[[#This Row],[Program/Budget Object]])=1,"Year 1","")</f>
        <v/>
      </c>
      <c r="C34" s="123"/>
      <c r="D34" s="124"/>
    </row>
    <row r="35" spans="1:4" ht="15.75">
      <c r="A35" s="121"/>
      <c r="B35" s="122" t="str">
        <f>IF(COUNTA(Budget_Detail[[#This Row],[Program/Budget Object]])=1,"Year 1","")</f>
        <v/>
      </c>
      <c r="C35" s="123"/>
      <c r="D35" s="124"/>
    </row>
    <row r="36" spans="1:4" ht="15.75">
      <c r="A36" s="121"/>
      <c r="B36" s="122" t="str">
        <f>IF(COUNTA(Budget_Detail[[#This Row],[Program/Budget Object]])=1,"Year 1","")</f>
        <v/>
      </c>
      <c r="C36" s="123"/>
      <c r="D36" s="124"/>
    </row>
    <row r="37" spans="1:4" ht="15.75">
      <c r="A37" s="121"/>
      <c r="B37" s="122" t="str">
        <f>IF(COUNTA(Budget_Detail[[#This Row],[Program/Budget Object]])=1,"Year 1","")</f>
        <v/>
      </c>
      <c r="C37" s="123"/>
      <c r="D37" s="124"/>
    </row>
    <row r="38" spans="1:4" ht="15.75">
      <c r="A38" s="121"/>
      <c r="B38" s="122" t="str">
        <f>IF(COUNTA(Budget_Detail[[#This Row],[Program/Budget Object]])=1,"Year 1","")</f>
        <v/>
      </c>
      <c r="C38" s="123"/>
      <c r="D38" s="124"/>
    </row>
    <row r="39" spans="1:4" ht="15.75">
      <c r="A39" s="121"/>
      <c r="B39" s="122" t="str">
        <f>IF(COUNTA(Budget_Detail[[#This Row],[Program/Budget Object]])=1,"Year 1","")</f>
        <v/>
      </c>
      <c r="C39" s="123"/>
      <c r="D39" s="124"/>
    </row>
    <row r="40" spans="1:4" ht="15.75">
      <c r="A40" s="121"/>
      <c r="B40" s="122" t="str">
        <f>IF(COUNTA(Budget_Detail[[#This Row],[Program/Budget Object]])=1,"Year 1","")</f>
        <v/>
      </c>
      <c r="C40" s="123"/>
      <c r="D40" s="124"/>
    </row>
    <row r="41" spans="1:4" ht="15.75">
      <c r="A41" s="121"/>
      <c r="B41" s="122" t="str">
        <f>IF(COUNTA(Budget_Detail[[#This Row],[Program/Budget Object]])=1,"Year 1","")</f>
        <v/>
      </c>
      <c r="C41" s="123"/>
      <c r="D41" s="124"/>
    </row>
    <row r="42" spans="1:4" ht="15.75">
      <c r="A42" s="121"/>
      <c r="B42" s="122" t="str">
        <f>IF(COUNTA(Budget_Detail[[#This Row],[Program/Budget Object]])=1,"Year 1","")</f>
        <v/>
      </c>
      <c r="C42" s="123"/>
      <c r="D42" s="124"/>
    </row>
    <row r="43" spans="1:4" ht="15.75">
      <c r="A43" s="121"/>
      <c r="B43" s="122" t="str">
        <f>IF(COUNTA(Budget_Detail[[#This Row],[Program/Budget Object]])=1,"Year 1","")</f>
        <v/>
      </c>
      <c r="C43" s="123"/>
      <c r="D43" s="124"/>
    </row>
    <row r="44" spans="1:4" ht="15.75">
      <c r="A44" s="121"/>
      <c r="B44" s="122" t="str">
        <f>IF(COUNTA(Budget_Detail[[#This Row],[Program/Budget Object]])=1,"Year 1","")</f>
        <v/>
      </c>
      <c r="C44" s="123"/>
      <c r="D44" s="124"/>
    </row>
    <row r="45" spans="1:4" ht="15.75">
      <c r="A45" s="121"/>
      <c r="B45" s="122" t="str">
        <f>IF(COUNTA(Budget_Detail[[#This Row],[Program/Budget Object]])=1,"Year 1","")</f>
        <v/>
      </c>
      <c r="C45" s="123"/>
      <c r="D45" s="124"/>
    </row>
    <row r="46" spans="1:4" ht="15.75">
      <c r="A46" s="121"/>
      <c r="B46" s="122" t="str">
        <f>IF(COUNTA(Budget_Detail[[#This Row],[Program/Budget Object]])=1,"Year 1","")</f>
        <v/>
      </c>
      <c r="C46" s="123"/>
      <c r="D46" s="124"/>
    </row>
    <row r="47" spans="1:4" ht="15.75">
      <c r="A47" s="121"/>
      <c r="B47" s="122" t="str">
        <f>IF(COUNTA(Budget_Detail[[#This Row],[Program/Budget Object]])=1,"Year 1","")</f>
        <v/>
      </c>
      <c r="C47" s="123"/>
      <c r="D47" s="124"/>
    </row>
    <row r="48" spans="1:4" ht="15.75">
      <c r="A48" s="121"/>
      <c r="B48" s="122" t="str">
        <f>IF(COUNTA(Budget_Detail[[#This Row],[Program/Budget Object]])=1,"Year 1","")</f>
        <v/>
      </c>
      <c r="C48" s="123"/>
      <c r="D48" s="124"/>
    </row>
    <row r="49" spans="1:4" ht="15.75">
      <c r="A49" s="121"/>
      <c r="B49" s="122" t="str">
        <f>IF(COUNTA(Budget_Detail[[#This Row],[Program/Budget Object]])=1,"Year 1","")</f>
        <v/>
      </c>
      <c r="C49" s="123"/>
      <c r="D49" s="124"/>
    </row>
    <row r="50" spans="1:4" ht="15.75">
      <c r="A50" s="121"/>
      <c r="B50" s="122" t="str">
        <f>IF(COUNTA(Budget_Detail[[#This Row],[Program/Budget Object]])=1,"Year 1","")</f>
        <v/>
      </c>
      <c r="C50" s="123"/>
      <c r="D50" s="124"/>
    </row>
    <row r="51" spans="1:4" ht="15.75">
      <c r="A51" s="121"/>
      <c r="B51" s="122" t="str">
        <f>IF(COUNTA(Budget_Detail[[#This Row],[Program/Budget Object]])=1,"Year 1","")</f>
        <v/>
      </c>
      <c r="C51" s="123"/>
      <c r="D51" s="124"/>
    </row>
    <row r="52" spans="1:4" ht="15.75">
      <c r="A52" s="121"/>
      <c r="B52" s="122" t="str">
        <f>IF(COUNTA(Budget_Detail[[#This Row],[Program/Budget Object]])=1,"Year 1","")</f>
        <v/>
      </c>
      <c r="C52" s="123"/>
      <c r="D52" s="124"/>
    </row>
    <row r="53" spans="1:4" ht="15.75">
      <c r="A53" s="121"/>
      <c r="B53" s="122" t="str">
        <f>IF(COUNTA(Budget_Detail[[#This Row],[Program/Budget Object]])=1,"Year 1","")</f>
        <v/>
      </c>
      <c r="C53" s="123"/>
      <c r="D53" s="124"/>
    </row>
    <row r="54" spans="1:4" ht="15.75">
      <c r="A54" s="121"/>
      <c r="B54" s="122" t="str">
        <f>IF(COUNTA(Budget_Detail[[#This Row],[Program/Budget Object]])=1,"Year 1","")</f>
        <v/>
      </c>
      <c r="C54" s="123"/>
      <c r="D54" s="124"/>
    </row>
    <row r="55" spans="1:4" ht="15.75">
      <c r="A55" s="121"/>
      <c r="B55" s="122" t="str">
        <f>IF(COUNTA(Budget_Detail[[#This Row],[Program/Budget Object]])=1,"Year 1","")</f>
        <v/>
      </c>
      <c r="C55" s="123"/>
      <c r="D55" s="124"/>
    </row>
    <row r="56" spans="1:4" ht="15.75">
      <c r="A56" s="121"/>
      <c r="B56" s="122" t="str">
        <f>IF(COUNTA(Budget_Detail[[#This Row],[Program/Budget Object]])=1,"Year 1","")</f>
        <v/>
      </c>
      <c r="C56" s="123"/>
      <c r="D56" s="124"/>
    </row>
    <row r="57" spans="1:4" ht="15.75">
      <c r="A57" s="121"/>
      <c r="B57" s="122" t="str">
        <f>IF(COUNTA(Budget_Detail[[#This Row],[Program/Budget Object]])=1,"Year 1","")</f>
        <v/>
      </c>
      <c r="C57" s="123"/>
      <c r="D57" s="124"/>
    </row>
    <row r="58" spans="1:4" ht="15.75">
      <c r="A58" s="121"/>
      <c r="B58" s="122" t="str">
        <f>IF(COUNTA(Budget_Detail[[#This Row],[Program/Budget Object]])=1,"Year 1","")</f>
        <v/>
      </c>
      <c r="C58" s="123"/>
      <c r="D58" s="124"/>
    </row>
    <row r="59" spans="1:4" ht="15.75">
      <c r="A59" s="121"/>
      <c r="B59" s="122" t="str">
        <f>IF(COUNTA(Budget_Detail[[#This Row],[Program/Budget Object]])=1,"Year 1","")</f>
        <v/>
      </c>
      <c r="C59" s="123"/>
      <c r="D59" s="124"/>
    </row>
    <row r="60" spans="1:4" ht="15.75">
      <c r="A60" s="121"/>
      <c r="B60" s="122" t="str">
        <f>IF(COUNTA(Budget_Detail[[#This Row],[Program/Budget Object]])=1,"Year 1","")</f>
        <v/>
      </c>
      <c r="C60" s="123"/>
      <c r="D60" s="124"/>
    </row>
    <row r="61" spans="1:4" ht="15.75">
      <c r="A61" s="121"/>
      <c r="B61" s="122" t="str">
        <f>IF(COUNTA(Budget_Detail[[#This Row],[Program/Budget Object]])=1,"Year 1","")</f>
        <v/>
      </c>
      <c r="C61" s="123"/>
      <c r="D61" s="124"/>
    </row>
    <row r="62" spans="1:4" ht="15.75">
      <c r="A62" s="121"/>
      <c r="B62" s="122" t="str">
        <f>IF(COUNTA(Budget_Detail[[#This Row],[Program/Budget Object]])=1,"Year 1","")</f>
        <v/>
      </c>
      <c r="C62" s="123"/>
      <c r="D62" s="124"/>
    </row>
    <row r="63" spans="1:4" ht="15.75">
      <c r="A63" s="121"/>
      <c r="B63" s="122" t="str">
        <f>IF(COUNTA(Budget_Detail[[#This Row],[Program/Budget Object]])=1,"Year 1","")</f>
        <v/>
      </c>
      <c r="C63" s="123"/>
      <c r="D63" s="124"/>
    </row>
    <row r="64" spans="1:4" ht="15.75">
      <c r="A64" s="121"/>
      <c r="B64" s="122" t="str">
        <f>IF(COUNTA(Budget_Detail[[#This Row],[Program/Budget Object]])=1,"Year 1","")</f>
        <v/>
      </c>
      <c r="C64" s="123"/>
      <c r="D64" s="124"/>
    </row>
  </sheetData>
  <sheetProtection algorithmName="SHA-512" hashValue="lU+VR+enUsjXsAdIMnHZUvq6nyPKAHBZljK9JN9YZw4JtUST379HhmBd2tWsuJXU8dLqnfXebsiz7ZUWLj63EA==" saltValue="3z12Ip1c+LKXF5wmqudFdA==" spinCount="100000" sheet="1" objects="1" scenarios="1"/>
  <mergeCells count="4">
    <mergeCell ref="A12:D12"/>
    <mergeCell ref="C3:D4"/>
    <mergeCell ref="A1:D1"/>
    <mergeCell ref="A2:D2"/>
  </mergeCells>
  <dataValidations count="6">
    <dataValidation allowBlank="1" showInputMessage="1" showErrorMessage="1" promptTitle="How to fill this section out:" prompt="Add the original cost for the Program/Budget Object?" sqref="C14"/>
    <dataValidation allowBlank="1" showInputMessage="1" showErrorMessage="1" promptTitle="How to fill this section out:" prompt="Select a Program/Budget Object from the list in each cell." sqref="A14"/>
    <dataValidation allowBlank="1" showInputMessage="1" showErrorMessage="1" promptTitle="How to fill this section out:" prompt="For which grant year is the Program/Budget Object line item?" sqref="B14"/>
    <dataValidation allowBlank="1" showInputMessage="1" showErrorMessage="1" promptTitle="How to fill this section out:" prompt="Provide detail to support amount being requested - Only SP that meet the requirements of the SPG licensure/certification required outlined within the RFP must be identified with the FTE,  portion of FTE, # of Hours and Rate_x000a__x000a_Simplify?" sqref="D14"/>
    <dataValidation type="list" allowBlank="1" showInputMessage="1" showErrorMessage="1" sqref="A16:A64">
      <formula1>Object_List</formula1>
    </dataValidation>
    <dataValidation type="whole" operator="greaterThan" allowBlank="1" showInputMessage="1" showErrorMessage="1" errorTitle="Whole Numbers Only, No Cents!" error="Please enter positive, whole numbers only. Cents are not allowed." sqref="C16:C64">
      <formula1>-1</formula1>
    </dataValidation>
  </dataValidations>
  <pageMargins left="0.7" right="0.7" top="0.75" bottom="0.75" header="0.3" footer="0.3"/>
  <pageSetup orientation="portrait" r:id="rId1"/>
  <ignoredErrors>
    <ignoredError sqref="B17" unlockedFormula="1"/>
  </ignoredErrors>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500"/>
  <sheetViews>
    <sheetView workbookViewId="0">
      <selection activeCell="C9" sqref="C9"/>
    </sheetView>
  </sheetViews>
  <sheetFormatPr defaultColWidth="9.140625" defaultRowHeight="15"/>
  <cols>
    <col min="1" max="1" width="37.7109375" style="24" customWidth="1"/>
    <col min="2" max="2" width="19.85546875" style="24" customWidth="1"/>
    <col min="3" max="8" width="19.140625" style="24" customWidth="1"/>
    <col min="9" max="9" width="57.140625" style="24" customWidth="1"/>
    <col min="10" max="16384" width="9.140625" style="24"/>
  </cols>
  <sheetData>
    <row r="1" spans="1:9" ht="18.75">
      <c r="A1" s="161" t="s">
        <v>0</v>
      </c>
      <c r="B1" s="162"/>
      <c r="C1" s="162"/>
      <c r="D1" s="162"/>
      <c r="E1" s="162"/>
      <c r="F1" s="162"/>
      <c r="G1" s="162"/>
      <c r="H1" s="162"/>
      <c r="I1" s="162"/>
    </row>
    <row r="2" spans="1:9">
      <c r="A2" s="164" t="s">
        <v>596</v>
      </c>
      <c r="B2" s="164"/>
      <c r="C2" s="164"/>
      <c r="D2" s="164"/>
      <c r="E2" s="164"/>
      <c r="F2" s="164"/>
      <c r="G2" s="164"/>
      <c r="H2" s="25"/>
      <c r="I2" s="26" t="s">
        <v>556</v>
      </c>
    </row>
    <row r="3" spans="1:9">
      <c r="A3" s="163" t="s">
        <v>584</v>
      </c>
      <c r="B3" s="163"/>
      <c r="C3" s="163"/>
      <c r="D3" s="163"/>
      <c r="E3" s="163"/>
      <c r="F3" s="163"/>
      <c r="G3" s="163"/>
      <c r="H3" s="27"/>
      <c r="I3" s="28">
        <f>'Cover Page'!C7:J7</f>
        <v>0</v>
      </c>
    </row>
    <row r="4" spans="1:9">
      <c r="A4" s="29">
        <v>1</v>
      </c>
      <c r="B4" s="29">
        <v>2</v>
      </c>
      <c r="C4" s="29">
        <v>3</v>
      </c>
      <c r="D4" s="30" t="s">
        <v>509</v>
      </c>
      <c r="E4" s="30" t="s">
        <v>524</v>
      </c>
      <c r="F4" s="30" t="s">
        <v>510</v>
      </c>
      <c r="G4" s="30" t="s">
        <v>511</v>
      </c>
      <c r="H4" s="31">
        <v>5</v>
      </c>
      <c r="I4" s="31">
        <v>6</v>
      </c>
    </row>
    <row r="5" spans="1:9" ht="51">
      <c r="A5" s="32" t="s">
        <v>2</v>
      </c>
      <c r="B5" s="33" t="s">
        <v>3</v>
      </c>
      <c r="C5" s="33" t="s">
        <v>4</v>
      </c>
      <c r="D5" s="34" t="s">
        <v>5</v>
      </c>
      <c r="E5" s="35" t="s">
        <v>6</v>
      </c>
      <c r="F5" s="35" t="s">
        <v>7</v>
      </c>
      <c r="G5" s="35" t="s">
        <v>8</v>
      </c>
      <c r="H5" s="35" t="s">
        <v>9</v>
      </c>
      <c r="I5" s="36" t="s">
        <v>10</v>
      </c>
    </row>
    <row r="6" spans="1:9" ht="114.75">
      <c r="A6" s="37" t="s">
        <v>11</v>
      </c>
      <c r="B6" s="38" t="s">
        <v>578</v>
      </c>
      <c r="C6" s="38" t="s">
        <v>84</v>
      </c>
      <c r="D6" s="39" t="s">
        <v>12</v>
      </c>
      <c r="E6" s="40" t="s">
        <v>13</v>
      </c>
      <c r="F6" s="40" t="s">
        <v>13</v>
      </c>
      <c r="G6" s="40" t="s">
        <v>13</v>
      </c>
      <c r="H6" s="40" t="s">
        <v>14</v>
      </c>
      <c r="I6" s="41" t="s">
        <v>15</v>
      </c>
    </row>
    <row r="7" spans="1:9">
      <c r="A7" s="1"/>
      <c r="B7" s="85" t="str">
        <f>_xlfn.IFNA(VLOOKUP(Budget_Proposal[[#This Row],[Site Name]],Cover_Table[],2,FALSE),"")</f>
        <v/>
      </c>
      <c r="C7" s="42"/>
      <c r="D7" s="43"/>
      <c r="E7" s="43"/>
      <c r="F7" s="44"/>
      <c r="G7" s="44"/>
      <c r="H7"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7" s="2"/>
    </row>
    <row r="8" spans="1:9">
      <c r="A8" s="1"/>
      <c r="B8" s="85" t="str">
        <f>_xlfn.IFNA(VLOOKUP(Budget_Proposal[[#This Row],[Site Name]],Cover_Table[],2,FALSE),"")</f>
        <v/>
      </c>
      <c r="C8" s="42"/>
      <c r="D8" s="43"/>
      <c r="E8" s="43"/>
      <c r="F8" s="44"/>
      <c r="G8" s="44"/>
      <c r="H8"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8" s="2"/>
    </row>
    <row r="9" spans="1:9">
      <c r="A9" s="1"/>
      <c r="B9" s="85" t="str">
        <f>_xlfn.IFNA(VLOOKUP(Budget_Proposal[[#This Row],[Site Name]],Cover_Table[],2,FALSE),"")</f>
        <v/>
      </c>
      <c r="C9" s="42"/>
      <c r="D9" s="43"/>
      <c r="E9" s="43"/>
      <c r="F9" s="44"/>
      <c r="G9" s="44"/>
      <c r="H9"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9" s="2"/>
    </row>
    <row r="10" spans="1:9">
      <c r="A10" s="1"/>
      <c r="B10" s="85" t="str">
        <f>_xlfn.IFNA(VLOOKUP(Budget_Proposal[[#This Row],[Site Name]],Cover_Table[],2,FALSE),"")</f>
        <v/>
      </c>
      <c r="C10" s="42"/>
      <c r="D10" s="43"/>
      <c r="E10" s="43"/>
      <c r="F10" s="44"/>
      <c r="G10" s="44"/>
      <c r="H10"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10" s="2"/>
    </row>
    <row r="11" spans="1:9">
      <c r="A11" s="1"/>
      <c r="B11" s="85" t="str">
        <f>_xlfn.IFNA(VLOOKUP(Budget_Proposal[[#This Row],[Site Name]],Cover_Table[],2,FALSE),"")</f>
        <v/>
      </c>
      <c r="C11" s="42"/>
      <c r="D11" s="43"/>
      <c r="E11" s="43"/>
      <c r="F11" s="44"/>
      <c r="G11" s="44"/>
      <c r="H11"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11" s="2"/>
    </row>
    <row r="12" spans="1:9">
      <c r="A12" s="1"/>
      <c r="B12" s="85" t="str">
        <f>_xlfn.IFNA(VLOOKUP(Budget_Proposal[[#This Row],[Site Name]],Cover_Table[],2,FALSE),"")</f>
        <v/>
      </c>
      <c r="C12" s="42"/>
      <c r="D12" s="43"/>
      <c r="E12" s="43"/>
      <c r="F12" s="44"/>
      <c r="G12" s="44"/>
      <c r="H12"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12" s="2"/>
    </row>
    <row r="13" spans="1:9">
      <c r="A13" s="1"/>
      <c r="B13" s="85" t="str">
        <f>_xlfn.IFNA(VLOOKUP(Budget_Proposal[[#This Row],[Site Name]],Cover_Table[],2,FALSE),"")</f>
        <v/>
      </c>
      <c r="C13" s="42"/>
      <c r="D13" s="43"/>
      <c r="E13" s="43"/>
      <c r="F13" s="44"/>
      <c r="G13" s="44"/>
      <c r="H13"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13" s="2"/>
    </row>
    <row r="14" spans="1:9">
      <c r="A14" s="1"/>
      <c r="B14" s="85" t="str">
        <f>_xlfn.IFNA(VLOOKUP(Budget_Proposal[[#This Row],[Site Name]],Cover_Table[],2,FALSE),"")</f>
        <v/>
      </c>
      <c r="C14" s="42"/>
      <c r="D14" s="43"/>
      <c r="E14" s="43"/>
      <c r="F14" s="44"/>
      <c r="G14" s="44"/>
      <c r="H14"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14" s="2"/>
    </row>
    <row r="15" spans="1:9">
      <c r="A15" s="1"/>
      <c r="B15" s="85" t="str">
        <f>_xlfn.IFNA(VLOOKUP(Budget_Proposal[[#This Row],[Site Name]],Cover_Table[],2,FALSE),"")</f>
        <v/>
      </c>
      <c r="C15" s="42"/>
      <c r="D15" s="43"/>
      <c r="E15" s="43"/>
      <c r="F15" s="44"/>
      <c r="G15" s="44"/>
      <c r="H15"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15" s="2"/>
    </row>
    <row r="16" spans="1:9">
      <c r="A16" s="1"/>
      <c r="B16" s="85" t="str">
        <f>_xlfn.IFNA(VLOOKUP(Budget_Proposal[[#This Row],[Site Name]],Cover_Table[],2,FALSE),"")</f>
        <v/>
      </c>
      <c r="C16" s="42"/>
      <c r="D16" s="43"/>
      <c r="E16" s="43"/>
      <c r="F16" s="44"/>
      <c r="G16" s="44"/>
      <c r="H16"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16" s="2"/>
    </row>
    <row r="17" spans="1:9">
      <c r="A17" s="1"/>
      <c r="B17" s="85" t="str">
        <f>_xlfn.IFNA(VLOOKUP(Budget_Proposal[[#This Row],[Site Name]],Cover_Table[],2,FALSE),"")</f>
        <v/>
      </c>
      <c r="C17" s="42"/>
      <c r="D17" s="43"/>
      <c r="E17" s="43"/>
      <c r="F17" s="44"/>
      <c r="G17" s="44"/>
      <c r="H17"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17" s="2"/>
    </row>
    <row r="18" spans="1:9">
      <c r="A18" s="1"/>
      <c r="B18" s="85" t="str">
        <f>_xlfn.IFNA(VLOOKUP(Budget_Proposal[[#This Row],[Site Name]],Cover_Table[],2,FALSE),"")</f>
        <v/>
      </c>
      <c r="C18" s="42"/>
      <c r="D18" s="43"/>
      <c r="E18" s="43"/>
      <c r="F18" s="44"/>
      <c r="G18" s="44"/>
      <c r="H18"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18" s="2"/>
    </row>
    <row r="19" spans="1:9">
      <c r="A19" s="1"/>
      <c r="B19" s="85" t="str">
        <f>_xlfn.IFNA(VLOOKUP(Budget_Proposal[[#This Row],[Site Name]],Cover_Table[],2,FALSE),"")</f>
        <v/>
      </c>
      <c r="C19" s="42"/>
      <c r="D19" s="43"/>
      <c r="E19" s="43"/>
      <c r="F19" s="44"/>
      <c r="G19" s="44"/>
      <c r="H19"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19" s="2"/>
    </row>
    <row r="20" spans="1:9">
      <c r="A20" s="1"/>
      <c r="B20" s="85" t="str">
        <f>_xlfn.IFNA(VLOOKUP(Budget_Proposal[[#This Row],[Site Name]],Cover_Table[],2,FALSE),"")</f>
        <v/>
      </c>
      <c r="C20" s="42"/>
      <c r="D20" s="43"/>
      <c r="E20" s="43"/>
      <c r="F20" s="44"/>
      <c r="G20" s="44"/>
      <c r="H20"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20" s="2"/>
    </row>
    <row r="21" spans="1:9">
      <c r="A21" s="1"/>
      <c r="B21" s="85" t="str">
        <f>_xlfn.IFNA(VLOOKUP(Budget_Proposal[[#This Row],[Site Name]],Cover_Table[],2,FALSE),"")</f>
        <v/>
      </c>
      <c r="C21" s="42"/>
      <c r="D21" s="43"/>
      <c r="E21" s="44"/>
      <c r="F21" s="44"/>
      <c r="G21" s="44"/>
      <c r="H21"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21" s="2"/>
    </row>
    <row r="22" spans="1:9">
      <c r="A22" s="1"/>
      <c r="B22" s="85" t="str">
        <f>_xlfn.IFNA(VLOOKUP(Budget_Proposal[[#This Row],[Site Name]],Cover_Table[],2,FALSE),"")</f>
        <v/>
      </c>
      <c r="C22" s="42"/>
      <c r="D22" s="43"/>
      <c r="E22" s="44"/>
      <c r="F22" s="44"/>
      <c r="G22" s="44"/>
      <c r="H22"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22" s="2"/>
    </row>
    <row r="23" spans="1:9">
      <c r="A23" s="1"/>
      <c r="B23" s="85" t="str">
        <f>_xlfn.IFNA(VLOOKUP(Budget_Proposal[[#This Row],[Site Name]],Cover_Table[],2,FALSE),"")</f>
        <v/>
      </c>
      <c r="C23" s="42"/>
      <c r="D23" s="43"/>
      <c r="E23" s="44"/>
      <c r="F23" s="44"/>
      <c r="G23" s="44"/>
      <c r="H23"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23" s="2"/>
    </row>
    <row r="24" spans="1:9">
      <c r="A24" s="1"/>
      <c r="B24" s="85" t="str">
        <f>_xlfn.IFNA(VLOOKUP(Budget_Proposal[[#This Row],[Site Name]],Cover_Table[],2,FALSE),"")</f>
        <v/>
      </c>
      <c r="C24" s="42"/>
      <c r="D24" s="43"/>
      <c r="E24" s="44"/>
      <c r="F24" s="44"/>
      <c r="G24" s="44"/>
      <c r="H24"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24" s="2"/>
    </row>
    <row r="25" spans="1:9">
      <c r="A25" s="1"/>
      <c r="B25" s="85" t="str">
        <f>_xlfn.IFNA(VLOOKUP(Budget_Proposal[[#This Row],[Site Name]],Cover_Table[],2,FALSE),"")</f>
        <v/>
      </c>
      <c r="C25" s="42"/>
      <c r="D25" s="43"/>
      <c r="E25" s="44"/>
      <c r="F25" s="44"/>
      <c r="G25" s="44"/>
      <c r="H25"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25" s="2"/>
    </row>
    <row r="26" spans="1:9">
      <c r="A26" s="1"/>
      <c r="B26" s="85" t="str">
        <f>_xlfn.IFNA(VLOOKUP(Budget_Proposal[[#This Row],[Site Name]],Cover_Table[],2,FALSE),"")</f>
        <v/>
      </c>
      <c r="C26" s="42"/>
      <c r="D26" s="43"/>
      <c r="E26" s="44"/>
      <c r="F26" s="44"/>
      <c r="G26" s="44"/>
      <c r="H26"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26" s="2"/>
    </row>
    <row r="27" spans="1:9">
      <c r="A27" s="1"/>
      <c r="B27" s="85" t="str">
        <f>_xlfn.IFNA(VLOOKUP(Budget_Proposal[[#This Row],[Site Name]],Cover_Table[],2,FALSE),"")</f>
        <v/>
      </c>
      <c r="C27" s="42"/>
      <c r="D27" s="43"/>
      <c r="E27" s="44"/>
      <c r="F27" s="44"/>
      <c r="G27" s="44"/>
      <c r="H27"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27" s="2"/>
    </row>
    <row r="28" spans="1:9">
      <c r="A28" s="1"/>
      <c r="B28" s="85" t="str">
        <f>_xlfn.IFNA(VLOOKUP(Budget_Proposal[[#This Row],[Site Name]],Cover_Table[],2,FALSE),"")</f>
        <v/>
      </c>
      <c r="C28" s="42"/>
      <c r="D28" s="43"/>
      <c r="E28" s="44"/>
      <c r="F28" s="44"/>
      <c r="G28" s="44"/>
      <c r="H28"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28" s="2"/>
    </row>
    <row r="29" spans="1:9">
      <c r="A29" s="1"/>
      <c r="B29" s="85" t="str">
        <f>_xlfn.IFNA(VLOOKUP(Budget_Proposal[[#This Row],[Site Name]],Cover_Table[],2,FALSE),"")</f>
        <v/>
      </c>
      <c r="C29" s="42"/>
      <c r="D29" s="43"/>
      <c r="E29" s="44"/>
      <c r="F29" s="44"/>
      <c r="G29" s="44"/>
      <c r="H29"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29" s="2"/>
    </row>
    <row r="30" spans="1:9">
      <c r="A30" s="1"/>
      <c r="B30" s="85" t="str">
        <f>_xlfn.IFNA(VLOOKUP(Budget_Proposal[[#This Row],[Site Name]],Cover_Table[],2,FALSE),"")</f>
        <v/>
      </c>
      <c r="C30" s="42"/>
      <c r="D30" s="43"/>
      <c r="E30" s="44"/>
      <c r="F30" s="44"/>
      <c r="G30" s="44"/>
      <c r="H30"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30" s="2"/>
    </row>
    <row r="31" spans="1:9">
      <c r="A31" s="1"/>
      <c r="B31" s="85" t="str">
        <f>_xlfn.IFNA(VLOOKUP(Budget_Proposal[[#This Row],[Site Name]],Cover_Table[],2,FALSE),"")</f>
        <v/>
      </c>
      <c r="C31" s="42"/>
      <c r="D31" s="43"/>
      <c r="E31" s="44"/>
      <c r="F31" s="44"/>
      <c r="G31" s="44"/>
      <c r="H31"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31" s="2"/>
    </row>
    <row r="32" spans="1:9">
      <c r="A32" s="1"/>
      <c r="B32" s="85" t="str">
        <f>_xlfn.IFNA(VLOOKUP(Budget_Proposal[[#This Row],[Site Name]],Cover_Table[],2,FALSE),"")</f>
        <v/>
      </c>
      <c r="C32" s="42"/>
      <c r="D32" s="43"/>
      <c r="E32" s="44"/>
      <c r="F32" s="44"/>
      <c r="G32" s="44"/>
      <c r="H32"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32" s="2"/>
    </row>
    <row r="33" spans="1:9">
      <c r="A33" s="1"/>
      <c r="B33" s="85" t="str">
        <f>_xlfn.IFNA(VLOOKUP(Budget_Proposal[[#This Row],[Site Name]],Cover_Table[],2,FALSE),"")</f>
        <v/>
      </c>
      <c r="C33" s="42"/>
      <c r="D33" s="43"/>
      <c r="E33" s="44"/>
      <c r="F33" s="44"/>
      <c r="G33" s="44"/>
      <c r="H33"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33" s="2"/>
    </row>
    <row r="34" spans="1:9">
      <c r="A34" s="1"/>
      <c r="B34" s="85" t="str">
        <f>_xlfn.IFNA(VLOOKUP(Budget_Proposal[[#This Row],[Site Name]],Cover_Table[],2,FALSE),"")</f>
        <v/>
      </c>
      <c r="C34" s="42"/>
      <c r="D34" s="43"/>
      <c r="E34" s="44"/>
      <c r="F34" s="44"/>
      <c r="G34" s="44"/>
      <c r="H34"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34" s="2"/>
    </row>
    <row r="35" spans="1:9">
      <c r="A35" s="1"/>
      <c r="B35" s="85" t="str">
        <f>_xlfn.IFNA(VLOOKUP(Budget_Proposal[[#This Row],[Site Name]],Cover_Table[],2,FALSE),"")</f>
        <v/>
      </c>
      <c r="C35" s="42"/>
      <c r="D35" s="44"/>
      <c r="E35" s="44"/>
      <c r="F35" s="44"/>
      <c r="G35" s="44"/>
      <c r="H35"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35" s="2"/>
    </row>
    <row r="36" spans="1:9">
      <c r="A36" s="1"/>
      <c r="B36" s="85" t="str">
        <f>_xlfn.IFNA(VLOOKUP(Budget_Proposal[[#This Row],[Site Name]],Cover_Table[],2,FALSE),"")</f>
        <v/>
      </c>
      <c r="C36" s="42"/>
      <c r="D36" s="44"/>
      <c r="E36" s="44"/>
      <c r="F36" s="44"/>
      <c r="G36" s="44"/>
      <c r="H36"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36" s="2"/>
    </row>
    <row r="37" spans="1:9">
      <c r="A37" s="1"/>
      <c r="B37" s="85" t="str">
        <f>_xlfn.IFNA(VLOOKUP(Budget_Proposal[[#This Row],[Site Name]],Cover_Table[],2,FALSE),"")</f>
        <v/>
      </c>
      <c r="C37" s="42"/>
      <c r="D37" s="44"/>
      <c r="E37" s="44"/>
      <c r="F37" s="44"/>
      <c r="G37" s="44"/>
      <c r="H37"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37" s="2"/>
    </row>
    <row r="38" spans="1:9">
      <c r="A38" s="1"/>
      <c r="B38" s="85" t="str">
        <f>_xlfn.IFNA(VLOOKUP(Budget_Proposal[[#This Row],[Site Name]],Cover_Table[],2,FALSE),"")</f>
        <v/>
      </c>
      <c r="C38" s="42"/>
      <c r="D38" s="44"/>
      <c r="E38" s="44"/>
      <c r="F38" s="44"/>
      <c r="G38" s="44"/>
      <c r="H38"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38" s="2"/>
    </row>
    <row r="39" spans="1:9">
      <c r="A39" s="1"/>
      <c r="B39" s="85" t="str">
        <f>_xlfn.IFNA(VLOOKUP(Budget_Proposal[[#This Row],[Site Name]],Cover_Table[],2,FALSE),"")</f>
        <v/>
      </c>
      <c r="C39" s="42"/>
      <c r="D39" s="44"/>
      <c r="E39" s="44"/>
      <c r="F39" s="44"/>
      <c r="G39" s="44"/>
      <c r="H39"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39" s="2"/>
    </row>
    <row r="40" spans="1:9">
      <c r="A40" s="1"/>
      <c r="B40" s="85" t="str">
        <f>_xlfn.IFNA(VLOOKUP(Budget_Proposal[[#This Row],[Site Name]],Cover_Table[],2,FALSE),"")</f>
        <v/>
      </c>
      <c r="C40" s="42"/>
      <c r="D40" s="44"/>
      <c r="E40" s="44"/>
      <c r="F40" s="44"/>
      <c r="G40" s="44"/>
      <c r="H40"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40" s="2"/>
    </row>
    <row r="41" spans="1:9">
      <c r="A41" s="1"/>
      <c r="B41" s="85" t="str">
        <f>_xlfn.IFNA(VLOOKUP(Budget_Proposal[[#This Row],[Site Name]],Cover_Table[],2,FALSE),"")</f>
        <v/>
      </c>
      <c r="C41" s="42"/>
      <c r="D41" s="44"/>
      <c r="E41" s="44"/>
      <c r="F41" s="44"/>
      <c r="G41" s="44"/>
      <c r="H41"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41" s="2"/>
    </row>
    <row r="42" spans="1:9">
      <c r="A42" s="1"/>
      <c r="B42" s="85" t="str">
        <f>_xlfn.IFNA(VLOOKUP(Budget_Proposal[[#This Row],[Site Name]],Cover_Table[],2,FALSE),"")</f>
        <v/>
      </c>
      <c r="C42" s="42"/>
      <c r="D42" s="44"/>
      <c r="E42" s="44"/>
      <c r="F42" s="44"/>
      <c r="G42" s="44"/>
      <c r="H42"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42" s="2"/>
    </row>
    <row r="43" spans="1:9">
      <c r="A43" s="1"/>
      <c r="B43" s="85" t="str">
        <f>_xlfn.IFNA(VLOOKUP(Budget_Proposal[[#This Row],[Site Name]],Cover_Table[],2,FALSE),"")</f>
        <v/>
      </c>
      <c r="C43" s="42"/>
      <c r="D43" s="44"/>
      <c r="E43" s="44"/>
      <c r="F43" s="44"/>
      <c r="G43" s="44"/>
      <c r="H43"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43" s="2"/>
    </row>
    <row r="44" spans="1:9">
      <c r="A44" s="1"/>
      <c r="B44" s="85" t="str">
        <f>_xlfn.IFNA(VLOOKUP(Budget_Proposal[[#This Row],[Site Name]],Cover_Table[],2,FALSE),"")</f>
        <v/>
      </c>
      <c r="C44" s="42"/>
      <c r="D44" s="44"/>
      <c r="E44" s="44"/>
      <c r="F44" s="44"/>
      <c r="G44" s="44"/>
      <c r="H44"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44" s="2"/>
    </row>
    <row r="45" spans="1:9">
      <c r="A45" s="1"/>
      <c r="B45" s="85" t="str">
        <f>_xlfn.IFNA(VLOOKUP(Budget_Proposal[[#This Row],[Site Name]],Cover_Table[],2,FALSE),"")</f>
        <v/>
      </c>
      <c r="C45" s="42"/>
      <c r="D45" s="44"/>
      <c r="E45" s="44"/>
      <c r="F45" s="44"/>
      <c r="G45" s="44"/>
      <c r="H45"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45" s="2"/>
    </row>
    <row r="46" spans="1:9">
      <c r="A46" s="1"/>
      <c r="B46" s="85" t="str">
        <f>_xlfn.IFNA(VLOOKUP(Budget_Proposal[[#This Row],[Site Name]],Cover_Table[],2,FALSE),"")</f>
        <v/>
      </c>
      <c r="C46" s="42"/>
      <c r="D46" s="44"/>
      <c r="E46" s="44"/>
      <c r="F46" s="44"/>
      <c r="G46" s="44"/>
      <c r="H46"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46" s="2"/>
    </row>
    <row r="47" spans="1:9">
      <c r="A47" s="1"/>
      <c r="B47" s="85" t="str">
        <f>_xlfn.IFNA(VLOOKUP(Budget_Proposal[[#This Row],[Site Name]],Cover_Table[],2,FALSE),"")</f>
        <v/>
      </c>
      <c r="C47" s="42"/>
      <c r="D47" s="44"/>
      <c r="E47" s="44"/>
      <c r="F47" s="44"/>
      <c r="G47" s="44"/>
      <c r="H47"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47" s="2"/>
    </row>
    <row r="48" spans="1:9">
      <c r="A48" s="1"/>
      <c r="B48" s="85" t="str">
        <f>_xlfn.IFNA(VLOOKUP(Budget_Proposal[[#This Row],[Site Name]],Cover_Table[],2,FALSE),"")</f>
        <v/>
      </c>
      <c r="C48" s="42"/>
      <c r="D48" s="44"/>
      <c r="E48" s="44"/>
      <c r="F48" s="44"/>
      <c r="G48" s="44"/>
      <c r="H48"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48" s="2"/>
    </row>
    <row r="49" spans="1:9">
      <c r="A49" s="1"/>
      <c r="B49" s="85" t="str">
        <f>_xlfn.IFNA(VLOOKUP(Budget_Proposal[[#This Row],[Site Name]],Cover_Table[],2,FALSE),"")</f>
        <v/>
      </c>
      <c r="C49" s="42"/>
      <c r="D49" s="44"/>
      <c r="E49" s="44"/>
      <c r="F49" s="44"/>
      <c r="G49" s="44"/>
      <c r="H49"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49" s="2"/>
    </row>
    <row r="50" spans="1:9">
      <c r="A50" s="1"/>
      <c r="B50" s="85" t="str">
        <f>_xlfn.IFNA(VLOOKUP(Budget_Proposal[[#This Row],[Site Name]],Cover_Table[],2,FALSE),"")</f>
        <v/>
      </c>
      <c r="C50" s="42"/>
      <c r="D50" s="44"/>
      <c r="E50" s="44"/>
      <c r="F50" s="44"/>
      <c r="G50" s="44"/>
      <c r="H50"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50" s="2"/>
    </row>
    <row r="51" spans="1:9">
      <c r="A51" s="1"/>
      <c r="B51" s="85" t="str">
        <f>_xlfn.IFNA(VLOOKUP(Budget_Proposal[[#This Row],[Site Name]],Cover_Table[],2,FALSE),"")</f>
        <v/>
      </c>
      <c r="C51" s="42"/>
      <c r="D51" s="44"/>
      <c r="E51" s="44"/>
      <c r="F51" s="44"/>
      <c r="G51" s="44"/>
      <c r="H51"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51" s="2"/>
    </row>
    <row r="52" spans="1:9">
      <c r="A52" s="1"/>
      <c r="B52" s="85" t="str">
        <f>_xlfn.IFNA(VLOOKUP(Budget_Proposal[[#This Row],[Site Name]],Cover_Table[],2,FALSE),"")</f>
        <v/>
      </c>
      <c r="C52" s="42"/>
      <c r="D52" s="44"/>
      <c r="E52" s="44"/>
      <c r="F52" s="44"/>
      <c r="G52" s="44"/>
      <c r="H52"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52" s="2"/>
    </row>
    <row r="53" spans="1:9">
      <c r="A53" s="1"/>
      <c r="B53" s="85" t="str">
        <f>_xlfn.IFNA(VLOOKUP(Budget_Proposal[[#This Row],[Site Name]],Cover_Table[],2,FALSE),"")</f>
        <v/>
      </c>
      <c r="C53" s="42"/>
      <c r="D53" s="44"/>
      <c r="E53" s="44"/>
      <c r="F53" s="44"/>
      <c r="G53" s="44"/>
      <c r="H53"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53" s="2"/>
    </row>
    <row r="54" spans="1:9">
      <c r="A54" s="1"/>
      <c r="B54" s="85" t="str">
        <f>_xlfn.IFNA(VLOOKUP(Budget_Proposal[[#This Row],[Site Name]],Cover_Table[],2,FALSE),"")</f>
        <v/>
      </c>
      <c r="C54" s="42"/>
      <c r="D54" s="44"/>
      <c r="E54" s="44"/>
      <c r="F54" s="44"/>
      <c r="G54" s="44"/>
      <c r="H54"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54" s="2"/>
    </row>
    <row r="55" spans="1:9">
      <c r="A55" s="1"/>
      <c r="B55" s="85" t="str">
        <f>_xlfn.IFNA(VLOOKUP(Budget_Proposal[[#This Row],[Site Name]],Cover_Table[],2,FALSE),"")</f>
        <v/>
      </c>
      <c r="C55" s="42"/>
      <c r="D55" s="44"/>
      <c r="E55" s="44"/>
      <c r="F55" s="44"/>
      <c r="G55" s="44"/>
      <c r="H55"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55" s="2"/>
    </row>
    <row r="56" spans="1:9">
      <c r="A56" s="1"/>
      <c r="B56" s="85" t="str">
        <f>_xlfn.IFNA(VLOOKUP(Budget_Proposal[[#This Row],[Site Name]],Cover_Table[],2,FALSE),"")</f>
        <v/>
      </c>
      <c r="C56" s="42"/>
      <c r="D56" s="44"/>
      <c r="E56" s="44"/>
      <c r="F56" s="44"/>
      <c r="G56" s="44"/>
      <c r="H56"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56" s="2"/>
    </row>
    <row r="57" spans="1:9">
      <c r="A57" s="1"/>
      <c r="B57" s="85" t="str">
        <f>_xlfn.IFNA(VLOOKUP(Budget_Proposal[[#This Row],[Site Name]],Cover_Table[],2,FALSE),"")</f>
        <v/>
      </c>
      <c r="C57" s="42"/>
      <c r="D57" s="44"/>
      <c r="E57" s="44"/>
      <c r="F57" s="44"/>
      <c r="G57" s="44"/>
      <c r="H57"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57" s="2"/>
    </row>
    <row r="58" spans="1:9">
      <c r="A58" s="1"/>
      <c r="B58" s="85" t="str">
        <f>_xlfn.IFNA(VLOOKUP(Budget_Proposal[[#This Row],[Site Name]],Cover_Table[],2,FALSE),"")</f>
        <v/>
      </c>
      <c r="C58" s="42"/>
      <c r="D58" s="44"/>
      <c r="E58" s="44"/>
      <c r="F58" s="44"/>
      <c r="G58" s="44"/>
      <c r="H58"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58" s="2"/>
    </row>
    <row r="59" spans="1:9">
      <c r="A59" s="1"/>
      <c r="B59" s="85" t="str">
        <f>_xlfn.IFNA(VLOOKUP(Budget_Proposal[[#This Row],[Site Name]],Cover_Table[],2,FALSE),"")</f>
        <v/>
      </c>
      <c r="C59" s="42"/>
      <c r="D59" s="44"/>
      <c r="E59" s="44"/>
      <c r="F59" s="44"/>
      <c r="G59" s="44"/>
      <c r="H59"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59" s="2"/>
    </row>
    <row r="60" spans="1:9">
      <c r="A60" s="1"/>
      <c r="B60" s="85" t="str">
        <f>_xlfn.IFNA(VLOOKUP(Budget_Proposal[[#This Row],[Site Name]],Cover_Table[],2,FALSE),"")</f>
        <v/>
      </c>
      <c r="C60" s="42"/>
      <c r="D60" s="44"/>
      <c r="E60" s="44"/>
      <c r="F60" s="44"/>
      <c r="G60" s="44"/>
      <c r="H60"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60" s="2"/>
    </row>
    <row r="61" spans="1:9">
      <c r="A61" s="1"/>
      <c r="B61" s="85" t="str">
        <f>_xlfn.IFNA(VLOOKUP(Budget_Proposal[[#This Row],[Site Name]],Cover_Table[],2,FALSE),"")</f>
        <v/>
      </c>
      <c r="C61" s="42"/>
      <c r="D61" s="44"/>
      <c r="E61" s="44"/>
      <c r="F61" s="44"/>
      <c r="G61" s="44"/>
      <c r="H61"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61" s="2"/>
    </row>
    <row r="62" spans="1:9">
      <c r="A62" s="1"/>
      <c r="B62" s="85" t="str">
        <f>_xlfn.IFNA(VLOOKUP(Budget_Proposal[[#This Row],[Site Name]],Cover_Table[],2,FALSE),"")</f>
        <v/>
      </c>
      <c r="C62" s="42"/>
      <c r="D62" s="44"/>
      <c r="E62" s="44"/>
      <c r="F62" s="44"/>
      <c r="G62" s="44"/>
      <c r="H62"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62" s="2"/>
    </row>
    <row r="63" spans="1:9">
      <c r="A63" s="1"/>
      <c r="B63" s="85" t="str">
        <f>_xlfn.IFNA(VLOOKUP(Budget_Proposal[[#This Row],[Site Name]],Cover_Table[],2,FALSE),"")</f>
        <v/>
      </c>
      <c r="C63" s="42"/>
      <c r="D63" s="44"/>
      <c r="E63" s="44"/>
      <c r="F63" s="44"/>
      <c r="G63" s="44"/>
      <c r="H63"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63" s="2"/>
    </row>
    <row r="64" spans="1:9">
      <c r="A64" s="1"/>
      <c r="B64" s="85" t="str">
        <f>_xlfn.IFNA(VLOOKUP(Budget_Proposal[[#This Row],[Site Name]],Cover_Table[],2,FALSE),"")</f>
        <v/>
      </c>
      <c r="C64" s="42"/>
      <c r="D64" s="44"/>
      <c r="E64" s="44"/>
      <c r="F64" s="44"/>
      <c r="G64" s="44"/>
      <c r="H64"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64" s="2"/>
    </row>
    <row r="65" spans="1:9">
      <c r="A65" s="1"/>
      <c r="B65" s="85" t="str">
        <f>_xlfn.IFNA(VLOOKUP(Budget_Proposal[[#This Row],[Site Name]],Cover_Table[],2,FALSE),"")</f>
        <v/>
      </c>
      <c r="C65" s="42"/>
      <c r="D65" s="44"/>
      <c r="E65" s="44"/>
      <c r="F65" s="44"/>
      <c r="G65" s="44"/>
      <c r="H65"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65" s="2"/>
    </row>
    <row r="66" spans="1:9">
      <c r="A66" s="1"/>
      <c r="B66" s="85" t="str">
        <f>_xlfn.IFNA(VLOOKUP(Budget_Proposal[[#This Row],[Site Name]],Cover_Table[],2,FALSE),"")</f>
        <v/>
      </c>
      <c r="C66" s="42"/>
      <c r="D66" s="44"/>
      <c r="E66" s="44"/>
      <c r="F66" s="44"/>
      <c r="G66" s="44"/>
      <c r="H66"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66" s="2"/>
    </row>
    <row r="67" spans="1:9">
      <c r="A67" s="1"/>
      <c r="B67" s="85" t="str">
        <f>_xlfn.IFNA(VLOOKUP(Budget_Proposal[[#This Row],[Site Name]],Cover_Table[],2,FALSE),"")</f>
        <v/>
      </c>
      <c r="C67" s="42"/>
      <c r="D67" s="44"/>
      <c r="E67" s="44"/>
      <c r="F67" s="44"/>
      <c r="G67" s="44"/>
      <c r="H67"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67" s="2"/>
    </row>
    <row r="68" spans="1:9">
      <c r="A68" s="1"/>
      <c r="B68" s="85" t="str">
        <f>_xlfn.IFNA(VLOOKUP(Budget_Proposal[[#This Row],[Site Name]],Cover_Table[],2,FALSE),"")</f>
        <v/>
      </c>
      <c r="C68" s="42"/>
      <c r="D68" s="44"/>
      <c r="E68" s="44"/>
      <c r="F68" s="44"/>
      <c r="G68" s="44"/>
      <c r="H68"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68" s="2"/>
    </row>
    <row r="69" spans="1:9">
      <c r="A69" s="1"/>
      <c r="B69" s="85" t="str">
        <f>_xlfn.IFNA(VLOOKUP(Budget_Proposal[[#This Row],[Site Name]],Cover_Table[],2,FALSE),"")</f>
        <v/>
      </c>
      <c r="C69" s="42"/>
      <c r="D69" s="44"/>
      <c r="E69" s="44"/>
      <c r="F69" s="44"/>
      <c r="G69" s="44"/>
      <c r="H69"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69" s="2"/>
    </row>
    <row r="70" spans="1:9">
      <c r="A70" s="1"/>
      <c r="B70" s="85" t="str">
        <f>_xlfn.IFNA(VLOOKUP(Budget_Proposal[[#This Row],[Site Name]],Cover_Table[],2,FALSE),"")</f>
        <v/>
      </c>
      <c r="C70" s="42"/>
      <c r="D70" s="44"/>
      <c r="E70" s="44"/>
      <c r="F70" s="44"/>
      <c r="G70" s="44"/>
      <c r="H70"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70" s="2"/>
    </row>
    <row r="71" spans="1:9">
      <c r="A71" s="1"/>
      <c r="B71" s="85" t="str">
        <f>_xlfn.IFNA(VLOOKUP(Budget_Proposal[[#This Row],[Site Name]],Cover_Table[],2,FALSE),"")</f>
        <v/>
      </c>
      <c r="C71" s="42"/>
      <c r="D71" s="44"/>
      <c r="E71" s="44"/>
      <c r="F71" s="44"/>
      <c r="G71" s="44"/>
      <c r="H71"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71" s="2"/>
    </row>
    <row r="72" spans="1:9">
      <c r="A72" s="1"/>
      <c r="B72" s="85" t="str">
        <f>_xlfn.IFNA(VLOOKUP(Budget_Proposal[[#This Row],[Site Name]],Cover_Table[],2,FALSE),"")</f>
        <v/>
      </c>
      <c r="C72" s="42"/>
      <c r="D72" s="44"/>
      <c r="E72" s="44"/>
      <c r="F72" s="44"/>
      <c r="G72" s="44"/>
      <c r="H72"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72" s="2"/>
    </row>
    <row r="73" spans="1:9">
      <c r="A73" s="1"/>
      <c r="B73" s="85" t="str">
        <f>_xlfn.IFNA(VLOOKUP(Budget_Proposal[[#This Row],[Site Name]],Cover_Table[],2,FALSE),"")</f>
        <v/>
      </c>
      <c r="C73" s="42"/>
      <c r="D73" s="44"/>
      <c r="E73" s="44"/>
      <c r="F73" s="44"/>
      <c r="G73" s="44"/>
      <c r="H73"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73" s="2"/>
    </row>
    <row r="74" spans="1:9">
      <c r="A74" s="1"/>
      <c r="B74" s="85" t="str">
        <f>_xlfn.IFNA(VLOOKUP(Budget_Proposal[[#This Row],[Site Name]],Cover_Table[],2,FALSE),"")</f>
        <v/>
      </c>
      <c r="C74" s="42"/>
      <c r="D74" s="44"/>
      <c r="E74" s="44"/>
      <c r="F74" s="44"/>
      <c r="G74" s="44"/>
      <c r="H74"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74" s="2"/>
    </row>
    <row r="75" spans="1:9">
      <c r="A75" s="1"/>
      <c r="B75" s="85" t="str">
        <f>_xlfn.IFNA(VLOOKUP(Budget_Proposal[[#This Row],[Site Name]],Cover_Table[],2,FALSE),"")</f>
        <v/>
      </c>
      <c r="C75" s="42"/>
      <c r="D75" s="44"/>
      <c r="E75" s="44"/>
      <c r="F75" s="44"/>
      <c r="G75" s="44"/>
      <c r="H75"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75" s="2"/>
    </row>
    <row r="76" spans="1:9">
      <c r="A76" s="1"/>
      <c r="B76" s="85" t="str">
        <f>_xlfn.IFNA(VLOOKUP(Budget_Proposal[[#This Row],[Site Name]],Cover_Table[],2,FALSE),"")</f>
        <v/>
      </c>
      <c r="C76" s="42"/>
      <c r="D76" s="44"/>
      <c r="E76" s="44"/>
      <c r="F76" s="44"/>
      <c r="G76" s="44"/>
      <c r="H76"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76" s="2"/>
    </row>
    <row r="77" spans="1:9">
      <c r="A77" s="1"/>
      <c r="B77" s="85" t="str">
        <f>_xlfn.IFNA(VLOOKUP(Budget_Proposal[[#This Row],[Site Name]],Cover_Table[],2,FALSE),"")</f>
        <v/>
      </c>
      <c r="C77" s="42"/>
      <c r="D77" s="44"/>
      <c r="E77" s="44"/>
      <c r="F77" s="44"/>
      <c r="G77" s="44"/>
      <c r="H77"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77" s="2"/>
    </row>
    <row r="78" spans="1:9">
      <c r="A78" s="1"/>
      <c r="B78" s="85" t="str">
        <f>_xlfn.IFNA(VLOOKUP(Budget_Proposal[[#This Row],[Site Name]],Cover_Table[],2,FALSE),"")</f>
        <v/>
      </c>
      <c r="C78" s="42"/>
      <c r="D78" s="44"/>
      <c r="E78" s="44"/>
      <c r="F78" s="44"/>
      <c r="G78" s="44"/>
      <c r="H78"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78" s="2"/>
    </row>
    <row r="79" spans="1:9">
      <c r="A79" s="1"/>
      <c r="B79" s="85" t="str">
        <f>_xlfn.IFNA(VLOOKUP(Budget_Proposal[[#This Row],[Site Name]],Cover_Table[],2,FALSE),"")</f>
        <v/>
      </c>
      <c r="C79" s="42"/>
      <c r="D79" s="44"/>
      <c r="E79" s="44"/>
      <c r="F79" s="44"/>
      <c r="G79" s="44"/>
      <c r="H79"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79" s="2"/>
    </row>
    <row r="80" spans="1:9">
      <c r="A80" s="1"/>
      <c r="B80" s="85" t="str">
        <f>_xlfn.IFNA(VLOOKUP(Budget_Proposal[[#This Row],[Site Name]],Cover_Table[],2,FALSE),"")</f>
        <v/>
      </c>
      <c r="C80" s="42"/>
      <c r="D80" s="44"/>
      <c r="E80" s="44"/>
      <c r="F80" s="44"/>
      <c r="G80" s="44"/>
      <c r="H80"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80" s="2"/>
    </row>
    <row r="81" spans="1:9">
      <c r="A81" s="1"/>
      <c r="B81" s="85" t="str">
        <f>_xlfn.IFNA(VLOOKUP(Budget_Proposal[[#This Row],[Site Name]],Cover_Table[],2,FALSE),"")</f>
        <v/>
      </c>
      <c r="C81" s="42"/>
      <c r="D81" s="44"/>
      <c r="E81" s="44"/>
      <c r="F81" s="44"/>
      <c r="G81" s="44"/>
      <c r="H81"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81" s="2"/>
    </row>
    <row r="82" spans="1:9">
      <c r="A82" s="1"/>
      <c r="B82" s="85" t="str">
        <f>_xlfn.IFNA(VLOOKUP(Budget_Proposal[[#This Row],[Site Name]],Cover_Table[],2,FALSE),"")</f>
        <v/>
      </c>
      <c r="C82" s="42"/>
      <c r="D82" s="44"/>
      <c r="E82" s="44"/>
      <c r="F82" s="44"/>
      <c r="G82" s="44"/>
      <c r="H82"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82" s="2"/>
    </row>
    <row r="83" spans="1:9">
      <c r="A83" s="1"/>
      <c r="B83" s="85" t="str">
        <f>_xlfn.IFNA(VLOOKUP(Budget_Proposal[[#This Row],[Site Name]],Cover_Table[],2,FALSE),"")</f>
        <v/>
      </c>
      <c r="C83" s="42"/>
      <c r="D83" s="44"/>
      <c r="E83" s="44"/>
      <c r="F83" s="44"/>
      <c r="G83" s="44"/>
      <c r="H83"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83" s="2"/>
    </row>
    <row r="84" spans="1:9">
      <c r="A84" s="1"/>
      <c r="B84" s="85" t="str">
        <f>_xlfn.IFNA(VLOOKUP(Budget_Proposal[[#This Row],[Site Name]],Cover_Table[],2,FALSE),"")</f>
        <v/>
      </c>
      <c r="C84" s="42"/>
      <c r="D84" s="44"/>
      <c r="E84" s="44"/>
      <c r="F84" s="44"/>
      <c r="G84" s="44"/>
      <c r="H84"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84" s="2"/>
    </row>
    <row r="85" spans="1:9">
      <c r="A85" s="1"/>
      <c r="B85" s="85" t="str">
        <f>_xlfn.IFNA(VLOOKUP(Budget_Proposal[[#This Row],[Site Name]],Cover_Table[],2,FALSE),"")</f>
        <v/>
      </c>
      <c r="C85" s="42"/>
      <c r="D85" s="44"/>
      <c r="E85" s="44"/>
      <c r="F85" s="44"/>
      <c r="G85" s="44"/>
      <c r="H85"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85" s="2"/>
    </row>
    <row r="86" spans="1:9">
      <c r="A86" s="1"/>
      <c r="B86" s="85" t="str">
        <f>_xlfn.IFNA(VLOOKUP(Budget_Proposal[[#This Row],[Site Name]],Cover_Table[],2,FALSE),"")</f>
        <v/>
      </c>
      <c r="C86" s="42"/>
      <c r="D86" s="44"/>
      <c r="E86" s="44"/>
      <c r="F86" s="44"/>
      <c r="G86" s="44"/>
      <c r="H86"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86" s="2"/>
    </row>
    <row r="87" spans="1:9">
      <c r="A87" s="1"/>
      <c r="B87" s="85" t="str">
        <f>_xlfn.IFNA(VLOOKUP(Budget_Proposal[[#This Row],[Site Name]],Cover_Table[],2,FALSE),"")</f>
        <v/>
      </c>
      <c r="C87" s="42"/>
      <c r="D87" s="44"/>
      <c r="E87" s="44"/>
      <c r="F87" s="44"/>
      <c r="G87" s="44"/>
      <c r="H87"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87" s="2"/>
    </row>
    <row r="88" spans="1:9">
      <c r="A88" s="1"/>
      <c r="B88" s="85" t="str">
        <f>_xlfn.IFNA(VLOOKUP(Budget_Proposal[[#This Row],[Site Name]],Cover_Table[],2,FALSE),"")</f>
        <v/>
      </c>
      <c r="C88" s="42"/>
      <c r="D88" s="44"/>
      <c r="E88" s="44"/>
      <c r="F88" s="44"/>
      <c r="G88" s="44"/>
      <c r="H88"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88" s="2"/>
    </row>
    <row r="89" spans="1:9">
      <c r="A89" s="1"/>
      <c r="B89" s="85" t="str">
        <f>_xlfn.IFNA(VLOOKUP(Budget_Proposal[[#This Row],[Site Name]],Cover_Table[],2,FALSE),"")</f>
        <v/>
      </c>
      <c r="C89" s="42"/>
      <c r="D89" s="44"/>
      <c r="E89" s="44"/>
      <c r="F89" s="44"/>
      <c r="G89" s="44"/>
      <c r="H89"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89" s="2"/>
    </row>
    <row r="90" spans="1:9">
      <c r="A90" s="1"/>
      <c r="B90" s="85" t="str">
        <f>_xlfn.IFNA(VLOOKUP(Budget_Proposal[[#This Row],[Site Name]],Cover_Table[],2,FALSE),"")</f>
        <v/>
      </c>
      <c r="C90" s="42"/>
      <c r="D90" s="44"/>
      <c r="E90" s="44"/>
      <c r="F90" s="44"/>
      <c r="G90" s="44"/>
      <c r="H90"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90" s="2"/>
    </row>
    <row r="91" spans="1:9">
      <c r="A91" s="1"/>
      <c r="B91" s="85" t="str">
        <f>_xlfn.IFNA(VLOOKUP(Budget_Proposal[[#This Row],[Site Name]],Cover_Table[],2,FALSE),"")</f>
        <v/>
      </c>
      <c r="C91" s="42"/>
      <c r="D91" s="44"/>
      <c r="E91" s="44"/>
      <c r="F91" s="44"/>
      <c r="G91" s="44"/>
      <c r="H91"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91" s="2"/>
    </row>
    <row r="92" spans="1:9">
      <c r="A92" s="1"/>
      <c r="B92" s="85" t="str">
        <f>_xlfn.IFNA(VLOOKUP(Budget_Proposal[[#This Row],[Site Name]],Cover_Table[],2,FALSE),"")</f>
        <v/>
      </c>
      <c r="C92" s="42"/>
      <c r="D92" s="44"/>
      <c r="E92" s="44"/>
      <c r="F92" s="44"/>
      <c r="G92" s="44"/>
      <c r="H92"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92" s="2"/>
    </row>
    <row r="93" spans="1:9">
      <c r="A93" s="1"/>
      <c r="B93" s="85" t="str">
        <f>_xlfn.IFNA(VLOOKUP(Budget_Proposal[[#This Row],[Site Name]],Cover_Table[],2,FALSE),"")</f>
        <v/>
      </c>
      <c r="C93" s="42"/>
      <c r="D93" s="44"/>
      <c r="E93" s="44"/>
      <c r="F93" s="44"/>
      <c r="G93" s="44"/>
      <c r="H93"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93" s="2"/>
    </row>
    <row r="94" spans="1:9">
      <c r="A94" s="1"/>
      <c r="B94" s="85" t="str">
        <f>_xlfn.IFNA(VLOOKUP(Budget_Proposal[[#This Row],[Site Name]],Cover_Table[],2,FALSE),"")</f>
        <v/>
      </c>
      <c r="C94" s="42"/>
      <c r="D94" s="44"/>
      <c r="E94" s="44"/>
      <c r="F94" s="44"/>
      <c r="G94" s="44"/>
      <c r="H94"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94" s="2"/>
    </row>
    <row r="95" spans="1:9">
      <c r="A95" s="1"/>
      <c r="B95" s="85" t="str">
        <f>_xlfn.IFNA(VLOOKUP(Budget_Proposal[[#This Row],[Site Name]],Cover_Table[],2,FALSE),"")</f>
        <v/>
      </c>
      <c r="C95" s="42"/>
      <c r="D95" s="44"/>
      <c r="E95" s="44"/>
      <c r="F95" s="44"/>
      <c r="G95" s="44"/>
      <c r="H95"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95" s="2"/>
    </row>
    <row r="96" spans="1:9">
      <c r="A96" s="1"/>
      <c r="B96" s="85" t="str">
        <f>_xlfn.IFNA(VLOOKUP(Budget_Proposal[[#This Row],[Site Name]],Cover_Table[],2,FALSE),"")</f>
        <v/>
      </c>
      <c r="C96" s="42"/>
      <c r="D96" s="44"/>
      <c r="E96" s="44"/>
      <c r="F96" s="44"/>
      <c r="G96" s="44"/>
      <c r="H96"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96" s="2"/>
    </row>
    <row r="97" spans="1:9">
      <c r="A97" s="1"/>
      <c r="B97" s="85" t="str">
        <f>_xlfn.IFNA(VLOOKUP(Budget_Proposal[[#This Row],[Site Name]],Cover_Table[],2,FALSE),"")</f>
        <v/>
      </c>
      <c r="C97" s="42"/>
      <c r="D97" s="44"/>
      <c r="E97" s="44"/>
      <c r="F97" s="44"/>
      <c r="G97" s="44"/>
      <c r="H97"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97" s="2"/>
    </row>
    <row r="98" spans="1:9">
      <c r="A98" s="1"/>
      <c r="B98" s="85" t="str">
        <f>_xlfn.IFNA(VLOOKUP(Budget_Proposal[[#This Row],[Site Name]],Cover_Table[],2,FALSE),"")</f>
        <v/>
      </c>
      <c r="C98" s="42"/>
      <c r="D98" s="44"/>
      <c r="E98" s="44"/>
      <c r="F98" s="44"/>
      <c r="G98" s="44"/>
      <c r="H98"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98" s="2"/>
    </row>
    <row r="99" spans="1:9">
      <c r="A99" s="1"/>
      <c r="B99" s="85" t="str">
        <f>_xlfn.IFNA(VLOOKUP(Budget_Proposal[[#This Row],[Site Name]],Cover_Table[],2,FALSE),"")</f>
        <v/>
      </c>
      <c r="C99" s="42"/>
      <c r="D99" s="44"/>
      <c r="E99" s="44"/>
      <c r="F99" s="44"/>
      <c r="G99" s="44"/>
      <c r="H99"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99" s="2"/>
    </row>
    <row r="100" spans="1:9">
      <c r="A100" s="1"/>
      <c r="B100" s="85" t="str">
        <f>_xlfn.IFNA(VLOOKUP(Budget_Proposal[[#This Row],[Site Name]],Cover_Table[],2,FALSE),"")</f>
        <v/>
      </c>
      <c r="C100" s="42"/>
      <c r="D100" s="44"/>
      <c r="E100" s="44"/>
      <c r="F100" s="44"/>
      <c r="G100" s="44"/>
      <c r="H100"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100" s="2"/>
    </row>
    <row r="101" spans="1:9">
      <c r="A101" s="1"/>
      <c r="B101" s="85" t="str">
        <f>_xlfn.IFNA(VLOOKUP(Budget_Proposal[[#This Row],[Site Name]],Cover_Table[],2,FALSE),"")</f>
        <v/>
      </c>
      <c r="C101" s="42"/>
      <c r="D101" s="44"/>
      <c r="E101" s="44"/>
      <c r="F101" s="44"/>
      <c r="G101" s="44"/>
      <c r="H101"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101" s="2"/>
    </row>
    <row r="102" spans="1:9">
      <c r="A102" s="1"/>
      <c r="B102" s="85" t="str">
        <f>_xlfn.IFNA(VLOOKUP(Budget_Proposal[[#This Row],[Site Name]],Cover_Table[],2,FALSE),"")</f>
        <v/>
      </c>
      <c r="C102" s="42"/>
      <c r="D102" s="44"/>
      <c r="E102" s="44"/>
      <c r="F102" s="44"/>
      <c r="G102" s="44"/>
      <c r="H102"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102" s="2"/>
    </row>
    <row r="103" spans="1:9">
      <c r="A103" s="1"/>
      <c r="B103" s="85" t="str">
        <f>_xlfn.IFNA(VLOOKUP(Budget_Proposal[[#This Row],[Site Name]],Cover_Table[],2,FALSE),"")</f>
        <v/>
      </c>
      <c r="C103" s="42"/>
      <c r="D103" s="44"/>
      <c r="E103" s="44"/>
      <c r="F103" s="44"/>
      <c r="G103" s="44"/>
      <c r="H103"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103" s="2"/>
    </row>
    <row r="104" spans="1:9">
      <c r="A104" s="1"/>
      <c r="B104" s="85" t="str">
        <f>_xlfn.IFNA(VLOOKUP(Budget_Proposal[[#This Row],[Site Name]],Cover_Table[],2,FALSE),"")</f>
        <v/>
      </c>
      <c r="C104" s="42"/>
      <c r="D104" s="44"/>
      <c r="E104" s="44"/>
      <c r="F104" s="44"/>
      <c r="G104" s="44"/>
      <c r="H104"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104" s="2"/>
    </row>
    <row r="105" spans="1:9">
      <c r="A105" s="1"/>
      <c r="B105" s="85" t="str">
        <f>_xlfn.IFNA(VLOOKUP(Budget_Proposal[[#This Row],[Site Name]],Cover_Table[],2,FALSE),"")</f>
        <v/>
      </c>
      <c r="C105" s="42"/>
      <c r="D105" s="44"/>
      <c r="E105" s="44"/>
      <c r="F105" s="44"/>
      <c r="G105" s="44"/>
      <c r="H105"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105" s="2"/>
    </row>
    <row r="106" spans="1:9">
      <c r="A106" s="1"/>
      <c r="B106" s="85" t="str">
        <f>_xlfn.IFNA(VLOOKUP(Budget_Proposal[[#This Row],[Site Name]],Cover_Table[],2,FALSE),"")</f>
        <v/>
      </c>
      <c r="C106" s="42"/>
      <c r="D106" s="44"/>
      <c r="E106" s="44"/>
      <c r="F106" s="44"/>
      <c r="G106" s="44"/>
      <c r="H106"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106" s="2"/>
    </row>
    <row r="107" spans="1:9">
      <c r="A107" s="1"/>
      <c r="B107" s="85" t="str">
        <f>_xlfn.IFNA(VLOOKUP(Budget_Proposal[[#This Row],[Site Name]],Cover_Table[],2,FALSE),"")</f>
        <v/>
      </c>
      <c r="C107" s="42"/>
      <c r="D107" s="44"/>
      <c r="E107" s="44"/>
      <c r="F107" s="44"/>
      <c r="G107" s="44"/>
      <c r="H107"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107" s="2"/>
    </row>
    <row r="108" spans="1:9">
      <c r="A108" s="1"/>
      <c r="B108" s="85" t="str">
        <f>_xlfn.IFNA(VLOOKUP(Budget_Proposal[[#This Row],[Site Name]],Cover_Table[],2,FALSE),"")</f>
        <v/>
      </c>
      <c r="C108" s="42"/>
      <c r="D108" s="44"/>
      <c r="E108" s="44"/>
      <c r="F108" s="44"/>
      <c r="G108" s="44"/>
      <c r="H108"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108" s="2"/>
    </row>
    <row r="109" spans="1:9">
      <c r="A109" s="1"/>
      <c r="B109" s="85" t="str">
        <f>_xlfn.IFNA(VLOOKUP(Budget_Proposal[[#This Row],[Site Name]],Cover_Table[],2,FALSE),"")</f>
        <v/>
      </c>
      <c r="C109" s="42"/>
      <c r="D109" s="44"/>
      <c r="E109" s="44"/>
      <c r="F109" s="44"/>
      <c r="G109" s="44"/>
      <c r="H109"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109" s="2"/>
    </row>
    <row r="110" spans="1:9">
      <c r="A110" s="1"/>
      <c r="B110" s="85" t="str">
        <f>_xlfn.IFNA(VLOOKUP(Budget_Proposal[[#This Row],[Site Name]],Cover_Table[],2,FALSE),"")</f>
        <v/>
      </c>
      <c r="C110" s="42"/>
      <c r="D110" s="44"/>
      <c r="E110" s="44"/>
      <c r="F110" s="44"/>
      <c r="G110" s="44"/>
      <c r="H110"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110" s="2"/>
    </row>
    <row r="111" spans="1:9">
      <c r="A111" s="1"/>
      <c r="B111" s="85" t="str">
        <f>_xlfn.IFNA(VLOOKUP(Budget_Proposal[[#This Row],[Site Name]],Cover_Table[],2,FALSE),"")</f>
        <v/>
      </c>
      <c r="C111" s="42"/>
      <c r="D111" s="44"/>
      <c r="E111" s="44"/>
      <c r="F111" s="44"/>
      <c r="G111" s="44"/>
      <c r="H111"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111" s="2"/>
    </row>
    <row r="112" spans="1:9">
      <c r="A112" s="1"/>
      <c r="B112" s="85" t="str">
        <f>_xlfn.IFNA(VLOOKUP(Budget_Proposal[[#This Row],[Site Name]],Cover_Table[],2,FALSE),"")</f>
        <v/>
      </c>
      <c r="C112" s="42"/>
      <c r="D112" s="44"/>
      <c r="E112" s="44"/>
      <c r="F112" s="44"/>
      <c r="G112" s="44"/>
      <c r="H112"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112" s="2"/>
    </row>
    <row r="113" spans="1:9">
      <c r="A113" s="1"/>
      <c r="B113" s="85" t="str">
        <f>_xlfn.IFNA(VLOOKUP(Budget_Proposal[[#This Row],[Site Name]],Cover_Table[],2,FALSE),"")</f>
        <v/>
      </c>
      <c r="C113" s="42"/>
      <c r="D113" s="44"/>
      <c r="E113" s="44"/>
      <c r="F113" s="44"/>
      <c r="G113" s="44"/>
      <c r="H113"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113" s="2"/>
    </row>
    <row r="114" spans="1:9">
      <c r="A114" s="1"/>
      <c r="B114" s="85" t="str">
        <f>_xlfn.IFNA(VLOOKUP(Budget_Proposal[[#This Row],[Site Name]],Cover_Table[],2,FALSE),"")</f>
        <v/>
      </c>
      <c r="C114" s="42"/>
      <c r="D114" s="44"/>
      <c r="E114" s="44"/>
      <c r="F114" s="44"/>
      <c r="G114" s="44"/>
      <c r="H114"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114" s="2"/>
    </row>
    <row r="115" spans="1:9">
      <c r="A115" s="1"/>
      <c r="B115" s="85" t="str">
        <f>_xlfn.IFNA(VLOOKUP(Budget_Proposal[[#This Row],[Site Name]],Cover_Table[],2,FALSE),"")</f>
        <v/>
      </c>
      <c r="C115" s="42"/>
      <c r="D115" s="44"/>
      <c r="E115" s="44"/>
      <c r="F115" s="44"/>
      <c r="G115" s="44"/>
      <c r="H115"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115" s="2"/>
    </row>
    <row r="116" spans="1:9">
      <c r="A116" s="1"/>
      <c r="B116" s="85" t="str">
        <f>_xlfn.IFNA(VLOOKUP(Budget_Proposal[[#This Row],[Site Name]],Cover_Table[],2,FALSE),"")</f>
        <v/>
      </c>
      <c r="C116" s="42"/>
      <c r="D116" s="44"/>
      <c r="E116" s="44"/>
      <c r="F116" s="44"/>
      <c r="G116" s="44"/>
      <c r="H116"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116" s="2"/>
    </row>
    <row r="117" spans="1:9">
      <c r="A117" s="1"/>
      <c r="B117" s="85" t="str">
        <f>_xlfn.IFNA(VLOOKUP(Budget_Proposal[[#This Row],[Site Name]],Cover_Table[],2,FALSE),"")</f>
        <v/>
      </c>
      <c r="C117" s="42"/>
      <c r="D117" s="44"/>
      <c r="E117" s="44"/>
      <c r="F117" s="44"/>
      <c r="G117" s="44"/>
      <c r="H117"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117" s="2"/>
    </row>
    <row r="118" spans="1:9">
      <c r="A118" s="1"/>
      <c r="B118" s="85" t="str">
        <f>_xlfn.IFNA(VLOOKUP(Budget_Proposal[[#This Row],[Site Name]],Cover_Table[],2,FALSE),"")</f>
        <v/>
      </c>
      <c r="C118" s="42"/>
      <c r="D118" s="44"/>
      <c r="E118" s="44"/>
      <c r="F118" s="44"/>
      <c r="G118" s="44"/>
      <c r="H118"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118" s="2"/>
    </row>
    <row r="119" spans="1:9">
      <c r="A119" s="1"/>
      <c r="B119" s="85" t="str">
        <f>_xlfn.IFNA(VLOOKUP(Budget_Proposal[[#This Row],[Site Name]],Cover_Table[],2,FALSE),"")</f>
        <v/>
      </c>
      <c r="C119" s="42"/>
      <c r="D119" s="44"/>
      <c r="E119" s="44"/>
      <c r="F119" s="44"/>
      <c r="G119" s="44"/>
      <c r="H119"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119" s="2"/>
    </row>
    <row r="120" spans="1:9">
      <c r="A120" s="1"/>
      <c r="B120" s="85" t="str">
        <f>_xlfn.IFNA(VLOOKUP(Budget_Proposal[[#This Row],[Site Name]],Cover_Table[],2,FALSE),"")</f>
        <v/>
      </c>
      <c r="C120" s="42"/>
      <c r="D120" s="44"/>
      <c r="E120" s="44"/>
      <c r="F120" s="44"/>
      <c r="G120" s="44"/>
      <c r="H120"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120" s="2"/>
    </row>
    <row r="121" spans="1:9">
      <c r="A121" s="1"/>
      <c r="B121" s="85" t="str">
        <f>_xlfn.IFNA(VLOOKUP(Budget_Proposal[[#This Row],[Site Name]],Cover_Table[],2,FALSE),"")</f>
        <v/>
      </c>
      <c r="C121" s="42"/>
      <c r="D121" s="44"/>
      <c r="E121" s="44"/>
      <c r="F121" s="44"/>
      <c r="G121" s="44"/>
      <c r="H121"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121" s="2"/>
    </row>
    <row r="122" spans="1:9">
      <c r="A122" s="1"/>
      <c r="B122" s="85" t="str">
        <f>_xlfn.IFNA(VLOOKUP(Budget_Proposal[[#This Row],[Site Name]],Cover_Table[],2,FALSE),"")</f>
        <v/>
      </c>
      <c r="C122" s="42"/>
      <c r="D122" s="44"/>
      <c r="E122" s="44"/>
      <c r="F122" s="44"/>
      <c r="G122" s="44"/>
      <c r="H122"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122" s="2"/>
    </row>
    <row r="123" spans="1:9">
      <c r="A123" s="1"/>
      <c r="B123" s="85" t="str">
        <f>_xlfn.IFNA(VLOOKUP(Budget_Proposal[[#This Row],[Site Name]],Cover_Table[],2,FALSE),"")</f>
        <v/>
      </c>
      <c r="C123" s="42"/>
      <c r="D123" s="44"/>
      <c r="E123" s="44"/>
      <c r="F123" s="44"/>
      <c r="G123" s="44"/>
      <c r="H123"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123" s="2"/>
    </row>
    <row r="124" spans="1:9">
      <c r="A124" s="1"/>
      <c r="B124" s="85" t="str">
        <f>_xlfn.IFNA(VLOOKUP(Budget_Proposal[[#This Row],[Site Name]],Cover_Table[],2,FALSE),"")</f>
        <v/>
      </c>
      <c r="C124" s="42"/>
      <c r="D124" s="44"/>
      <c r="E124" s="44"/>
      <c r="F124" s="44"/>
      <c r="G124" s="44"/>
      <c r="H124"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124" s="3"/>
    </row>
    <row r="125" spans="1:9">
      <c r="A125" s="1"/>
      <c r="B125" s="85" t="str">
        <f>_xlfn.IFNA(VLOOKUP(Budget_Proposal[[#This Row],[Site Name]],Cover_Table[],2,FALSE),"")</f>
        <v/>
      </c>
      <c r="C125" s="42"/>
      <c r="D125" s="44"/>
      <c r="E125" s="44"/>
      <c r="F125" s="44"/>
      <c r="G125" s="44"/>
      <c r="H125"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125" s="2"/>
    </row>
    <row r="126" spans="1:9">
      <c r="A126" s="1"/>
      <c r="B126" s="85" t="str">
        <f>_xlfn.IFNA(VLOOKUP(Budget_Proposal[[#This Row],[Site Name]],Cover_Table[],2,FALSE),"")</f>
        <v/>
      </c>
      <c r="C126" s="42"/>
      <c r="D126" s="44"/>
      <c r="E126" s="44"/>
      <c r="F126" s="44"/>
      <c r="G126" s="44"/>
      <c r="H126"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126" s="2"/>
    </row>
    <row r="127" spans="1:9">
      <c r="A127" s="1"/>
      <c r="B127" s="85" t="str">
        <f>_xlfn.IFNA(VLOOKUP(Budget_Proposal[[#This Row],[Site Name]],Cover_Table[],2,FALSE),"")</f>
        <v/>
      </c>
      <c r="C127" s="42"/>
      <c r="D127" s="44"/>
      <c r="E127" s="44"/>
      <c r="F127" s="44"/>
      <c r="G127" s="44"/>
      <c r="H127"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127" s="2"/>
    </row>
    <row r="128" spans="1:9">
      <c r="A128" s="1"/>
      <c r="B128" s="85" t="str">
        <f>_xlfn.IFNA(VLOOKUP(Budget_Proposal[[#This Row],[Site Name]],Cover_Table[],2,FALSE),"")</f>
        <v/>
      </c>
      <c r="C128" s="42"/>
      <c r="D128" s="44"/>
      <c r="E128" s="44"/>
      <c r="F128" s="44"/>
      <c r="G128" s="44"/>
      <c r="H128"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128" s="2"/>
    </row>
    <row r="129" spans="1:9">
      <c r="A129" s="1"/>
      <c r="B129" s="85" t="str">
        <f>_xlfn.IFNA(VLOOKUP(Budget_Proposal[[#This Row],[Site Name]],Cover_Table[],2,FALSE),"")</f>
        <v/>
      </c>
      <c r="C129" s="42"/>
      <c r="D129" s="44"/>
      <c r="E129" s="44"/>
      <c r="F129" s="44"/>
      <c r="G129" s="44"/>
      <c r="H129"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129" s="2"/>
    </row>
    <row r="130" spans="1:9">
      <c r="A130" s="1"/>
      <c r="B130" s="85" t="str">
        <f>_xlfn.IFNA(VLOOKUP(Budget_Proposal[[#This Row],[Site Name]],Cover_Table[],2,FALSE),"")</f>
        <v/>
      </c>
      <c r="C130" s="42"/>
      <c r="D130" s="44"/>
      <c r="E130" s="44"/>
      <c r="F130" s="44"/>
      <c r="G130" s="44"/>
      <c r="H130"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130" s="2"/>
    </row>
    <row r="131" spans="1:9">
      <c r="A131" s="1"/>
      <c r="B131" s="85" t="str">
        <f>_xlfn.IFNA(VLOOKUP(Budget_Proposal[[#This Row],[Site Name]],Cover_Table[],2,FALSE),"")</f>
        <v/>
      </c>
      <c r="C131" s="42"/>
      <c r="D131" s="44"/>
      <c r="E131" s="44"/>
      <c r="F131" s="44"/>
      <c r="G131" s="44"/>
      <c r="H131"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131" s="2"/>
    </row>
    <row r="132" spans="1:9">
      <c r="A132" s="1"/>
      <c r="B132" s="85" t="str">
        <f>_xlfn.IFNA(VLOOKUP(Budget_Proposal[[#This Row],[Site Name]],Cover_Table[],2,FALSE),"")</f>
        <v/>
      </c>
      <c r="C132" s="42"/>
      <c r="D132" s="44"/>
      <c r="E132" s="44"/>
      <c r="F132" s="44"/>
      <c r="G132" s="44"/>
      <c r="H132"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132" s="2"/>
    </row>
    <row r="133" spans="1:9">
      <c r="A133" s="1"/>
      <c r="B133" s="85" t="str">
        <f>_xlfn.IFNA(VLOOKUP(Budget_Proposal[[#This Row],[Site Name]],Cover_Table[],2,FALSE),"")</f>
        <v/>
      </c>
      <c r="C133" s="42"/>
      <c r="D133" s="43"/>
      <c r="E133" s="43"/>
      <c r="F133" s="43"/>
      <c r="G133" s="43"/>
      <c r="H133"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133" s="2"/>
    </row>
    <row r="134" spans="1:9">
      <c r="A134" s="1"/>
      <c r="B134" s="85" t="str">
        <f>_xlfn.IFNA(VLOOKUP(Budget_Proposal[[#This Row],[Site Name]],Cover_Table[],2,FALSE),"")</f>
        <v/>
      </c>
      <c r="C134" s="42"/>
      <c r="D134" s="44"/>
      <c r="E134" s="44"/>
      <c r="F134" s="44"/>
      <c r="G134" s="44"/>
      <c r="H134"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134" s="2"/>
    </row>
    <row r="135" spans="1:9">
      <c r="A135" s="1"/>
      <c r="B135" s="85" t="str">
        <f>_xlfn.IFNA(VLOOKUP(Budget_Proposal[[#This Row],[Site Name]],Cover_Table[],2,FALSE),"")</f>
        <v/>
      </c>
      <c r="C135" s="42"/>
      <c r="D135" s="44"/>
      <c r="E135" s="44"/>
      <c r="F135" s="44"/>
      <c r="G135" s="44"/>
      <c r="H135"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135" s="2"/>
    </row>
    <row r="136" spans="1:9">
      <c r="A136" s="1"/>
      <c r="B136" s="85" t="str">
        <f>_xlfn.IFNA(VLOOKUP(Budget_Proposal[[#This Row],[Site Name]],Cover_Table[],2,FALSE),"")</f>
        <v/>
      </c>
      <c r="C136" s="42"/>
      <c r="D136" s="43"/>
      <c r="E136" s="43"/>
      <c r="F136" s="43"/>
      <c r="G136" s="43"/>
      <c r="H136"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136" s="2"/>
    </row>
    <row r="137" spans="1:9">
      <c r="A137" s="1"/>
      <c r="B137" s="85" t="str">
        <f>_xlfn.IFNA(VLOOKUP(Budget_Proposal[[#This Row],[Site Name]],Cover_Table[],2,FALSE),"")</f>
        <v/>
      </c>
      <c r="C137" s="42"/>
      <c r="D137" s="44"/>
      <c r="E137" s="44"/>
      <c r="F137" s="44"/>
      <c r="G137" s="44"/>
      <c r="H137"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137" s="2"/>
    </row>
    <row r="138" spans="1:9">
      <c r="A138" s="1"/>
      <c r="B138" s="85" t="str">
        <f>_xlfn.IFNA(VLOOKUP(Budget_Proposal[[#This Row],[Site Name]],Cover_Table[],2,FALSE),"")</f>
        <v/>
      </c>
      <c r="C138" s="42"/>
      <c r="D138" s="44"/>
      <c r="E138" s="44"/>
      <c r="F138" s="44"/>
      <c r="G138" s="44"/>
      <c r="H138"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138" s="2"/>
    </row>
    <row r="139" spans="1:9">
      <c r="A139" s="1"/>
      <c r="B139" s="85" t="str">
        <f>_xlfn.IFNA(VLOOKUP(Budget_Proposal[[#This Row],[Site Name]],Cover_Table[],2,FALSE),"")</f>
        <v/>
      </c>
      <c r="C139" s="42"/>
      <c r="D139" s="43"/>
      <c r="E139" s="43"/>
      <c r="F139" s="43"/>
      <c r="G139" s="43"/>
      <c r="H139"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139" s="2"/>
    </row>
    <row r="140" spans="1:9">
      <c r="A140" s="1"/>
      <c r="B140" s="85" t="str">
        <f>_xlfn.IFNA(VLOOKUP(Budget_Proposal[[#This Row],[Site Name]],Cover_Table[],2,FALSE),"")</f>
        <v/>
      </c>
      <c r="C140" s="42"/>
      <c r="D140" s="44"/>
      <c r="E140" s="44"/>
      <c r="F140" s="44"/>
      <c r="G140" s="44"/>
      <c r="H140"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140" s="2"/>
    </row>
    <row r="141" spans="1:9">
      <c r="A141" s="1"/>
      <c r="B141" s="85" t="str">
        <f>_xlfn.IFNA(VLOOKUP(Budget_Proposal[[#This Row],[Site Name]],Cover_Table[],2,FALSE),"")</f>
        <v/>
      </c>
      <c r="C141" s="42"/>
      <c r="D141" s="44"/>
      <c r="E141" s="44"/>
      <c r="F141" s="44"/>
      <c r="G141" s="44"/>
      <c r="H141"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141" s="2"/>
    </row>
    <row r="142" spans="1:9">
      <c r="A142" s="1"/>
      <c r="B142" s="85" t="str">
        <f>_xlfn.IFNA(VLOOKUP(Budget_Proposal[[#This Row],[Site Name]],Cover_Table[],2,FALSE),"")</f>
        <v/>
      </c>
      <c r="C142" s="42"/>
      <c r="D142" s="43"/>
      <c r="E142" s="43"/>
      <c r="F142" s="43"/>
      <c r="G142" s="43"/>
      <c r="H142"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142" s="2"/>
    </row>
    <row r="143" spans="1:9">
      <c r="A143" s="1"/>
      <c r="B143" s="85" t="str">
        <f>_xlfn.IFNA(VLOOKUP(Budget_Proposal[[#This Row],[Site Name]],Cover_Table[],2,FALSE),"")</f>
        <v/>
      </c>
      <c r="C143" s="42"/>
      <c r="D143" s="44"/>
      <c r="E143" s="44"/>
      <c r="F143" s="44"/>
      <c r="G143" s="44"/>
      <c r="H143"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143" s="2"/>
    </row>
    <row r="144" spans="1:9">
      <c r="A144" s="1"/>
      <c r="B144" s="85" t="str">
        <f>_xlfn.IFNA(VLOOKUP(Budget_Proposal[[#This Row],[Site Name]],Cover_Table[],2,FALSE),"")</f>
        <v/>
      </c>
      <c r="C144" s="42"/>
      <c r="D144" s="44"/>
      <c r="E144" s="44"/>
      <c r="F144" s="44"/>
      <c r="G144" s="44"/>
      <c r="H144"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144" s="2"/>
    </row>
    <row r="145" spans="1:9">
      <c r="A145" s="1"/>
      <c r="B145" s="85" t="str">
        <f>_xlfn.IFNA(VLOOKUP(Budget_Proposal[[#This Row],[Site Name]],Cover_Table[],2,FALSE),"")</f>
        <v/>
      </c>
      <c r="C145" s="42"/>
      <c r="D145" s="44"/>
      <c r="E145" s="44"/>
      <c r="F145" s="44"/>
      <c r="G145" s="44"/>
      <c r="H145"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145" s="2"/>
    </row>
    <row r="146" spans="1:9">
      <c r="A146" s="1"/>
      <c r="B146" s="85" t="str">
        <f>_xlfn.IFNA(VLOOKUP(Budget_Proposal[[#This Row],[Site Name]],Cover_Table[],2,FALSE),"")</f>
        <v/>
      </c>
      <c r="C146" s="42"/>
      <c r="D146" s="44"/>
      <c r="E146" s="44"/>
      <c r="F146" s="44"/>
      <c r="G146" s="44"/>
      <c r="H146"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146" s="2"/>
    </row>
    <row r="147" spans="1:9">
      <c r="A147" s="1"/>
      <c r="B147" s="85" t="str">
        <f>_xlfn.IFNA(VLOOKUP(Budget_Proposal[[#This Row],[Site Name]],Cover_Table[],2,FALSE),"")</f>
        <v/>
      </c>
      <c r="C147" s="42"/>
      <c r="D147" s="44"/>
      <c r="E147" s="44"/>
      <c r="F147" s="44"/>
      <c r="G147" s="44"/>
      <c r="H147"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147" s="2"/>
    </row>
    <row r="148" spans="1:9">
      <c r="A148" s="1"/>
      <c r="B148" s="85" t="str">
        <f>_xlfn.IFNA(VLOOKUP(Budget_Proposal[[#This Row],[Site Name]],Cover_Table[],2,FALSE),"")</f>
        <v/>
      </c>
      <c r="C148" s="42"/>
      <c r="D148" s="44"/>
      <c r="E148" s="44"/>
      <c r="F148" s="44"/>
      <c r="G148" s="44"/>
      <c r="H148"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148" s="2"/>
    </row>
    <row r="149" spans="1:9">
      <c r="A149" s="1"/>
      <c r="B149" s="85" t="str">
        <f>_xlfn.IFNA(VLOOKUP(Budget_Proposal[[#This Row],[Site Name]],Cover_Table[],2,FALSE),"")</f>
        <v/>
      </c>
      <c r="C149" s="42"/>
      <c r="D149" s="44"/>
      <c r="E149" s="44"/>
      <c r="F149" s="44"/>
      <c r="G149" s="44"/>
      <c r="H149"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149" s="2"/>
    </row>
    <row r="150" spans="1:9">
      <c r="A150" s="1"/>
      <c r="B150" s="85" t="str">
        <f>_xlfn.IFNA(VLOOKUP(Budget_Proposal[[#This Row],[Site Name]],Cover_Table[],2,FALSE),"")</f>
        <v/>
      </c>
      <c r="C150" s="42"/>
      <c r="D150" s="44"/>
      <c r="E150" s="44"/>
      <c r="F150" s="44"/>
      <c r="G150" s="44"/>
      <c r="H150"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150" s="2"/>
    </row>
    <row r="151" spans="1:9">
      <c r="A151" s="1"/>
      <c r="B151" s="85" t="str">
        <f>_xlfn.IFNA(VLOOKUP(Budget_Proposal[[#This Row],[Site Name]],Cover_Table[],2,FALSE),"")</f>
        <v/>
      </c>
      <c r="C151" s="42"/>
      <c r="D151" s="44"/>
      <c r="E151" s="44"/>
      <c r="F151" s="44"/>
      <c r="G151" s="44"/>
      <c r="H151"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151" s="2"/>
    </row>
    <row r="152" spans="1:9">
      <c r="A152" s="1"/>
      <c r="B152" s="85" t="str">
        <f>_xlfn.IFNA(VLOOKUP(Budget_Proposal[[#This Row],[Site Name]],Cover_Table[],2,FALSE),"")</f>
        <v/>
      </c>
      <c r="C152" s="42"/>
      <c r="D152" s="44"/>
      <c r="E152" s="44"/>
      <c r="F152" s="44"/>
      <c r="G152" s="44"/>
      <c r="H152"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152" s="2"/>
    </row>
    <row r="153" spans="1:9">
      <c r="A153" s="1"/>
      <c r="B153" s="85" t="str">
        <f>_xlfn.IFNA(VLOOKUP(Budget_Proposal[[#This Row],[Site Name]],Cover_Table[],2,FALSE),"")</f>
        <v/>
      </c>
      <c r="C153" s="42"/>
      <c r="D153" s="44"/>
      <c r="E153" s="44"/>
      <c r="F153" s="44"/>
      <c r="G153" s="44"/>
      <c r="H153"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153" s="2"/>
    </row>
    <row r="154" spans="1:9">
      <c r="A154" s="1"/>
      <c r="B154" s="85" t="str">
        <f>_xlfn.IFNA(VLOOKUP(Budget_Proposal[[#This Row],[Site Name]],Cover_Table[],2,FALSE),"")</f>
        <v/>
      </c>
      <c r="C154" s="42"/>
      <c r="D154" s="44"/>
      <c r="E154" s="44"/>
      <c r="F154" s="44"/>
      <c r="G154" s="44"/>
      <c r="H154"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154" s="2"/>
    </row>
    <row r="155" spans="1:9">
      <c r="A155" s="1"/>
      <c r="B155" s="85" t="str">
        <f>_xlfn.IFNA(VLOOKUP(Budget_Proposal[[#This Row],[Site Name]],Cover_Table[],2,FALSE),"")</f>
        <v/>
      </c>
      <c r="C155" s="42"/>
      <c r="D155" s="44"/>
      <c r="E155" s="44"/>
      <c r="F155" s="44"/>
      <c r="G155" s="44"/>
      <c r="H155"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155" s="2"/>
    </row>
    <row r="156" spans="1:9">
      <c r="A156" s="1"/>
      <c r="B156" s="85" t="str">
        <f>_xlfn.IFNA(VLOOKUP(Budget_Proposal[[#This Row],[Site Name]],Cover_Table[],2,FALSE),"")</f>
        <v/>
      </c>
      <c r="C156" s="42"/>
      <c r="D156" s="44"/>
      <c r="E156" s="44"/>
      <c r="F156" s="44"/>
      <c r="G156" s="44"/>
      <c r="H156"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156" s="2"/>
    </row>
    <row r="157" spans="1:9">
      <c r="A157" s="1"/>
      <c r="B157" s="85" t="str">
        <f>_xlfn.IFNA(VLOOKUP(Budget_Proposal[[#This Row],[Site Name]],Cover_Table[],2,FALSE),"")</f>
        <v/>
      </c>
      <c r="C157" s="42"/>
      <c r="D157" s="44"/>
      <c r="E157" s="44"/>
      <c r="F157" s="44"/>
      <c r="G157" s="44"/>
      <c r="H157"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157" s="2"/>
    </row>
    <row r="158" spans="1:9">
      <c r="A158" s="1"/>
      <c r="B158" s="85" t="str">
        <f>_xlfn.IFNA(VLOOKUP(Budget_Proposal[[#This Row],[Site Name]],Cover_Table[],2,FALSE),"")</f>
        <v/>
      </c>
      <c r="C158" s="42"/>
      <c r="D158" s="44"/>
      <c r="E158" s="44"/>
      <c r="F158" s="44"/>
      <c r="G158" s="44"/>
      <c r="H158"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158" s="2"/>
    </row>
    <row r="159" spans="1:9">
      <c r="A159" s="1"/>
      <c r="B159" s="85" t="str">
        <f>_xlfn.IFNA(VLOOKUP(Budget_Proposal[[#This Row],[Site Name]],Cover_Table[],2,FALSE),"")</f>
        <v/>
      </c>
      <c r="C159" s="42"/>
      <c r="D159" s="44"/>
      <c r="E159" s="44"/>
      <c r="F159" s="44"/>
      <c r="G159" s="44"/>
      <c r="H159"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159" s="3"/>
    </row>
    <row r="160" spans="1:9">
      <c r="A160" s="1"/>
      <c r="B160" s="85" t="str">
        <f>_xlfn.IFNA(VLOOKUP(Budget_Proposal[[#This Row],[Site Name]],Cover_Table[],2,FALSE),"")</f>
        <v/>
      </c>
      <c r="C160" s="42"/>
      <c r="D160" s="44"/>
      <c r="E160" s="44"/>
      <c r="F160" s="44"/>
      <c r="G160" s="44"/>
      <c r="H160"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160" s="2"/>
    </row>
    <row r="161" spans="1:9">
      <c r="A161" s="1"/>
      <c r="B161" s="85" t="str">
        <f>_xlfn.IFNA(VLOOKUP(Budget_Proposal[[#This Row],[Site Name]],Cover_Table[],2,FALSE),"")</f>
        <v/>
      </c>
      <c r="C161" s="42"/>
      <c r="D161" s="44"/>
      <c r="E161" s="44"/>
      <c r="F161" s="44"/>
      <c r="G161" s="44"/>
      <c r="H161"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161" s="2"/>
    </row>
    <row r="162" spans="1:9">
      <c r="A162" s="1"/>
      <c r="B162" s="85" t="str">
        <f>_xlfn.IFNA(VLOOKUP(Budget_Proposal[[#This Row],[Site Name]],Cover_Table[],2,FALSE),"")</f>
        <v/>
      </c>
      <c r="C162" s="42"/>
      <c r="D162" s="44"/>
      <c r="E162" s="44"/>
      <c r="F162" s="44"/>
      <c r="G162" s="44"/>
      <c r="H162"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162" s="2"/>
    </row>
    <row r="163" spans="1:9">
      <c r="A163" s="1"/>
      <c r="B163" s="85" t="str">
        <f>_xlfn.IFNA(VLOOKUP(Budget_Proposal[[#This Row],[Site Name]],Cover_Table[],2,FALSE),"")</f>
        <v/>
      </c>
      <c r="C163" s="42"/>
      <c r="D163" s="44"/>
      <c r="E163" s="44"/>
      <c r="F163" s="44"/>
      <c r="G163" s="44"/>
      <c r="H163"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163" s="2"/>
    </row>
    <row r="164" spans="1:9">
      <c r="A164" s="1"/>
      <c r="B164" s="85" t="str">
        <f>_xlfn.IFNA(VLOOKUP(Budget_Proposal[[#This Row],[Site Name]],Cover_Table[],2,FALSE),"")</f>
        <v/>
      </c>
      <c r="C164" s="42"/>
      <c r="D164" s="44"/>
      <c r="E164" s="44"/>
      <c r="F164" s="44"/>
      <c r="G164" s="44"/>
      <c r="H164"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164" s="2"/>
    </row>
    <row r="165" spans="1:9">
      <c r="A165" s="1"/>
      <c r="B165" s="85" t="str">
        <f>_xlfn.IFNA(VLOOKUP(Budget_Proposal[[#This Row],[Site Name]],Cover_Table[],2,FALSE),"")</f>
        <v/>
      </c>
      <c r="C165" s="42"/>
      <c r="D165" s="44"/>
      <c r="E165" s="44"/>
      <c r="F165" s="44"/>
      <c r="G165" s="44"/>
      <c r="H165"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165" s="2"/>
    </row>
    <row r="166" spans="1:9">
      <c r="A166" s="1"/>
      <c r="B166" s="85" t="str">
        <f>_xlfn.IFNA(VLOOKUP(Budget_Proposal[[#This Row],[Site Name]],Cover_Table[],2,FALSE),"")</f>
        <v/>
      </c>
      <c r="C166" s="42"/>
      <c r="D166" s="44"/>
      <c r="E166" s="44"/>
      <c r="F166" s="44"/>
      <c r="G166" s="44"/>
      <c r="H166"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166" s="2"/>
    </row>
    <row r="167" spans="1:9">
      <c r="A167" s="1"/>
      <c r="B167" s="85" t="str">
        <f>_xlfn.IFNA(VLOOKUP(Budget_Proposal[[#This Row],[Site Name]],Cover_Table[],2,FALSE),"")</f>
        <v/>
      </c>
      <c r="C167" s="42"/>
      <c r="D167" s="44"/>
      <c r="E167" s="44"/>
      <c r="F167" s="44"/>
      <c r="G167" s="44"/>
      <c r="H167"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167" s="2"/>
    </row>
    <row r="168" spans="1:9">
      <c r="A168" s="1"/>
      <c r="B168" s="85" t="str">
        <f>_xlfn.IFNA(VLOOKUP(Budget_Proposal[[#This Row],[Site Name]],Cover_Table[],2,FALSE),"")</f>
        <v/>
      </c>
      <c r="C168" s="42"/>
      <c r="D168" s="44"/>
      <c r="E168" s="44"/>
      <c r="F168" s="44"/>
      <c r="G168" s="44"/>
      <c r="H168"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168" s="2"/>
    </row>
    <row r="169" spans="1:9">
      <c r="A169" s="1"/>
      <c r="B169" s="85" t="str">
        <f>_xlfn.IFNA(VLOOKUP(Budget_Proposal[[#This Row],[Site Name]],Cover_Table[],2,FALSE),"")</f>
        <v/>
      </c>
      <c r="C169" s="42"/>
      <c r="D169" s="44"/>
      <c r="E169" s="44"/>
      <c r="F169" s="44"/>
      <c r="G169" s="44"/>
      <c r="H169"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169" s="2"/>
    </row>
    <row r="170" spans="1:9">
      <c r="A170" s="1"/>
      <c r="B170" s="85" t="str">
        <f>_xlfn.IFNA(VLOOKUP(Budget_Proposal[[#This Row],[Site Name]],Cover_Table[],2,FALSE),"")</f>
        <v/>
      </c>
      <c r="C170" s="42"/>
      <c r="D170" s="44"/>
      <c r="E170" s="44"/>
      <c r="F170" s="44"/>
      <c r="G170" s="44"/>
      <c r="H170"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170" s="2"/>
    </row>
    <row r="171" spans="1:9">
      <c r="A171" s="1"/>
      <c r="B171" s="85" t="str">
        <f>_xlfn.IFNA(VLOOKUP(Budget_Proposal[[#This Row],[Site Name]],Cover_Table[],2,FALSE),"")</f>
        <v/>
      </c>
      <c r="C171" s="42"/>
      <c r="D171" s="44"/>
      <c r="E171" s="44"/>
      <c r="F171" s="44"/>
      <c r="G171" s="44"/>
      <c r="H171"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171" s="2"/>
    </row>
    <row r="172" spans="1:9">
      <c r="A172" s="1"/>
      <c r="B172" s="85" t="str">
        <f>_xlfn.IFNA(VLOOKUP(Budget_Proposal[[#This Row],[Site Name]],Cover_Table[],2,FALSE),"")</f>
        <v/>
      </c>
      <c r="C172" s="42"/>
      <c r="D172" s="44"/>
      <c r="E172" s="44"/>
      <c r="F172" s="44"/>
      <c r="G172" s="44"/>
      <c r="H172"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172" s="2"/>
    </row>
    <row r="173" spans="1:9">
      <c r="A173" s="1"/>
      <c r="B173" s="85" t="str">
        <f>_xlfn.IFNA(VLOOKUP(Budget_Proposal[[#This Row],[Site Name]],Cover_Table[],2,FALSE),"")</f>
        <v/>
      </c>
      <c r="C173" s="42"/>
      <c r="D173" s="44"/>
      <c r="E173" s="44"/>
      <c r="F173" s="44"/>
      <c r="G173" s="44"/>
      <c r="H173"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173" s="2"/>
    </row>
    <row r="174" spans="1:9">
      <c r="A174" s="1"/>
      <c r="B174" s="85" t="str">
        <f>_xlfn.IFNA(VLOOKUP(Budget_Proposal[[#This Row],[Site Name]],Cover_Table[],2,FALSE),"")</f>
        <v/>
      </c>
      <c r="C174" s="42"/>
      <c r="D174" s="44"/>
      <c r="E174" s="44"/>
      <c r="F174" s="44"/>
      <c r="G174" s="44"/>
      <c r="H174"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174" s="2"/>
    </row>
    <row r="175" spans="1:9">
      <c r="A175" s="1"/>
      <c r="B175" s="85" t="str">
        <f>_xlfn.IFNA(VLOOKUP(Budget_Proposal[[#This Row],[Site Name]],Cover_Table[],2,FALSE),"")</f>
        <v/>
      </c>
      <c r="C175" s="42"/>
      <c r="D175" s="44"/>
      <c r="E175" s="44"/>
      <c r="F175" s="44"/>
      <c r="G175" s="44"/>
      <c r="H175"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175" s="2"/>
    </row>
    <row r="176" spans="1:9">
      <c r="A176" s="1"/>
      <c r="B176" s="85" t="str">
        <f>_xlfn.IFNA(VLOOKUP(Budget_Proposal[[#This Row],[Site Name]],Cover_Table[],2,FALSE),"")</f>
        <v/>
      </c>
      <c r="C176" s="42"/>
      <c r="D176" s="44"/>
      <c r="E176" s="44"/>
      <c r="F176" s="44"/>
      <c r="G176" s="44"/>
      <c r="H176"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176" s="2"/>
    </row>
    <row r="177" spans="1:9">
      <c r="A177" s="1"/>
      <c r="B177" s="85" t="str">
        <f>_xlfn.IFNA(VLOOKUP(Budget_Proposal[[#This Row],[Site Name]],Cover_Table[],2,FALSE),"")</f>
        <v/>
      </c>
      <c r="C177" s="42"/>
      <c r="D177" s="44"/>
      <c r="E177" s="44"/>
      <c r="F177" s="44"/>
      <c r="G177" s="44"/>
      <c r="H177"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177" s="2"/>
    </row>
    <row r="178" spans="1:9">
      <c r="A178" s="1"/>
      <c r="B178" s="85" t="str">
        <f>_xlfn.IFNA(VLOOKUP(Budget_Proposal[[#This Row],[Site Name]],Cover_Table[],2,FALSE),"")</f>
        <v/>
      </c>
      <c r="C178" s="42"/>
      <c r="D178" s="44"/>
      <c r="E178" s="44"/>
      <c r="F178" s="44"/>
      <c r="G178" s="44"/>
      <c r="H178"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178" s="2"/>
    </row>
    <row r="179" spans="1:9">
      <c r="A179" s="1"/>
      <c r="B179" s="85" t="str">
        <f>_xlfn.IFNA(VLOOKUP(Budget_Proposal[[#This Row],[Site Name]],Cover_Table[],2,FALSE),"")</f>
        <v/>
      </c>
      <c r="C179" s="42"/>
      <c r="D179" s="44"/>
      <c r="E179" s="44"/>
      <c r="F179" s="44"/>
      <c r="G179" s="44"/>
      <c r="H179"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179" s="2"/>
    </row>
    <row r="180" spans="1:9">
      <c r="A180" s="1"/>
      <c r="B180" s="85" t="str">
        <f>_xlfn.IFNA(VLOOKUP(Budget_Proposal[[#This Row],[Site Name]],Cover_Table[],2,FALSE),"")</f>
        <v/>
      </c>
      <c r="C180" s="42"/>
      <c r="D180" s="44"/>
      <c r="E180" s="44"/>
      <c r="F180" s="44"/>
      <c r="G180" s="44"/>
      <c r="H180"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180" s="2"/>
    </row>
    <row r="181" spans="1:9">
      <c r="A181" s="1"/>
      <c r="B181" s="85" t="str">
        <f>_xlfn.IFNA(VLOOKUP(Budget_Proposal[[#This Row],[Site Name]],Cover_Table[],2,FALSE),"")</f>
        <v/>
      </c>
      <c r="C181" s="42"/>
      <c r="D181" s="44"/>
      <c r="E181" s="44"/>
      <c r="F181" s="44"/>
      <c r="G181" s="44"/>
      <c r="H181"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181" s="2"/>
    </row>
    <row r="182" spans="1:9">
      <c r="A182" s="1"/>
      <c r="B182" s="85" t="str">
        <f>_xlfn.IFNA(VLOOKUP(Budget_Proposal[[#This Row],[Site Name]],Cover_Table[],2,FALSE),"")</f>
        <v/>
      </c>
      <c r="C182" s="42"/>
      <c r="D182" s="44"/>
      <c r="E182" s="44"/>
      <c r="F182" s="44"/>
      <c r="G182" s="44"/>
      <c r="H182"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182" s="2"/>
    </row>
    <row r="183" spans="1:9">
      <c r="A183" s="1"/>
      <c r="B183" s="85" t="str">
        <f>_xlfn.IFNA(VLOOKUP(Budget_Proposal[[#This Row],[Site Name]],Cover_Table[],2,FALSE),"")</f>
        <v/>
      </c>
      <c r="C183" s="42"/>
      <c r="D183" s="44"/>
      <c r="E183" s="44"/>
      <c r="F183" s="44"/>
      <c r="G183" s="44"/>
      <c r="H183"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183" s="2"/>
    </row>
    <row r="184" spans="1:9">
      <c r="A184" s="1"/>
      <c r="B184" s="85" t="str">
        <f>_xlfn.IFNA(VLOOKUP(Budget_Proposal[[#This Row],[Site Name]],Cover_Table[],2,FALSE),"")</f>
        <v/>
      </c>
      <c r="C184" s="42"/>
      <c r="D184" s="44"/>
      <c r="E184" s="44"/>
      <c r="F184" s="44"/>
      <c r="G184" s="44"/>
      <c r="H184"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184" s="2"/>
    </row>
    <row r="185" spans="1:9">
      <c r="A185" s="1"/>
      <c r="B185" s="85" t="str">
        <f>_xlfn.IFNA(VLOOKUP(Budget_Proposal[[#This Row],[Site Name]],Cover_Table[],2,FALSE),"")</f>
        <v/>
      </c>
      <c r="C185" s="42"/>
      <c r="D185" s="44"/>
      <c r="E185" s="44"/>
      <c r="F185" s="44"/>
      <c r="G185" s="44"/>
      <c r="H185"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185" s="2"/>
    </row>
    <row r="186" spans="1:9">
      <c r="A186" s="1"/>
      <c r="B186" s="85" t="str">
        <f>_xlfn.IFNA(VLOOKUP(Budget_Proposal[[#This Row],[Site Name]],Cover_Table[],2,FALSE),"")</f>
        <v/>
      </c>
      <c r="C186" s="42"/>
      <c r="D186" s="44"/>
      <c r="E186" s="44"/>
      <c r="F186" s="44"/>
      <c r="G186" s="44"/>
      <c r="H186"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186" s="2"/>
    </row>
    <row r="187" spans="1:9">
      <c r="A187" s="1"/>
      <c r="B187" s="85" t="str">
        <f>_xlfn.IFNA(VLOOKUP(Budget_Proposal[[#This Row],[Site Name]],Cover_Table[],2,FALSE),"")</f>
        <v/>
      </c>
      <c r="C187" s="42"/>
      <c r="D187" s="44"/>
      <c r="E187" s="44"/>
      <c r="F187" s="44"/>
      <c r="G187" s="44"/>
      <c r="H187"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187" s="2"/>
    </row>
    <row r="188" spans="1:9">
      <c r="A188" s="1"/>
      <c r="B188" s="85" t="str">
        <f>_xlfn.IFNA(VLOOKUP(Budget_Proposal[[#This Row],[Site Name]],Cover_Table[],2,FALSE),"")</f>
        <v/>
      </c>
      <c r="C188" s="42"/>
      <c r="D188" s="44"/>
      <c r="E188" s="44"/>
      <c r="F188" s="44"/>
      <c r="G188" s="44"/>
      <c r="H188"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188" s="2"/>
    </row>
    <row r="189" spans="1:9">
      <c r="A189" s="1"/>
      <c r="B189" s="85" t="str">
        <f>_xlfn.IFNA(VLOOKUP(Budget_Proposal[[#This Row],[Site Name]],Cover_Table[],2,FALSE),"")</f>
        <v/>
      </c>
      <c r="C189" s="42"/>
      <c r="D189" s="44"/>
      <c r="E189" s="44"/>
      <c r="F189" s="44"/>
      <c r="G189" s="44"/>
      <c r="H189"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189" s="2"/>
    </row>
    <row r="190" spans="1:9">
      <c r="A190" s="1"/>
      <c r="B190" s="85" t="str">
        <f>_xlfn.IFNA(VLOOKUP(Budget_Proposal[[#This Row],[Site Name]],Cover_Table[],2,FALSE),"")</f>
        <v/>
      </c>
      <c r="C190" s="42"/>
      <c r="D190" s="44"/>
      <c r="E190" s="44"/>
      <c r="F190" s="44"/>
      <c r="G190" s="44"/>
      <c r="H190"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190" s="2"/>
    </row>
    <row r="191" spans="1:9">
      <c r="A191" s="1"/>
      <c r="B191" s="85" t="str">
        <f>_xlfn.IFNA(VLOOKUP(Budget_Proposal[[#This Row],[Site Name]],Cover_Table[],2,FALSE),"")</f>
        <v/>
      </c>
      <c r="C191" s="42"/>
      <c r="D191" s="44"/>
      <c r="E191" s="44"/>
      <c r="F191" s="44"/>
      <c r="G191" s="44"/>
      <c r="H191"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191" s="2"/>
    </row>
    <row r="192" spans="1:9">
      <c r="A192" s="1"/>
      <c r="B192" s="85" t="str">
        <f>_xlfn.IFNA(VLOOKUP(Budget_Proposal[[#This Row],[Site Name]],Cover_Table[],2,FALSE),"")</f>
        <v/>
      </c>
      <c r="C192" s="42"/>
      <c r="D192" s="44"/>
      <c r="E192" s="44"/>
      <c r="F192" s="44"/>
      <c r="G192" s="44"/>
      <c r="H192"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192" s="2"/>
    </row>
    <row r="193" spans="1:9">
      <c r="A193" s="1"/>
      <c r="B193" s="85" t="str">
        <f>_xlfn.IFNA(VLOOKUP(Budget_Proposal[[#This Row],[Site Name]],Cover_Table[],2,FALSE),"")</f>
        <v/>
      </c>
      <c r="C193" s="42"/>
      <c r="D193" s="44"/>
      <c r="E193" s="44"/>
      <c r="F193" s="44"/>
      <c r="G193" s="44"/>
      <c r="H193"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193" s="2"/>
    </row>
    <row r="194" spans="1:9">
      <c r="A194" s="1"/>
      <c r="B194" s="85" t="str">
        <f>_xlfn.IFNA(VLOOKUP(Budget_Proposal[[#This Row],[Site Name]],Cover_Table[],2,FALSE),"")</f>
        <v/>
      </c>
      <c r="C194" s="42"/>
      <c r="D194" s="44"/>
      <c r="E194" s="44"/>
      <c r="F194" s="44"/>
      <c r="G194" s="44"/>
      <c r="H194"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194" s="2"/>
    </row>
    <row r="195" spans="1:9">
      <c r="A195" s="1"/>
      <c r="B195" s="85" t="str">
        <f>_xlfn.IFNA(VLOOKUP(Budget_Proposal[[#This Row],[Site Name]],Cover_Table[],2,FALSE),"")</f>
        <v/>
      </c>
      <c r="C195" s="42"/>
      <c r="D195" s="44"/>
      <c r="E195" s="44"/>
      <c r="F195" s="44"/>
      <c r="G195" s="44"/>
      <c r="H195"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195" s="2"/>
    </row>
    <row r="196" spans="1:9">
      <c r="A196" s="1"/>
      <c r="B196" s="85" t="str">
        <f>_xlfn.IFNA(VLOOKUP(Budget_Proposal[[#This Row],[Site Name]],Cover_Table[],2,FALSE),"")</f>
        <v/>
      </c>
      <c r="C196" s="42"/>
      <c r="D196" s="44"/>
      <c r="E196" s="44"/>
      <c r="F196" s="44"/>
      <c r="G196" s="44"/>
      <c r="H196"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196" s="2"/>
    </row>
    <row r="197" spans="1:9">
      <c r="A197" s="1"/>
      <c r="B197" s="85" t="str">
        <f>_xlfn.IFNA(VLOOKUP(Budget_Proposal[[#This Row],[Site Name]],Cover_Table[],2,FALSE),"")</f>
        <v/>
      </c>
      <c r="C197" s="42"/>
      <c r="D197" s="44"/>
      <c r="E197" s="44"/>
      <c r="F197" s="44"/>
      <c r="G197" s="44"/>
      <c r="H197"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197" s="2"/>
    </row>
    <row r="198" spans="1:9">
      <c r="A198" s="1"/>
      <c r="B198" s="85" t="str">
        <f>_xlfn.IFNA(VLOOKUP(Budget_Proposal[[#This Row],[Site Name]],Cover_Table[],2,FALSE),"")</f>
        <v/>
      </c>
      <c r="C198" s="42"/>
      <c r="D198" s="44"/>
      <c r="E198" s="44"/>
      <c r="F198" s="44"/>
      <c r="G198" s="44"/>
      <c r="H198"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198" s="2"/>
    </row>
    <row r="199" spans="1:9">
      <c r="A199" s="1"/>
      <c r="B199" s="85" t="str">
        <f>_xlfn.IFNA(VLOOKUP(Budget_Proposal[[#This Row],[Site Name]],Cover_Table[],2,FALSE),"")</f>
        <v/>
      </c>
      <c r="C199" s="42"/>
      <c r="D199" s="44"/>
      <c r="E199" s="44"/>
      <c r="F199" s="44"/>
      <c r="G199" s="44"/>
      <c r="H199"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199" s="2"/>
    </row>
    <row r="200" spans="1:9">
      <c r="A200" s="1"/>
      <c r="B200" s="85" t="str">
        <f>_xlfn.IFNA(VLOOKUP(Budget_Proposal[[#This Row],[Site Name]],Cover_Table[],2,FALSE),"")</f>
        <v/>
      </c>
      <c r="C200" s="42"/>
      <c r="D200" s="44"/>
      <c r="E200" s="44"/>
      <c r="F200" s="44"/>
      <c r="G200" s="44"/>
      <c r="H200"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200" s="2"/>
    </row>
    <row r="201" spans="1:9">
      <c r="A201" s="1"/>
      <c r="B201" s="85" t="str">
        <f>_xlfn.IFNA(VLOOKUP(Budget_Proposal[[#This Row],[Site Name]],Cover_Table[],2,FALSE),"")</f>
        <v/>
      </c>
      <c r="C201" s="42"/>
      <c r="D201" s="44"/>
      <c r="E201" s="44"/>
      <c r="F201" s="44"/>
      <c r="G201" s="44"/>
      <c r="H201"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201" s="2"/>
    </row>
    <row r="202" spans="1:9">
      <c r="A202" s="1"/>
      <c r="B202" s="85" t="str">
        <f>_xlfn.IFNA(VLOOKUP(Budget_Proposal[[#This Row],[Site Name]],Cover_Table[],2,FALSE),"")</f>
        <v/>
      </c>
      <c r="C202" s="42"/>
      <c r="D202" s="44"/>
      <c r="E202" s="44"/>
      <c r="F202" s="44"/>
      <c r="G202" s="44"/>
      <c r="H202"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202" s="2"/>
    </row>
    <row r="203" spans="1:9">
      <c r="A203" s="1"/>
      <c r="B203" s="85" t="str">
        <f>_xlfn.IFNA(VLOOKUP(Budget_Proposal[[#This Row],[Site Name]],Cover_Table[],2,FALSE),"")</f>
        <v/>
      </c>
      <c r="C203" s="42"/>
      <c r="D203" s="44"/>
      <c r="E203" s="44"/>
      <c r="F203" s="44"/>
      <c r="G203" s="44"/>
      <c r="H203"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203" s="2"/>
    </row>
    <row r="204" spans="1:9">
      <c r="A204" s="1"/>
      <c r="B204" s="85" t="str">
        <f>_xlfn.IFNA(VLOOKUP(Budget_Proposal[[#This Row],[Site Name]],Cover_Table[],2,FALSE),"")</f>
        <v/>
      </c>
      <c r="C204" s="42"/>
      <c r="D204" s="44"/>
      <c r="E204" s="44"/>
      <c r="F204" s="44"/>
      <c r="G204" s="44"/>
      <c r="H204"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204" s="2"/>
    </row>
    <row r="205" spans="1:9">
      <c r="A205" s="1"/>
      <c r="B205" s="85" t="str">
        <f>_xlfn.IFNA(VLOOKUP(Budget_Proposal[[#This Row],[Site Name]],Cover_Table[],2,FALSE),"")</f>
        <v/>
      </c>
      <c r="C205" s="42"/>
      <c r="D205" s="44"/>
      <c r="E205" s="44"/>
      <c r="F205" s="44"/>
      <c r="G205" s="44"/>
      <c r="H205"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205" s="2"/>
    </row>
    <row r="206" spans="1:9">
      <c r="A206" s="1"/>
      <c r="B206" s="85" t="str">
        <f>_xlfn.IFNA(VLOOKUP(Budget_Proposal[[#This Row],[Site Name]],Cover_Table[],2,FALSE),"")</f>
        <v/>
      </c>
      <c r="C206" s="42"/>
      <c r="D206" s="44"/>
      <c r="E206" s="44"/>
      <c r="F206" s="44"/>
      <c r="G206" s="44"/>
      <c r="H206"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206" s="2"/>
    </row>
    <row r="207" spans="1:9">
      <c r="A207" s="1"/>
      <c r="B207" s="85" t="str">
        <f>_xlfn.IFNA(VLOOKUP(Budget_Proposal[[#This Row],[Site Name]],Cover_Table[],2,FALSE),"")</f>
        <v/>
      </c>
      <c r="C207" s="42"/>
      <c r="D207" s="44"/>
      <c r="E207" s="44"/>
      <c r="F207" s="44"/>
      <c r="G207" s="44"/>
      <c r="H207"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207" s="2"/>
    </row>
    <row r="208" spans="1:9">
      <c r="A208" s="1"/>
      <c r="B208" s="85" t="str">
        <f>_xlfn.IFNA(VLOOKUP(Budget_Proposal[[#This Row],[Site Name]],Cover_Table[],2,FALSE),"")</f>
        <v/>
      </c>
      <c r="C208" s="42"/>
      <c r="D208" s="44"/>
      <c r="E208" s="44"/>
      <c r="F208" s="44"/>
      <c r="G208" s="44"/>
      <c r="H208"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208" s="2"/>
    </row>
    <row r="209" spans="1:9">
      <c r="A209" s="1"/>
      <c r="B209" s="85" t="str">
        <f>_xlfn.IFNA(VLOOKUP(Budget_Proposal[[#This Row],[Site Name]],Cover_Table[],2,FALSE),"")</f>
        <v/>
      </c>
      <c r="C209" s="42"/>
      <c r="D209" s="44"/>
      <c r="E209" s="44"/>
      <c r="F209" s="44"/>
      <c r="G209" s="44"/>
      <c r="H209"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209" s="2"/>
    </row>
    <row r="210" spans="1:9">
      <c r="A210" s="1"/>
      <c r="B210" s="85" t="str">
        <f>_xlfn.IFNA(VLOOKUP(Budget_Proposal[[#This Row],[Site Name]],Cover_Table[],2,FALSE),"")</f>
        <v/>
      </c>
      <c r="C210" s="42"/>
      <c r="D210" s="44"/>
      <c r="E210" s="44"/>
      <c r="F210" s="44"/>
      <c r="G210" s="44"/>
      <c r="H210"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210" s="2"/>
    </row>
    <row r="211" spans="1:9">
      <c r="A211" s="1"/>
      <c r="B211" s="85" t="str">
        <f>_xlfn.IFNA(VLOOKUP(Budget_Proposal[[#This Row],[Site Name]],Cover_Table[],2,FALSE),"")</f>
        <v/>
      </c>
      <c r="C211" s="42"/>
      <c r="D211" s="44"/>
      <c r="E211" s="44"/>
      <c r="F211" s="44"/>
      <c r="G211" s="44"/>
      <c r="H211"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211" s="2"/>
    </row>
    <row r="212" spans="1:9">
      <c r="A212" s="1"/>
      <c r="B212" s="85" t="str">
        <f>_xlfn.IFNA(VLOOKUP(Budget_Proposal[[#This Row],[Site Name]],Cover_Table[],2,FALSE),"")</f>
        <v/>
      </c>
      <c r="C212" s="42"/>
      <c r="D212" s="44"/>
      <c r="E212" s="44"/>
      <c r="F212" s="44"/>
      <c r="G212" s="44"/>
      <c r="H212"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212" s="2"/>
    </row>
    <row r="213" spans="1:9">
      <c r="A213" s="1"/>
      <c r="B213" s="85" t="str">
        <f>_xlfn.IFNA(VLOOKUP(Budget_Proposal[[#This Row],[Site Name]],Cover_Table[],2,FALSE),"")</f>
        <v/>
      </c>
      <c r="C213" s="42"/>
      <c r="D213" s="44"/>
      <c r="E213" s="44"/>
      <c r="F213" s="44"/>
      <c r="G213" s="44"/>
      <c r="H213"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213" s="2"/>
    </row>
    <row r="214" spans="1:9">
      <c r="A214" s="1"/>
      <c r="B214" s="85" t="str">
        <f>_xlfn.IFNA(VLOOKUP(Budget_Proposal[[#This Row],[Site Name]],Cover_Table[],2,FALSE),"")</f>
        <v/>
      </c>
      <c r="C214" s="42"/>
      <c r="D214" s="44"/>
      <c r="E214" s="44"/>
      <c r="F214" s="44"/>
      <c r="G214" s="44"/>
      <c r="H214"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214" s="2"/>
    </row>
    <row r="215" spans="1:9">
      <c r="A215" s="1"/>
      <c r="B215" s="85" t="str">
        <f>_xlfn.IFNA(VLOOKUP(Budget_Proposal[[#This Row],[Site Name]],Cover_Table[],2,FALSE),"")</f>
        <v/>
      </c>
      <c r="C215" s="42"/>
      <c r="D215" s="44"/>
      <c r="E215" s="44"/>
      <c r="F215" s="44"/>
      <c r="G215" s="44"/>
      <c r="H215"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215" s="2"/>
    </row>
    <row r="216" spans="1:9">
      <c r="A216" s="1"/>
      <c r="B216" s="85" t="str">
        <f>_xlfn.IFNA(VLOOKUP(Budget_Proposal[[#This Row],[Site Name]],Cover_Table[],2,FALSE),"")</f>
        <v/>
      </c>
      <c r="C216" s="42"/>
      <c r="D216" s="44"/>
      <c r="E216" s="44"/>
      <c r="F216" s="44"/>
      <c r="G216" s="44"/>
      <c r="H216"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216" s="2"/>
    </row>
    <row r="217" spans="1:9">
      <c r="A217" s="1"/>
      <c r="B217" s="85" t="str">
        <f>_xlfn.IFNA(VLOOKUP(Budget_Proposal[[#This Row],[Site Name]],Cover_Table[],2,FALSE),"")</f>
        <v/>
      </c>
      <c r="C217" s="42"/>
      <c r="D217" s="44"/>
      <c r="E217" s="44"/>
      <c r="F217" s="44"/>
      <c r="G217" s="44"/>
      <c r="H217"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217" s="2"/>
    </row>
    <row r="218" spans="1:9">
      <c r="A218" s="1"/>
      <c r="B218" s="85" t="str">
        <f>_xlfn.IFNA(VLOOKUP(Budget_Proposal[[#This Row],[Site Name]],Cover_Table[],2,FALSE),"")</f>
        <v/>
      </c>
      <c r="C218" s="42"/>
      <c r="D218" s="44"/>
      <c r="E218" s="44"/>
      <c r="F218" s="44"/>
      <c r="G218" s="44"/>
      <c r="H218"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218" s="2"/>
    </row>
    <row r="219" spans="1:9">
      <c r="A219" s="1"/>
      <c r="B219" s="85" t="str">
        <f>_xlfn.IFNA(VLOOKUP(Budget_Proposal[[#This Row],[Site Name]],Cover_Table[],2,FALSE),"")</f>
        <v/>
      </c>
      <c r="C219" s="42"/>
      <c r="D219" s="44"/>
      <c r="E219" s="44"/>
      <c r="F219" s="44"/>
      <c r="G219" s="44"/>
      <c r="H219"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219" s="2"/>
    </row>
    <row r="220" spans="1:9">
      <c r="A220" s="1"/>
      <c r="B220" s="85" t="str">
        <f>_xlfn.IFNA(VLOOKUP(Budget_Proposal[[#This Row],[Site Name]],Cover_Table[],2,FALSE),"")</f>
        <v/>
      </c>
      <c r="C220" s="42"/>
      <c r="D220" s="44"/>
      <c r="E220" s="44"/>
      <c r="F220" s="44"/>
      <c r="G220" s="44"/>
      <c r="H220"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220" s="2"/>
    </row>
    <row r="221" spans="1:9">
      <c r="A221" s="1"/>
      <c r="B221" s="85" t="str">
        <f>_xlfn.IFNA(VLOOKUP(Budget_Proposal[[#This Row],[Site Name]],Cover_Table[],2,FALSE),"")</f>
        <v/>
      </c>
      <c r="C221" s="42"/>
      <c r="D221" s="44"/>
      <c r="E221" s="44"/>
      <c r="F221" s="44"/>
      <c r="G221" s="44"/>
      <c r="H221"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221" s="2"/>
    </row>
    <row r="222" spans="1:9">
      <c r="A222" s="1"/>
      <c r="B222" s="85" t="str">
        <f>_xlfn.IFNA(VLOOKUP(Budget_Proposal[[#This Row],[Site Name]],Cover_Table[],2,FALSE),"")</f>
        <v/>
      </c>
      <c r="C222" s="42"/>
      <c r="D222" s="44"/>
      <c r="E222" s="44"/>
      <c r="F222" s="44"/>
      <c r="G222" s="44"/>
      <c r="H222"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222" s="2"/>
    </row>
    <row r="223" spans="1:9">
      <c r="A223" s="1"/>
      <c r="B223" s="85" t="str">
        <f>_xlfn.IFNA(VLOOKUP(Budget_Proposal[[#This Row],[Site Name]],Cover_Table[],2,FALSE),"")</f>
        <v/>
      </c>
      <c r="C223" s="42"/>
      <c r="D223" s="44"/>
      <c r="E223" s="44"/>
      <c r="F223" s="44"/>
      <c r="G223" s="44"/>
      <c r="H223"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223" s="2"/>
    </row>
    <row r="224" spans="1:9">
      <c r="A224" s="1"/>
      <c r="B224" s="85" t="str">
        <f>_xlfn.IFNA(VLOOKUP(Budget_Proposal[[#This Row],[Site Name]],Cover_Table[],2,FALSE),"")</f>
        <v/>
      </c>
      <c r="C224" s="42"/>
      <c r="D224" s="44"/>
      <c r="E224" s="44"/>
      <c r="F224" s="44"/>
      <c r="G224" s="44"/>
      <c r="H224"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224" s="2"/>
    </row>
    <row r="225" spans="1:9">
      <c r="A225" s="1"/>
      <c r="B225" s="85" t="str">
        <f>_xlfn.IFNA(VLOOKUP(Budget_Proposal[[#This Row],[Site Name]],Cover_Table[],2,FALSE),"")</f>
        <v/>
      </c>
      <c r="C225" s="42"/>
      <c r="D225" s="44"/>
      <c r="E225" s="44"/>
      <c r="F225" s="44"/>
      <c r="G225" s="44"/>
      <c r="H225"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225" s="2"/>
    </row>
    <row r="226" spans="1:9">
      <c r="A226" s="1"/>
      <c r="B226" s="85" t="str">
        <f>_xlfn.IFNA(VLOOKUP(Budget_Proposal[[#This Row],[Site Name]],Cover_Table[],2,FALSE),"")</f>
        <v/>
      </c>
      <c r="C226" s="42"/>
      <c r="D226" s="44"/>
      <c r="E226" s="44"/>
      <c r="F226" s="44"/>
      <c r="G226" s="44"/>
      <c r="H226"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226" s="2"/>
    </row>
    <row r="227" spans="1:9">
      <c r="A227" s="1"/>
      <c r="B227" s="85" t="str">
        <f>_xlfn.IFNA(VLOOKUP(Budget_Proposal[[#This Row],[Site Name]],Cover_Table[],2,FALSE),"")</f>
        <v/>
      </c>
      <c r="C227" s="42"/>
      <c r="D227" s="44"/>
      <c r="E227" s="44"/>
      <c r="F227" s="44"/>
      <c r="G227" s="44"/>
      <c r="H227"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227" s="2"/>
    </row>
    <row r="228" spans="1:9">
      <c r="A228" s="1"/>
      <c r="B228" s="85" t="str">
        <f>_xlfn.IFNA(VLOOKUP(Budget_Proposal[[#This Row],[Site Name]],Cover_Table[],2,FALSE),"")</f>
        <v/>
      </c>
      <c r="C228" s="42"/>
      <c r="D228" s="44"/>
      <c r="E228" s="44"/>
      <c r="F228" s="44"/>
      <c r="G228" s="44"/>
      <c r="H228"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228" s="2"/>
    </row>
    <row r="229" spans="1:9">
      <c r="A229" s="1"/>
      <c r="B229" s="85" t="str">
        <f>_xlfn.IFNA(VLOOKUP(Budget_Proposal[[#This Row],[Site Name]],Cover_Table[],2,FALSE),"")</f>
        <v/>
      </c>
      <c r="C229" s="42"/>
      <c r="D229" s="44"/>
      <c r="E229" s="44"/>
      <c r="F229" s="44"/>
      <c r="G229" s="44"/>
      <c r="H229"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229" s="2"/>
    </row>
    <row r="230" spans="1:9">
      <c r="A230" s="1"/>
      <c r="B230" s="85" t="str">
        <f>_xlfn.IFNA(VLOOKUP(Budget_Proposal[[#This Row],[Site Name]],Cover_Table[],2,FALSE),"")</f>
        <v/>
      </c>
      <c r="C230" s="42"/>
      <c r="D230" s="44"/>
      <c r="E230" s="44"/>
      <c r="F230" s="44"/>
      <c r="G230" s="44"/>
      <c r="H230"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230" s="2"/>
    </row>
    <row r="231" spans="1:9">
      <c r="A231" s="1"/>
      <c r="B231" s="85" t="str">
        <f>_xlfn.IFNA(VLOOKUP(Budget_Proposal[[#This Row],[Site Name]],Cover_Table[],2,FALSE),"")</f>
        <v/>
      </c>
      <c r="C231" s="42"/>
      <c r="D231" s="44"/>
      <c r="E231" s="44"/>
      <c r="F231" s="44"/>
      <c r="G231" s="44"/>
      <c r="H231"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231" s="2"/>
    </row>
    <row r="232" spans="1:9">
      <c r="A232" s="1"/>
      <c r="B232" s="85" t="str">
        <f>_xlfn.IFNA(VLOOKUP(Budget_Proposal[[#This Row],[Site Name]],Cover_Table[],2,FALSE),"")</f>
        <v/>
      </c>
      <c r="C232" s="42"/>
      <c r="D232" s="44"/>
      <c r="E232" s="44"/>
      <c r="F232" s="44"/>
      <c r="G232" s="44"/>
      <c r="H232"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232" s="2"/>
    </row>
    <row r="233" spans="1:9">
      <c r="A233" s="1"/>
      <c r="B233" s="85" t="str">
        <f>_xlfn.IFNA(VLOOKUP(Budget_Proposal[[#This Row],[Site Name]],Cover_Table[],2,FALSE),"")</f>
        <v/>
      </c>
      <c r="C233" s="42"/>
      <c r="D233" s="44"/>
      <c r="E233" s="44"/>
      <c r="F233" s="44"/>
      <c r="G233" s="44"/>
      <c r="H233"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233" s="2"/>
    </row>
    <row r="234" spans="1:9">
      <c r="A234" s="1"/>
      <c r="B234" s="85" t="str">
        <f>_xlfn.IFNA(VLOOKUP(Budget_Proposal[[#This Row],[Site Name]],Cover_Table[],2,FALSE),"")</f>
        <v/>
      </c>
      <c r="C234" s="42"/>
      <c r="D234" s="44"/>
      <c r="E234" s="44"/>
      <c r="F234" s="44"/>
      <c r="G234" s="44"/>
      <c r="H234"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234" s="2"/>
    </row>
    <row r="235" spans="1:9">
      <c r="A235" s="1"/>
      <c r="B235" s="85" t="str">
        <f>_xlfn.IFNA(VLOOKUP(Budget_Proposal[[#This Row],[Site Name]],Cover_Table[],2,FALSE),"")</f>
        <v/>
      </c>
      <c r="C235" s="42"/>
      <c r="D235" s="44"/>
      <c r="E235" s="44"/>
      <c r="F235" s="44"/>
      <c r="G235" s="44"/>
      <c r="H235"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235" s="2"/>
    </row>
    <row r="236" spans="1:9">
      <c r="A236" s="1"/>
      <c r="B236" s="85" t="str">
        <f>_xlfn.IFNA(VLOOKUP(Budget_Proposal[[#This Row],[Site Name]],Cover_Table[],2,FALSE),"")</f>
        <v/>
      </c>
      <c r="C236" s="42"/>
      <c r="D236" s="44"/>
      <c r="E236" s="44"/>
      <c r="F236" s="44"/>
      <c r="G236" s="44"/>
      <c r="H236"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236" s="2"/>
    </row>
    <row r="237" spans="1:9">
      <c r="A237" s="1"/>
      <c r="B237" s="85" t="str">
        <f>_xlfn.IFNA(VLOOKUP(Budget_Proposal[[#This Row],[Site Name]],Cover_Table[],2,FALSE),"")</f>
        <v/>
      </c>
      <c r="C237" s="42"/>
      <c r="D237" s="44"/>
      <c r="E237" s="44"/>
      <c r="F237" s="44"/>
      <c r="G237" s="44"/>
      <c r="H237"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237" s="2"/>
    </row>
    <row r="238" spans="1:9">
      <c r="A238" s="1"/>
      <c r="B238" s="85" t="str">
        <f>_xlfn.IFNA(VLOOKUP(Budget_Proposal[[#This Row],[Site Name]],Cover_Table[],2,FALSE),"")</f>
        <v/>
      </c>
      <c r="C238" s="42"/>
      <c r="D238" s="44"/>
      <c r="E238" s="44"/>
      <c r="F238" s="44"/>
      <c r="G238" s="44"/>
      <c r="H238"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238" s="2"/>
    </row>
    <row r="239" spans="1:9">
      <c r="A239" s="1"/>
      <c r="B239" s="85" t="str">
        <f>_xlfn.IFNA(VLOOKUP(Budget_Proposal[[#This Row],[Site Name]],Cover_Table[],2,FALSE),"")</f>
        <v/>
      </c>
      <c r="C239" s="42"/>
      <c r="D239" s="44"/>
      <c r="E239" s="44"/>
      <c r="F239" s="44"/>
      <c r="G239" s="44"/>
      <c r="H239"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239" s="2"/>
    </row>
    <row r="240" spans="1:9">
      <c r="A240" s="1"/>
      <c r="B240" s="85" t="str">
        <f>_xlfn.IFNA(VLOOKUP(Budget_Proposal[[#This Row],[Site Name]],Cover_Table[],2,FALSE),"")</f>
        <v/>
      </c>
      <c r="C240" s="42"/>
      <c r="D240" s="44"/>
      <c r="E240" s="44"/>
      <c r="F240" s="44"/>
      <c r="G240" s="44"/>
      <c r="H240"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240" s="112"/>
    </row>
    <row r="241" spans="1:9">
      <c r="A241" s="1"/>
      <c r="B241" s="85" t="str">
        <f>_xlfn.IFNA(VLOOKUP(Budget_Proposal[[#This Row],[Site Name]],Cover_Table[],2,FALSE),"")</f>
        <v/>
      </c>
      <c r="C241" s="42"/>
      <c r="D241" s="44"/>
      <c r="E241" s="44"/>
      <c r="F241" s="44"/>
      <c r="G241" s="44"/>
      <c r="H241"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241" s="2"/>
    </row>
    <row r="242" spans="1:9">
      <c r="A242" s="1"/>
      <c r="B242" s="85" t="str">
        <f>_xlfn.IFNA(VLOOKUP(Budget_Proposal[[#This Row],[Site Name]],Cover_Table[],2,FALSE),"")</f>
        <v/>
      </c>
      <c r="C242" s="42"/>
      <c r="D242" s="44"/>
      <c r="E242" s="44"/>
      <c r="F242" s="44"/>
      <c r="G242" s="44"/>
      <c r="H242"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242" s="2"/>
    </row>
    <row r="243" spans="1:9">
      <c r="A243" s="113"/>
      <c r="B243" s="85" t="str">
        <f>_xlfn.IFNA(VLOOKUP(Budget_Proposal[[#This Row],[Site Name]],Cover_Table[],2,FALSE),"")</f>
        <v/>
      </c>
      <c r="C243" s="114"/>
      <c r="D243" s="115"/>
      <c r="E243" s="115"/>
      <c r="F243" s="115"/>
      <c r="G243" s="115"/>
      <c r="H243"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243" s="113"/>
    </row>
    <row r="244" spans="1:9">
      <c r="A244" s="113"/>
      <c r="B244" s="85" t="str">
        <f>_xlfn.IFNA(VLOOKUP(Budget_Proposal[[#This Row],[Site Name]],Cover_Table[],2,FALSE),"")</f>
        <v/>
      </c>
      <c r="C244" s="114"/>
      <c r="D244" s="115"/>
      <c r="E244" s="115"/>
      <c r="F244" s="115"/>
      <c r="G244" s="115"/>
      <c r="H244"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244" s="113"/>
    </row>
    <row r="245" spans="1:9">
      <c r="A245" s="113"/>
      <c r="B245" s="85" t="str">
        <f>_xlfn.IFNA(VLOOKUP(Budget_Proposal[[#This Row],[Site Name]],Cover_Table[],2,FALSE),"")</f>
        <v/>
      </c>
      <c r="C245" s="114"/>
      <c r="D245" s="115"/>
      <c r="E245" s="115"/>
      <c r="F245" s="115"/>
      <c r="G245" s="115"/>
      <c r="H245"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245" s="113"/>
    </row>
    <row r="246" spans="1:9">
      <c r="A246" s="113"/>
      <c r="B246" s="85" t="str">
        <f>_xlfn.IFNA(VLOOKUP(Budget_Proposal[[#This Row],[Site Name]],Cover_Table[],2,FALSE),"")</f>
        <v/>
      </c>
      <c r="C246" s="114"/>
      <c r="D246" s="115"/>
      <c r="E246" s="115"/>
      <c r="F246" s="115"/>
      <c r="G246" s="115"/>
      <c r="H246"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246" s="113"/>
    </row>
    <row r="247" spans="1:9">
      <c r="A247" s="113"/>
      <c r="B247" s="85" t="str">
        <f>_xlfn.IFNA(VLOOKUP(Budget_Proposal[[#This Row],[Site Name]],Cover_Table[],2,FALSE),"")</f>
        <v/>
      </c>
      <c r="C247" s="114"/>
      <c r="D247" s="115"/>
      <c r="E247" s="115"/>
      <c r="F247" s="115"/>
      <c r="G247" s="115"/>
      <c r="H247"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247" s="113"/>
    </row>
    <row r="248" spans="1:9">
      <c r="A248" s="113"/>
      <c r="B248" s="85" t="str">
        <f>_xlfn.IFNA(VLOOKUP(Budget_Proposal[[#This Row],[Site Name]],Cover_Table[],2,FALSE),"")</f>
        <v/>
      </c>
      <c r="C248" s="114"/>
      <c r="D248" s="115"/>
      <c r="E248" s="115"/>
      <c r="F248" s="115"/>
      <c r="G248" s="115"/>
      <c r="H248"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248" s="113"/>
    </row>
    <row r="249" spans="1:9">
      <c r="A249" s="113"/>
      <c r="B249" s="85" t="str">
        <f>_xlfn.IFNA(VLOOKUP(Budget_Proposal[[#This Row],[Site Name]],Cover_Table[],2,FALSE),"")</f>
        <v/>
      </c>
      <c r="C249" s="114"/>
      <c r="D249" s="115"/>
      <c r="E249" s="115"/>
      <c r="F249" s="115"/>
      <c r="G249" s="115"/>
      <c r="H249"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249" s="113"/>
    </row>
    <row r="250" spans="1:9">
      <c r="A250" s="113"/>
      <c r="B250" s="85" t="str">
        <f>_xlfn.IFNA(VLOOKUP(Budget_Proposal[[#This Row],[Site Name]],Cover_Table[],2,FALSE),"")</f>
        <v/>
      </c>
      <c r="C250" s="114"/>
      <c r="D250" s="115"/>
      <c r="E250" s="115"/>
      <c r="F250" s="115"/>
      <c r="G250" s="115"/>
      <c r="H250"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250" s="113"/>
    </row>
    <row r="251" spans="1:9">
      <c r="A251" s="113"/>
      <c r="B251" s="85" t="str">
        <f>_xlfn.IFNA(VLOOKUP(Budget_Proposal[[#This Row],[Site Name]],Cover_Table[],2,FALSE),"")</f>
        <v/>
      </c>
      <c r="C251" s="114"/>
      <c r="D251" s="115"/>
      <c r="E251" s="115"/>
      <c r="F251" s="115"/>
      <c r="G251" s="115"/>
      <c r="H251"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251" s="113"/>
    </row>
    <row r="252" spans="1:9">
      <c r="A252" s="113"/>
      <c r="B252" s="85" t="str">
        <f>_xlfn.IFNA(VLOOKUP(Budget_Proposal[[#This Row],[Site Name]],Cover_Table[],2,FALSE),"")</f>
        <v/>
      </c>
      <c r="C252" s="114"/>
      <c r="D252" s="115"/>
      <c r="E252" s="115"/>
      <c r="F252" s="115"/>
      <c r="G252" s="115"/>
      <c r="H252"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252" s="113"/>
    </row>
    <row r="253" spans="1:9">
      <c r="A253" s="113"/>
      <c r="B253" s="85" t="str">
        <f>_xlfn.IFNA(VLOOKUP(Budget_Proposal[[#This Row],[Site Name]],Cover_Table[],2,FALSE),"")</f>
        <v/>
      </c>
      <c r="C253" s="114"/>
      <c r="D253" s="115"/>
      <c r="E253" s="115"/>
      <c r="F253" s="115"/>
      <c r="G253" s="115"/>
      <c r="H253"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253" s="113"/>
    </row>
    <row r="254" spans="1:9">
      <c r="A254" s="113"/>
      <c r="B254" s="85" t="str">
        <f>_xlfn.IFNA(VLOOKUP(Budget_Proposal[[#This Row],[Site Name]],Cover_Table[],2,FALSE),"")</f>
        <v/>
      </c>
      <c r="C254" s="114"/>
      <c r="D254" s="115"/>
      <c r="E254" s="115"/>
      <c r="F254" s="115"/>
      <c r="G254" s="115"/>
      <c r="H254"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254" s="113"/>
    </row>
    <row r="255" spans="1:9">
      <c r="A255" s="113"/>
      <c r="B255" s="85" t="str">
        <f>_xlfn.IFNA(VLOOKUP(Budget_Proposal[[#This Row],[Site Name]],Cover_Table[],2,FALSE),"")</f>
        <v/>
      </c>
      <c r="C255" s="114"/>
      <c r="D255" s="115"/>
      <c r="E255" s="115"/>
      <c r="F255" s="115"/>
      <c r="G255" s="115"/>
      <c r="H255"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255" s="113"/>
    </row>
    <row r="256" spans="1:9">
      <c r="A256" s="113"/>
      <c r="B256" s="85" t="str">
        <f>_xlfn.IFNA(VLOOKUP(Budget_Proposal[[#This Row],[Site Name]],Cover_Table[],2,FALSE),"")</f>
        <v/>
      </c>
      <c r="C256" s="114"/>
      <c r="D256" s="115"/>
      <c r="E256" s="115"/>
      <c r="F256" s="115"/>
      <c r="G256" s="115"/>
      <c r="H256"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256" s="113"/>
    </row>
    <row r="257" spans="1:9">
      <c r="A257" s="113"/>
      <c r="B257" s="85" t="str">
        <f>_xlfn.IFNA(VLOOKUP(Budget_Proposal[[#This Row],[Site Name]],Cover_Table[],2,FALSE),"")</f>
        <v/>
      </c>
      <c r="C257" s="114"/>
      <c r="D257" s="115"/>
      <c r="E257" s="115"/>
      <c r="F257" s="115"/>
      <c r="G257" s="115"/>
      <c r="H257"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257" s="113"/>
    </row>
    <row r="258" spans="1:9">
      <c r="A258" s="113"/>
      <c r="B258" s="85" t="str">
        <f>_xlfn.IFNA(VLOOKUP(Budget_Proposal[[#This Row],[Site Name]],Cover_Table[],2,FALSE),"")</f>
        <v/>
      </c>
      <c r="C258" s="114"/>
      <c r="D258" s="115"/>
      <c r="E258" s="115"/>
      <c r="F258" s="115"/>
      <c r="G258" s="115"/>
      <c r="H258"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258" s="113"/>
    </row>
    <row r="259" spans="1:9">
      <c r="A259" s="113"/>
      <c r="B259" s="85" t="str">
        <f>_xlfn.IFNA(VLOOKUP(Budget_Proposal[[#This Row],[Site Name]],Cover_Table[],2,FALSE),"")</f>
        <v/>
      </c>
      <c r="C259" s="114"/>
      <c r="D259" s="115"/>
      <c r="E259" s="115"/>
      <c r="F259" s="115"/>
      <c r="G259" s="115"/>
      <c r="H259"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259" s="113"/>
    </row>
    <row r="260" spans="1:9">
      <c r="A260" s="113"/>
      <c r="B260" s="85" t="str">
        <f>_xlfn.IFNA(VLOOKUP(Budget_Proposal[[#This Row],[Site Name]],Cover_Table[],2,FALSE),"")</f>
        <v/>
      </c>
      <c r="C260" s="114"/>
      <c r="D260" s="115"/>
      <c r="E260" s="115"/>
      <c r="F260" s="115"/>
      <c r="G260" s="115"/>
      <c r="H260"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260" s="113"/>
    </row>
    <row r="261" spans="1:9">
      <c r="A261" s="113"/>
      <c r="B261" s="85" t="str">
        <f>_xlfn.IFNA(VLOOKUP(Budget_Proposal[[#This Row],[Site Name]],Cover_Table[],2,FALSE),"")</f>
        <v/>
      </c>
      <c r="C261" s="114"/>
      <c r="D261" s="115"/>
      <c r="E261" s="115"/>
      <c r="F261" s="115"/>
      <c r="G261" s="115"/>
      <c r="H261"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261" s="113"/>
    </row>
    <row r="262" spans="1:9">
      <c r="A262" s="113"/>
      <c r="B262" s="85" t="str">
        <f>_xlfn.IFNA(VLOOKUP(Budget_Proposal[[#This Row],[Site Name]],Cover_Table[],2,FALSE),"")</f>
        <v/>
      </c>
      <c r="C262" s="114"/>
      <c r="D262" s="115"/>
      <c r="E262" s="115"/>
      <c r="F262" s="115"/>
      <c r="G262" s="115"/>
      <c r="H262"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262" s="113"/>
    </row>
    <row r="263" spans="1:9">
      <c r="A263" s="113"/>
      <c r="B263" s="85" t="str">
        <f>_xlfn.IFNA(VLOOKUP(Budget_Proposal[[#This Row],[Site Name]],Cover_Table[],2,FALSE),"")</f>
        <v/>
      </c>
      <c r="C263" s="114"/>
      <c r="D263" s="115"/>
      <c r="E263" s="115"/>
      <c r="F263" s="115"/>
      <c r="G263" s="115"/>
      <c r="H263"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263" s="113"/>
    </row>
    <row r="264" spans="1:9">
      <c r="A264" s="113"/>
      <c r="B264" s="85" t="str">
        <f>_xlfn.IFNA(VLOOKUP(Budget_Proposal[[#This Row],[Site Name]],Cover_Table[],2,FALSE),"")</f>
        <v/>
      </c>
      <c r="C264" s="114"/>
      <c r="D264" s="115"/>
      <c r="E264" s="115"/>
      <c r="F264" s="115"/>
      <c r="G264" s="115"/>
      <c r="H264"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264" s="113"/>
    </row>
    <row r="265" spans="1:9">
      <c r="A265" s="113"/>
      <c r="B265" s="85" t="str">
        <f>_xlfn.IFNA(VLOOKUP(Budget_Proposal[[#This Row],[Site Name]],Cover_Table[],2,FALSE),"")</f>
        <v/>
      </c>
      <c r="C265" s="114"/>
      <c r="D265" s="115"/>
      <c r="E265" s="115"/>
      <c r="F265" s="115"/>
      <c r="G265" s="115"/>
      <c r="H265"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265" s="113"/>
    </row>
    <row r="266" spans="1:9">
      <c r="A266" s="113"/>
      <c r="B266" s="85" t="str">
        <f>_xlfn.IFNA(VLOOKUP(Budget_Proposal[[#This Row],[Site Name]],Cover_Table[],2,FALSE),"")</f>
        <v/>
      </c>
      <c r="C266" s="114"/>
      <c r="D266" s="115"/>
      <c r="E266" s="115"/>
      <c r="F266" s="115"/>
      <c r="G266" s="115"/>
      <c r="H266"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266" s="113"/>
    </row>
    <row r="267" spans="1:9">
      <c r="A267" s="113"/>
      <c r="B267" s="85" t="str">
        <f>_xlfn.IFNA(VLOOKUP(Budget_Proposal[[#This Row],[Site Name]],Cover_Table[],2,FALSE),"")</f>
        <v/>
      </c>
      <c r="C267" s="114"/>
      <c r="D267" s="115"/>
      <c r="E267" s="115"/>
      <c r="F267" s="115"/>
      <c r="G267" s="115"/>
      <c r="H267"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267" s="113"/>
    </row>
    <row r="268" spans="1:9">
      <c r="A268" s="113"/>
      <c r="B268" s="85" t="str">
        <f>_xlfn.IFNA(VLOOKUP(Budget_Proposal[[#This Row],[Site Name]],Cover_Table[],2,FALSE),"")</f>
        <v/>
      </c>
      <c r="C268" s="114"/>
      <c r="D268" s="115"/>
      <c r="E268" s="115"/>
      <c r="F268" s="115"/>
      <c r="G268" s="115"/>
      <c r="H268"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268" s="113"/>
    </row>
    <row r="269" spans="1:9">
      <c r="A269" s="113"/>
      <c r="B269" s="85" t="str">
        <f>_xlfn.IFNA(VLOOKUP(Budget_Proposal[[#This Row],[Site Name]],Cover_Table[],2,FALSE),"")</f>
        <v/>
      </c>
      <c r="C269" s="114"/>
      <c r="D269" s="115"/>
      <c r="E269" s="115"/>
      <c r="F269" s="115"/>
      <c r="G269" s="115"/>
      <c r="H269"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269" s="113"/>
    </row>
    <row r="270" spans="1:9">
      <c r="A270" s="113"/>
      <c r="B270" s="85" t="str">
        <f>_xlfn.IFNA(VLOOKUP(Budget_Proposal[[#This Row],[Site Name]],Cover_Table[],2,FALSE),"")</f>
        <v/>
      </c>
      <c r="C270" s="114"/>
      <c r="D270" s="115"/>
      <c r="E270" s="115"/>
      <c r="F270" s="115"/>
      <c r="G270" s="115"/>
      <c r="H270"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270" s="113"/>
    </row>
    <row r="271" spans="1:9">
      <c r="A271" s="113"/>
      <c r="B271" s="85" t="str">
        <f>_xlfn.IFNA(VLOOKUP(Budget_Proposal[[#This Row],[Site Name]],Cover_Table[],2,FALSE),"")</f>
        <v/>
      </c>
      <c r="C271" s="114"/>
      <c r="D271" s="115"/>
      <c r="E271" s="115"/>
      <c r="F271" s="115"/>
      <c r="G271" s="115"/>
      <c r="H271"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271" s="113"/>
    </row>
    <row r="272" spans="1:9">
      <c r="A272" s="113"/>
      <c r="B272" s="85" t="str">
        <f>_xlfn.IFNA(VLOOKUP(Budget_Proposal[[#This Row],[Site Name]],Cover_Table[],2,FALSE),"")</f>
        <v/>
      </c>
      <c r="C272" s="114"/>
      <c r="D272" s="115"/>
      <c r="E272" s="115"/>
      <c r="F272" s="115"/>
      <c r="G272" s="115"/>
      <c r="H272"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272" s="113"/>
    </row>
    <row r="273" spans="1:9">
      <c r="A273" s="113"/>
      <c r="B273" s="85" t="str">
        <f>_xlfn.IFNA(VLOOKUP(Budget_Proposal[[#This Row],[Site Name]],Cover_Table[],2,FALSE),"")</f>
        <v/>
      </c>
      <c r="C273" s="114"/>
      <c r="D273" s="115"/>
      <c r="E273" s="115"/>
      <c r="F273" s="115"/>
      <c r="G273" s="115"/>
      <c r="H273"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273" s="113"/>
    </row>
    <row r="274" spans="1:9">
      <c r="A274" s="113"/>
      <c r="B274" s="85" t="str">
        <f>_xlfn.IFNA(VLOOKUP(Budget_Proposal[[#This Row],[Site Name]],Cover_Table[],2,FALSE),"")</f>
        <v/>
      </c>
      <c r="C274" s="114"/>
      <c r="D274" s="115"/>
      <c r="E274" s="115"/>
      <c r="F274" s="115"/>
      <c r="G274" s="115"/>
      <c r="H274"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274" s="113"/>
    </row>
    <row r="275" spans="1:9">
      <c r="A275" s="113"/>
      <c r="B275" s="85" t="str">
        <f>_xlfn.IFNA(VLOOKUP(Budget_Proposal[[#This Row],[Site Name]],Cover_Table[],2,FALSE),"")</f>
        <v/>
      </c>
      <c r="C275" s="114"/>
      <c r="D275" s="115"/>
      <c r="E275" s="115"/>
      <c r="F275" s="115"/>
      <c r="G275" s="115"/>
      <c r="H275"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275" s="113"/>
    </row>
    <row r="276" spans="1:9">
      <c r="A276" s="113"/>
      <c r="B276" s="85" t="str">
        <f>_xlfn.IFNA(VLOOKUP(Budget_Proposal[[#This Row],[Site Name]],Cover_Table[],2,FALSE),"")</f>
        <v/>
      </c>
      <c r="C276" s="114"/>
      <c r="D276" s="115"/>
      <c r="E276" s="115"/>
      <c r="F276" s="115"/>
      <c r="G276" s="115"/>
      <c r="H276"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276" s="113"/>
    </row>
    <row r="277" spans="1:9">
      <c r="A277" s="113"/>
      <c r="B277" s="85" t="str">
        <f>_xlfn.IFNA(VLOOKUP(Budget_Proposal[[#This Row],[Site Name]],Cover_Table[],2,FALSE),"")</f>
        <v/>
      </c>
      <c r="C277" s="114"/>
      <c r="D277" s="115"/>
      <c r="E277" s="115"/>
      <c r="F277" s="115"/>
      <c r="G277" s="115"/>
      <c r="H277"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277" s="113"/>
    </row>
    <row r="278" spans="1:9">
      <c r="A278" s="113"/>
      <c r="B278" s="85" t="str">
        <f>_xlfn.IFNA(VLOOKUP(Budget_Proposal[[#This Row],[Site Name]],Cover_Table[],2,FALSE),"")</f>
        <v/>
      </c>
      <c r="C278" s="114"/>
      <c r="D278" s="115"/>
      <c r="E278" s="115"/>
      <c r="F278" s="115"/>
      <c r="G278" s="115"/>
      <c r="H278"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278" s="113"/>
    </row>
    <row r="279" spans="1:9">
      <c r="A279" s="113"/>
      <c r="B279" s="85" t="str">
        <f>_xlfn.IFNA(VLOOKUP(Budget_Proposal[[#This Row],[Site Name]],Cover_Table[],2,FALSE),"")</f>
        <v/>
      </c>
      <c r="C279" s="114"/>
      <c r="D279" s="115"/>
      <c r="E279" s="115"/>
      <c r="F279" s="115"/>
      <c r="G279" s="115"/>
      <c r="H279"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279" s="113"/>
    </row>
    <row r="280" spans="1:9">
      <c r="A280" s="113"/>
      <c r="B280" s="85" t="str">
        <f>_xlfn.IFNA(VLOOKUP(Budget_Proposal[[#This Row],[Site Name]],Cover_Table[],2,FALSE),"")</f>
        <v/>
      </c>
      <c r="C280" s="114"/>
      <c r="D280" s="115"/>
      <c r="E280" s="115"/>
      <c r="F280" s="115"/>
      <c r="G280" s="115"/>
      <c r="H280"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280" s="113"/>
    </row>
    <row r="281" spans="1:9">
      <c r="A281" s="113"/>
      <c r="B281" s="85" t="str">
        <f>_xlfn.IFNA(VLOOKUP(Budget_Proposal[[#This Row],[Site Name]],Cover_Table[],2,FALSE),"")</f>
        <v/>
      </c>
      <c r="C281" s="114"/>
      <c r="D281" s="115"/>
      <c r="E281" s="115"/>
      <c r="F281" s="115"/>
      <c r="G281" s="115"/>
      <c r="H281"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281" s="113"/>
    </row>
    <row r="282" spans="1:9">
      <c r="A282" s="113"/>
      <c r="B282" s="85" t="str">
        <f>_xlfn.IFNA(VLOOKUP(Budget_Proposal[[#This Row],[Site Name]],Cover_Table[],2,FALSE),"")</f>
        <v/>
      </c>
      <c r="C282" s="114"/>
      <c r="D282" s="115"/>
      <c r="E282" s="115"/>
      <c r="F282" s="115"/>
      <c r="G282" s="115"/>
      <c r="H282"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282" s="113"/>
    </row>
    <row r="283" spans="1:9">
      <c r="A283" s="113"/>
      <c r="B283" s="85" t="str">
        <f>_xlfn.IFNA(VLOOKUP(Budget_Proposal[[#This Row],[Site Name]],Cover_Table[],2,FALSE),"")</f>
        <v/>
      </c>
      <c r="C283" s="114"/>
      <c r="D283" s="115"/>
      <c r="E283" s="115"/>
      <c r="F283" s="115"/>
      <c r="G283" s="115"/>
      <c r="H283"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283" s="113"/>
    </row>
    <row r="284" spans="1:9">
      <c r="A284" s="113"/>
      <c r="B284" s="85" t="str">
        <f>_xlfn.IFNA(VLOOKUP(Budget_Proposal[[#This Row],[Site Name]],Cover_Table[],2,FALSE),"")</f>
        <v/>
      </c>
      <c r="C284" s="114"/>
      <c r="D284" s="115"/>
      <c r="E284" s="115"/>
      <c r="F284" s="115"/>
      <c r="G284" s="115"/>
      <c r="H284"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284" s="113"/>
    </row>
    <row r="285" spans="1:9">
      <c r="A285" s="113"/>
      <c r="B285" s="85" t="str">
        <f>_xlfn.IFNA(VLOOKUP(Budget_Proposal[[#This Row],[Site Name]],Cover_Table[],2,FALSE),"")</f>
        <v/>
      </c>
      <c r="C285" s="114"/>
      <c r="D285" s="115"/>
      <c r="E285" s="115"/>
      <c r="F285" s="115"/>
      <c r="G285" s="115"/>
      <c r="H285"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285" s="113"/>
    </row>
    <row r="286" spans="1:9">
      <c r="A286" s="113"/>
      <c r="B286" s="85" t="str">
        <f>_xlfn.IFNA(VLOOKUP(Budget_Proposal[[#This Row],[Site Name]],Cover_Table[],2,FALSE),"")</f>
        <v/>
      </c>
      <c r="C286" s="114"/>
      <c r="D286" s="115"/>
      <c r="E286" s="115"/>
      <c r="F286" s="115"/>
      <c r="G286" s="115"/>
      <c r="H286"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286" s="113"/>
    </row>
    <row r="287" spans="1:9">
      <c r="A287" s="113"/>
      <c r="B287" s="85" t="str">
        <f>_xlfn.IFNA(VLOOKUP(Budget_Proposal[[#This Row],[Site Name]],Cover_Table[],2,FALSE),"")</f>
        <v/>
      </c>
      <c r="C287" s="114"/>
      <c r="D287" s="115"/>
      <c r="E287" s="115"/>
      <c r="F287" s="115"/>
      <c r="G287" s="115"/>
      <c r="H287"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287" s="113"/>
    </row>
    <row r="288" spans="1:9">
      <c r="A288" s="113"/>
      <c r="B288" s="85" t="str">
        <f>_xlfn.IFNA(VLOOKUP(Budget_Proposal[[#This Row],[Site Name]],Cover_Table[],2,FALSE),"")</f>
        <v/>
      </c>
      <c r="C288" s="114"/>
      <c r="D288" s="115"/>
      <c r="E288" s="115"/>
      <c r="F288" s="115"/>
      <c r="G288" s="115"/>
      <c r="H288"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288" s="113"/>
    </row>
    <row r="289" spans="1:9">
      <c r="A289" s="113"/>
      <c r="B289" s="85" t="str">
        <f>_xlfn.IFNA(VLOOKUP(Budget_Proposal[[#This Row],[Site Name]],Cover_Table[],2,FALSE),"")</f>
        <v/>
      </c>
      <c r="C289" s="114"/>
      <c r="D289" s="115"/>
      <c r="E289" s="115"/>
      <c r="F289" s="115"/>
      <c r="G289" s="115"/>
      <c r="H289"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289" s="113"/>
    </row>
    <row r="290" spans="1:9">
      <c r="A290" s="113"/>
      <c r="B290" s="85" t="str">
        <f>_xlfn.IFNA(VLOOKUP(Budget_Proposal[[#This Row],[Site Name]],Cover_Table[],2,FALSE),"")</f>
        <v/>
      </c>
      <c r="C290" s="114"/>
      <c r="D290" s="115"/>
      <c r="E290" s="115"/>
      <c r="F290" s="115"/>
      <c r="G290" s="115"/>
      <c r="H290"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290" s="113"/>
    </row>
    <row r="291" spans="1:9">
      <c r="A291" s="113"/>
      <c r="B291" s="85" t="str">
        <f>_xlfn.IFNA(VLOOKUP(Budget_Proposal[[#This Row],[Site Name]],Cover_Table[],2,FALSE),"")</f>
        <v/>
      </c>
      <c r="C291" s="114"/>
      <c r="D291" s="115"/>
      <c r="E291" s="115"/>
      <c r="F291" s="115"/>
      <c r="G291" s="115"/>
      <c r="H291"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291" s="113"/>
    </row>
    <row r="292" spans="1:9">
      <c r="A292" s="113"/>
      <c r="B292" s="85" t="str">
        <f>_xlfn.IFNA(VLOOKUP(Budget_Proposal[[#This Row],[Site Name]],Cover_Table[],2,FALSE),"")</f>
        <v/>
      </c>
      <c r="C292" s="114"/>
      <c r="D292" s="115"/>
      <c r="E292" s="115"/>
      <c r="F292" s="115"/>
      <c r="G292" s="115"/>
      <c r="H292"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292" s="113"/>
    </row>
    <row r="293" spans="1:9">
      <c r="A293" s="113"/>
      <c r="B293" s="85" t="str">
        <f>_xlfn.IFNA(VLOOKUP(Budget_Proposal[[#This Row],[Site Name]],Cover_Table[],2,FALSE),"")</f>
        <v/>
      </c>
      <c r="C293" s="114"/>
      <c r="D293" s="115"/>
      <c r="E293" s="115"/>
      <c r="F293" s="115"/>
      <c r="G293" s="115"/>
      <c r="H293"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293" s="113"/>
    </row>
    <row r="294" spans="1:9">
      <c r="A294" s="113"/>
      <c r="B294" s="85" t="str">
        <f>_xlfn.IFNA(VLOOKUP(Budget_Proposal[[#This Row],[Site Name]],Cover_Table[],2,FALSE),"")</f>
        <v/>
      </c>
      <c r="C294" s="114"/>
      <c r="D294" s="115"/>
      <c r="E294" s="115"/>
      <c r="F294" s="115"/>
      <c r="G294" s="115"/>
      <c r="H294"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294" s="113"/>
    </row>
    <row r="295" spans="1:9">
      <c r="A295" s="113"/>
      <c r="B295" s="85" t="str">
        <f>_xlfn.IFNA(VLOOKUP(Budget_Proposal[[#This Row],[Site Name]],Cover_Table[],2,FALSE),"")</f>
        <v/>
      </c>
      <c r="C295" s="114"/>
      <c r="D295" s="115"/>
      <c r="E295" s="115"/>
      <c r="F295" s="115"/>
      <c r="G295" s="115"/>
      <c r="H295"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295" s="113"/>
    </row>
    <row r="296" spans="1:9">
      <c r="A296" s="113"/>
      <c r="B296" s="85" t="str">
        <f>_xlfn.IFNA(VLOOKUP(Budget_Proposal[[#This Row],[Site Name]],Cover_Table[],2,FALSE),"")</f>
        <v/>
      </c>
      <c r="C296" s="114"/>
      <c r="D296" s="115"/>
      <c r="E296" s="115"/>
      <c r="F296" s="115"/>
      <c r="G296" s="115"/>
      <c r="H296"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296" s="113"/>
    </row>
    <row r="297" spans="1:9">
      <c r="A297" s="113"/>
      <c r="B297" s="85" t="str">
        <f>_xlfn.IFNA(VLOOKUP(Budget_Proposal[[#This Row],[Site Name]],Cover_Table[],2,FALSE),"")</f>
        <v/>
      </c>
      <c r="C297" s="114"/>
      <c r="D297" s="115"/>
      <c r="E297" s="115"/>
      <c r="F297" s="115"/>
      <c r="G297" s="115"/>
      <c r="H297"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297" s="113"/>
    </row>
    <row r="298" spans="1:9">
      <c r="A298" s="113"/>
      <c r="B298" s="85" t="str">
        <f>_xlfn.IFNA(VLOOKUP(Budget_Proposal[[#This Row],[Site Name]],Cover_Table[],2,FALSE),"")</f>
        <v/>
      </c>
      <c r="C298" s="114"/>
      <c r="D298" s="115"/>
      <c r="E298" s="115"/>
      <c r="F298" s="115"/>
      <c r="G298" s="115"/>
      <c r="H298"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298" s="113"/>
    </row>
    <row r="299" spans="1:9">
      <c r="A299" s="113"/>
      <c r="B299" s="85" t="str">
        <f>_xlfn.IFNA(VLOOKUP(Budget_Proposal[[#This Row],[Site Name]],Cover_Table[],2,FALSE),"")</f>
        <v/>
      </c>
      <c r="C299" s="114"/>
      <c r="D299" s="115"/>
      <c r="E299" s="115"/>
      <c r="F299" s="115"/>
      <c r="G299" s="115"/>
      <c r="H299"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299" s="113"/>
    </row>
    <row r="300" spans="1:9">
      <c r="A300" s="113"/>
      <c r="B300" s="85" t="str">
        <f>_xlfn.IFNA(VLOOKUP(Budget_Proposal[[#This Row],[Site Name]],Cover_Table[],2,FALSE),"")</f>
        <v/>
      </c>
      <c r="C300" s="114"/>
      <c r="D300" s="115"/>
      <c r="E300" s="115"/>
      <c r="F300" s="115"/>
      <c r="G300" s="115"/>
      <c r="H300"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300" s="113"/>
    </row>
    <row r="301" spans="1:9">
      <c r="A301" s="113"/>
      <c r="B301" s="85" t="str">
        <f>_xlfn.IFNA(VLOOKUP(Budget_Proposal[[#This Row],[Site Name]],Cover_Table[],2,FALSE),"")</f>
        <v/>
      </c>
      <c r="C301" s="114"/>
      <c r="D301" s="115"/>
      <c r="E301" s="115"/>
      <c r="F301" s="115"/>
      <c r="G301" s="115"/>
      <c r="H301"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301" s="113"/>
    </row>
    <row r="302" spans="1:9">
      <c r="A302" s="113"/>
      <c r="B302" s="85" t="str">
        <f>_xlfn.IFNA(VLOOKUP(Budget_Proposal[[#This Row],[Site Name]],Cover_Table[],2,FALSE),"")</f>
        <v/>
      </c>
      <c r="C302" s="114"/>
      <c r="D302" s="115"/>
      <c r="E302" s="115"/>
      <c r="F302" s="115"/>
      <c r="G302" s="115"/>
      <c r="H302"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302" s="113"/>
    </row>
    <row r="303" spans="1:9">
      <c r="A303" s="113"/>
      <c r="B303" s="85" t="str">
        <f>_xlfn.IFNA(VLOOKUP(Budget_Proposal[[#This Row],[Site Name]],Cover_Table[],2,FALSE),"")</f>
        <v/>
      </c>
      <c r="C303" s="114"/>
      <c r="D303" s="115"/>
      <c r="E303" s="115"/>
      <c r="F303" s="115"/>
      <c r="G303" s="115"/>
      <c r="H303"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303" s="113"/>
    </row>
    <row r="304" spans="1:9">
      <c r="A304" s="113"/>
      <c r="B304" s="85" t="str">
        <f>_xlfn.IFNA(VLOOKUP(Budget_Proposal[[#This Row],[Site Name]],Cover_Table[],2,FALSE),"")</f>
        <v/>
      </c>
      <c r="C304" s="114"/>
      <c r="D304" s="115"/>
      <c r="E304" s="115"/>
      <c r="F304" s="115"/>
      <c r="G304" s="115"/>
      <c r="H304"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304" s="113"/>
    </row>
    <row r="305" spans="1:9">
      <c r="A305" s="113"/>
      <c r="B305" s="85" t="str">
        <f>_xlfn.IFNA(VLOOKUP(Budget_Proposal[[#This Row],[Site Name]],Cover_Table[],2,FALSE),"")</f>
        <v/>
      </c>
      <c r="C305" s="114"/>
      <c r="D305" s="115"/>
      <c r="E305" s="115"/>
      <c r="F305" s="115"/>
      <c r="G305" s="115"/>
      <c r="H305"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305" s="113"/>
    </row>
    <row r="306" spans="1:9">
      <c r="A306" s="113"/>
      <c r="B306" s="85" t="str">
        <f>_xlfn.IFNA(VLOOKUP(Budget_Proposal[[#This Row],[Site Name]],Cover_Table[],2,FALSE),"")</f>
        <v/>
      </c>
      <c r="C306" s="114"/>
      <c r="D306" s="115"/>
      <c r="E306" s="115"/>
      <c r="F306" s="115"/>
      <c r="G306" s="115"/>
      <c r="H306"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306" s="113"/>
    </row>
    <row r="307" spans="1:9">
      <c r="A307" s="113"/>
      <c r="B307" s="85" t="str">
        <f>_xlfn.IFNA(VLOOKUP(Budget_Proposal[[#This Row],[Site Name]],Cover_Table[],2,FALSE),"")</f>
        <v/>
      </c>
      <c r="C307" s="114"/>
      <c r="D307" s="115"/>
      <c r="E307" s="115"/>
      <c r="F307" s="115"/>
      <c r="G307" s="115"/>
      <c r="H307"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307" s="113"/>
    </row>
    <row r="308" spans="1:9">
      <c r="A308" s="113"/>
      <c r="B308" s="85" t="str">
        <f>_xlfn.IFNA(VLOOKUP(Budget_Proposal[[#This Row],[Site Name]],Cover_Table[],2,FALSE),"")</f>
        <v/>
      </c>
      <c r="C308" s="114"/>
      <c r="D308" s="115"/>
      <c r="E308" s="115"/>
      <c r="F308" s="115"/>
      <c r="G308" s="115"/>
      <c r="H308"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308" s="113"/>
    </row>
    <row r="309" spans="1:9">
      <c r="A309" s="113"/>
      <c r="B309" s="85" t="str">
        <f>_xlfn.IFNA(VLOOKUP(Budget_Proposal[[#This Row],[Site Name]],Cover_Table[],2,FALSE),"")</f>
        <v/>
      </c>
      <c r="C309" s="114"/>
      <c r="D309" s="115"/>
      <c r="E309" s="115"/>
      <c r="F309" s="115"/>
      <c r="G309" s="115"/>
      <c r="H309"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309" s="113"/>
    </row>
    <row r="310" spans="1:9">
      <c r="A310" s="113"/>
      <c r="B310" s="85" t="str">
        <f>_xlfn.IFNA(VLOOKUP(Budget_Proposal[[#This Row],[Site Name]],Cover_Table[],2,FALSE),"")</f>
        <v/>
      </c>
      <c r="C310" s="114"/>
      <c r="D310" s="115"/>
      <c r="E310" s="115"/>
      <c r="F310" s="115"/>
      <c r="G310" s="115"/>
      <c r="H310"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310" s="113"/>
    </row>
    <row r="311" spans="1:9">
      <c r="A311" s="113"/>
      <c r="B311" s="85" t="str">
        <f>_xlfn.IFNA(VLOOKUP(Budget_Proposal[[#This Row],[Site Name]],Cover_Table[],2,FALSE),"")</f>
        <v/>
      </c>
      <c r="C311" s="114"/>
      <c r="D311" s="115"/>
      <c r="E311" s="115"/>
      <c r="F311" s="115"/>
      <c r="G311" s="115"/>
      <c r="H311"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311" s="113"/>
    </row>
    <row r="312" spans="1:9">
      <c r="A312" s="113"/>
      <c r="B312" s="85" t="str">
        <f>_xlfn.IFNA(VLOOKUP(Budget_Proposal[[#This Row],[Site Name]],Cover_Table[],2,FALSE),"")</f>
        <v/>
      </c>
      <c r="C312" s="114"/>
      <c r="D312" s="115"/>
      <c r="E312" s="115"/>
      <c r="F312" s="115"/>
      <c r="G312" s="115"/>
      <c r="H312"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312" s="113"/>
    </row>
    <row r="313" spans="1:9">
      <c r="A313" s="113"/>
      <c r="B313" s="85" t="str">
        <f>_xlfn.IFNA(VLOOKUP(Budget_Proposal[[#This Row],[Site Name]],Cover_Table[],2,FALSE),"")</f>
        <v/>
      </c>
      <c r="C313" s="114"/>
      <c r="D313" s="115"/>
      <c r="E313" s="115"/>
      <c r="F313" s="115"/>
      <c r="G313" s="115"/>
      <c r="H313"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313" s="113"/>
    </row>
    <row r="314" spans="1:9">
      <c r="A314" s="113"/>
      <c r="B314" s="85" t="str">
        <f>_xlfn.IFNA(VLOOKUP(Budget_Proposal[[#This Row],[Site Name]],Cover_Table[],2,FALSE),"")</f>
        <v/>
      </c>
      <c r="C314" s="114"/>
      <c r="D314" s="115"/>
      <c r="E314" s="115"/>
      <c r="F314" s="115"/>
      <c r="G314" s="115"/>
      <c r="H314"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314" s="113"/>
    </row>
    <row r="315" spans="1:9">
      <c r="A315" s="113"/>
      <c r="B315" s="85" t="str">
        <f>_xlfn.IFNA(VLOOKUP(Budget_Proposal[[#This Row],[Site Name]],Cover_Table[],2,FALSE),"")</f>
        <v/>
      </c>
      <c r="C315" s="114"/>
      <c r="D315" s="115"/>
      <c r="E315" s="115"/>
      <c r="F315" s="115"/>
      <c r="G315" s="115"/>
      <c r="H315"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315" s="113"/>
    </row>
    <row r="316" spans="1:9">
      <c r="A316" s="113"/>
      <c r="B316" s="85" t="str">
        <f>_xlfn.IFNA(VLOOKUP(Budget_Proposal[[#This Row],[Site Name]],Cover_Table[],2,FALSE),"")</f>
        <v/>
      </c>
      <c r="C316" s="114"/>
      <c r="D316" s="115"/>
      <c r="E316" s="115"/>
      <c r="F316" s="115"/>
      <c r="G316" s="115"/>
      <c r="H316"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316" s="113"/>
    </row>
    <row r="317" spans="1:9">
      <c r="A317" s="113"/>
      <c r="B317" s="85" t="str">
        <f>_xlfn.IFNA(VLOOKUP(Budget_Proposal[[#This Row],[Site Name]],Cover_Table[],2,FALSE),"")</f>
        <v/>
      </c>
      <c r="C317" s="114"/>
      <c r="D317" s="115"/>
      <c r="E317" s="115"/>
      <c r="F317" s="115"/>
      <c r="G317" s="115"/>
      <c r="H317"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317" s="113"/>
    </row>
    <row r="318" spans="1:9">
      <c r="A318" s="113"/>
      <c r="B318" s="85" t="str">
        <f>_xlfn.IFNA(VLOOKUP(Budget_Proposal[[#This Row],[Site Name]],Cover_Table[],2,FALSE),"")</f>
        <v/>
      </c>
      <c r="C318" s="114"/>
      <c r="D318" s="115"/>
      <c r="E318" s="115"/>
      <c r="F318" s="115"/>
      <c r="G318" s="115"/>
      <c r="H318"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318" s="113"/>
    </row>
    <row r="319" spans="1:9">
      <c r="A319" s="113"/>
      <c r="B319" s="85" t="str">
        <f>_xlfn.IFNA(VLOOKUP(Budget_Proposal[[#This Row],[Site Name]],Cover_Table[],2,FALSE),"")</f>
        <v/>
      </c>
      <c r="C319" s="114"/>
      <c r="D319" s="115"/>
      <c r="E319" s="115"/>
      <c r="F319" s="115"/>
      <c r="G319" s="115"/>
      <c r="H319"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319" s="113"/>
    </row>
    <row r="320" spans="1:9">
      <c r="A320" s="113"/>
      <c r="B320" s="85" t="str">
        <f>_xlfn.IFNA(VLOOKUP(Budget_Proposal[[#This Row],[Site Name]],Cover_Table[],2,FALSE),"")</f>
        <v/>
      </c>
      <c r="C320" s="114"/>
      <c r="D320" s="115"/>
      <c r="E320" s="115"/>
      <c r="F320" s="115"/>
      <c r="G320" s="115"/>
      <c r="H320"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320" s="113"/>
    </row>
    <row r="321" spans="1:9">
      <c r="A321" s="113"/>
      <c r="B321" s="85" t="str">
        <f>_xlfn.IFNA(VLOOKUP(Budget_Proposal[[#This Row],[Site Name]],Cover_Table[],2,FALSE),"")</f>
        <v/>
      </c>
      <c r="C321" s="114"/>
      <c r="D321" s="115"/>
      <c r="E321" s="115"/>
      <c r="F321" s="115"/>
      <c r="G321" s="115"/>
      <c r="H321"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321" s="113"/>
    </row>
    <row r="322" spans="1:9">
      <c r="A322" s="113"/>
      <c r="B322" s="85" t="str">
        <f>_xlfn.IFNA(VLOOKUP(Budget_Proposal[[#This Row],[Site Name]],Cover_Table[],2,FALSE),"")</f>
        <v/>
      </c>
      <c r="C322" s="114"/>
      <c r="D322" s="115"/>
      <c r="E322" s="115"/>
      <c r="F322" s="115"/>
      <c r="G322" s="115"/>
      <c r="H322"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322" s="113"/>
    </row>
    <row r="323" spans="1:9">
      <c r="A323" s="113"/>
      <c r="B323" s="85" t="str">
        <f>_xlfn.IFNA(VLOOKUP(Budget_Proposal[[#This Row],[Site Name]],Cover_Table[],2,FALSE),"")</f>
        <v/>
      </c>
      <c r="C323" s="114"/>
      <c r="D323" s="115"/>
      <c r="E323" s="115"/>
      <c r="F323" s="115"/>
      <c r="G323" s="115"/>
      <c r="H323"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323" s="113"/>
    </row>
    <row r="324" spans="1:9">
      <c r="A324" s="113"/>
      <c r="B324" s="85" t="str">
        <f>_xlfn.IFNA(VLOOKUP(Budget_Proposal[[#This Row],[Site Name]],Cover_Table[],2,FALSE),"")</f>
        <v/>
      </c>
      <c r="C324" s="114"/>
      <c r="D324" s="115"/>
      <c r="E324" s="115"/>
      <c r="F324" s="115"/>
      <c r="G324" s="115"/>
      <c r="H324"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324" s="113"/>
    </row>
    <row r="325" spans="1:9">
      <c r="A325" s="113"/>
      <c r="B325" s="85" t="str">
        <f>_xlfn.IFNA(VLOOKUP(Budget_Proposal[[#This Row],[Site Name]],Cover_Table[],2,FALSE),"")</f>
        <v/>
      </c>
      <c r="C325" s="114"/>
      <c r="D325" s="115"/>
      <c r="E325" s="115"/>
      <c r="F325" s="115"/>
      <c r="G325" s="115"/>
      <c r="H325"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325" s="113"/>
    </row>
    <row r="326" spans="1:9">
      <c r="A326" s="113"/>
      <c r="B326" s="85" t="str">
        <f>_xlfn.IFNA(VLOOKUP(Budget_Proposal[[#This Row],[Site Name]],Cover_Table[],2,FALSE),"")</f>
        <v/>
      </c>
      <c r="C326" s="114"/>
      <c r="D326" s="115"/>
      <c r="E326" s="115"/>
      <c r="F326" s="115"/>
      <c r="G326" s="115"/>
      <c r="H326"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326" s="113"/>
    </row>
    <row r="327" spans="1:9">
      <c r="A327" s="113"/>
      <c r="B327" s="85" t="str">
        <f>_xlfn.IFNA(VLOOKUP(Budget_Proposal[[#This Row],[Site Name]],Cover_Table[],2,FALSE),"")</f>
        <v/>
      </c>
      <c r="C327" s="114"/>
      <c r="D327" s="115"/>
      <c r="E327" s="115"/>
      <c r="F327" s="115"/>
      <c r="G327" s="115"/>
      <c r="H327"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327" s="113"/>
    </row>
    <row r="328" spans="1:9">
      <c r="A328" s="113"/>
      <c r="B328" s="85" t="str">
        <f>_xlfn.IFNA(VLOOKUP(Budget_Proposal[[#This Row],[Site Name]],Cover_Table[],2,FALSE),"")</f>
        <v/>
      </c>
      <c r="C328" s="114"/>
      <c r="D328" s="115"/>
      <c r="E328" s="115"/>
      <c r="F328" s="115"/>
      <c r="G328" s="115"/>
      <c r="H328"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328" s="113"/>
    </row>
    <row r="329" spans="1:9">
      <c r="A329" s="113"/>
      <c r="B329" s="85" t="str">
        <f>_xlfn.IFNA(VLOOKUP(Budget_Proposal[[#This Row],[Site Name]],Cover_Table[],2,FALSE),"")</f>
        <v/>
      </c>
      <c r="C329" s="114"/>
      <c r="D329" s="115"/>
      <c r="E329" s="115"/>
      <c r="F329" s="115"/>
      <c r="G329" s="115"/>
      <c r="H329"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329" s="113"/>
    </row>
    <row r="330" spans="1:9">
      <c r="A330" s="113"/>
      <c r="B330" s="85" t="str">
        <f>_xlfn.IFNA(VLOOKUP(Budget_Proposal[[#This Row],[Site Name]],Cover_Table[],2,FALSE),"")</f>
        <v/>
      </c>
      <c r="C330" s="114"/>
      <c r="D330" s="115"/>
      <c r="E330" s="115"/>
      <c r="F330" s="115"/>
      <c r="G330" s="115"/>
      <c r="H330"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330" s="113"/>
    </row>
    <row r="331" spans="1:9">
      <c r="A331" s="113"/>
      <c r="B331" s="85" t="str">
        <f>_xlfn.IFNA(VLOOKUP(Budget_Proposal[[#This Row],[Site Name]],Cover_Table[],2,FALSE),"")</f>
        <v/>
      </c>
      <c r="C331" s="114"/>
      <c r="D331" s="115"/>
      <c r="E331" s="115"/>
      <c r="F331" s="115"/>
      <c r="G331" s="115"/>
      <c r="H331"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331" s="113"/>
    </row>
    <row r="332" spans="1:9">
      <c r="A332" s="113"/>
      <c r="B332" s="85" t="str">
        <f>_xlfn.IFNA(VLOOKUP(Budget_Proposal[[#This Row],[Site Name]],Cover_Table[],2,FALSE),"")</f>
        <v/>
      </c>
      <c r="C332" s="114"/>
      <c r="D332" s="115"/>
      <c r="E332" s="115"/>
      <c r="F332" s="115"/>
      <c r="G332" s="115"/>
      <c r="H332"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332" s="113"/>
    </row>
    <row r="333" spans="1:9">
      <c r="A333" s="113"/>
      <c r="B333" s="85" t="str">
        <f>_xlfn.IFNA(VLOOKUP(Budget_Proposal[[#This Row],[Site Name]],Cover_Table[],2,FALSE),"")</f>
        <v/>
      </c>
      <c r="C333" s="114"/>
      <c r="D333" s="115"/>
      <c r="E333" s="115"/>
      <c r="F333" s="115"/>
      <c r="G333" s="115"/>
      <c r="H333"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333" s="113"/>
    </row>
    <row r="334" spans="1:9">
      <c r="A334" s="113"/>
      <c r="B334" s="85" t="str">
        <f>_xlfn.IFNA(VLOOKUP(Budget_Proposal[[#This Row],[Site Name]],Cover_Table[],2,FALSE),"")</f>
        <v/>
      </c>
      <c r="C334" s="114"/>
      <c r="D334" s="115"/>
      <c r="E334" s="115"/>
      <c r="F334" s="115"/>
      <c r="G334" s="115"/>
      <c r="H334"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334" s="113"/>
    </row>
    <row r="335" spans="1:9">
      <c r="A335" s="113"/>
      <c r="B335" s="85" t="str">
        <f>_xlfn.IFNA(VLOOKUP(Budget_Proposal[[#This Row],[Site Name]],Cover_Table[],2,FALSE),"")</f>
        <v/>
      </c>
      <c r="C335" s="114"/>
      <c r="D335" s="115"/>
      <c r="E335" s="115"/>
      <c r="F335" s="115"/>
      <c r="G335" s="115"/>
      <c r="H335"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335" s="113"/>
    </row>
    <row r="336" spans="1:9">
      <c r="A336" s="113"/>
      <c r="B336" s="85" t="str">
        <f>_xlfn.IFNA(VLOOKUP(Budget_Proposal[[#This Row],[Site Name]],Cover_Table[],2,FALSE),"")</f>
        <v/>
      </c>
      <c r="C336" s="114"/>
      <c r="D336" s="115"/>
      <c r="E336" s="115"/>
      <c r="F336" s="115"/>
      <c r="G336" s="115"/>
      <c r="H336"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336" s="113"/>
    </row>
    <row r="337" spans="1:9">
      <c r="A337" s="113"/>
      <c r="B337" s="85" t="str">
        <f>_xlfn.IFNA(VLOOKUP(Budget_Proposal[[#This Row],[Site Name]],Cover_Table[],2,FALSE),"")</f>
        <v/>
      </c>
      <c r="C337" s="114"/>
      <c r="D337" s="115"/>
      <c r="E337" s="115"/>
      <c r="F337" s="115"/>
      <c r="G337" s="115"/>
      <c r="H337"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337" s="113"/>
    </row>
    <row r="338" spans="1:9">
      <c r="A338" s="113"/>
      <c r="B338" s="85" t="str">
        <f>_xlfn.IFNA(VLOOKUP(Budget_Proposal[[#This Row],[Site Name]],Cover_Table[],2,FALSE),"")</f>
        <v/>
      </c>
      <c r="C338" s="114"/>
      <c r="D338" s="115"/>
      <c r="E338" s="115"/>
      <c r="F338" s="115"/>
      <c r="G338" s="115"/>
      <c r="H338"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338" s="113"/>
    </row>
    <row r="339" spans="1:9">
      <c r="A339" s="113"/>
      <c r="B339" s="85" t="str">
        <f>_xlfn.IFNA(VLOOKUP(Budget_Proposal[[#This Row],[Site Name]],Cover_Table[],2,FALSE),"")</f>
        <v/>
      </c>
      <c r="C339" s="114"/>
      <c r="D339" s="115"/>
      <c r="E339" s="115"/>
      <c r="F339" s="115"/>
      <c r="G339" s="115"/>
      <c r="H339"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339" s="113"/>
    </row>
    <row r="340" spans="1:9">
      <c r="A340" s="113"/>
      <c r="B340" s="85" t="str">
        <f>_xlfn.IFNA(VLOOKUP(Budget_Proposal[[#This Row],[Site Name]],Cover_Table[],2,FALSE),"")</f>
        <v/>
      </c>
      <c r="C340" s="114"/>
      <c r="D340" s="115"/>
      <c r="E340" s="115"/>
      <c r="F340" s="115"/>
      <c r="G340" s="115"/>
      <c r="H340"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340" s="113"/>
    </row>
    <row r="341" spans="1:9">
      <c r="A341" s="113"/>
      <c r="B341" s="85" t="str">
        <f>_xlfn.IFNA(VLOOKUP(Budget_Proposal[[#This Row],[Site Name]],Cover_Table[],2,FALSE),"")</f>
        <v/>
      </c>
      <c r="C341" s="114"/>
      <c r="D341" s="115"/>
      <c r="E341" s="115"/>
      <c r="F341" s="115"/>
      <c r="G341" s="115"/>
      <c r="H341"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341" s="113"/>
    </row>
    <row r="342" spans="1:9">
      <c r="A342" s="113"/>
      <c r="B342" s="85" t="str">
        <f>_xlfn.IFNA(VLOOKUP(Budget_Proposal[[#This Row],[Site Name]],Cover_Table[],2,FALSE),"")</f>
        <v/>
      </c>
      <c r="C342" s="114"/>
      <c r="D342" s="115"/>
      <c r="E342" s="115"/>
      <c r="F342" s="115"/>
      <c r="G342" s="115"/>
      <c r="H342"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342" s="113"/>
    </row>
    <row r="343" spans="1:9">
      <c r="A343" s="113"/>
      <c r="B343" s="85" t="str">
        <f>_xlfn.IFNA(VLOOKUP(Budget_Proposal[[#This Row],[Site Name]],Cover_Table[],2,FALSE),"")</f>
        <v/>
      </c>
      <c r="C343" s="114"/>
      <c r="D343" s="115"/>
      <c r="E343" s="115"/>
      <c r="F343" s="115"/>
      <c r="G343" s="115"/>
      <c r="H343"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343" s="113"/>
    </row>
    <row r="344" spans="1:9">
      <c r="A344" s="113"/>
      <c r="B344" s="85" t="str">
        <f>_xlfn.IFNA(VLOOKUP(Budget_Proposal[[#This Row],[Site Name]],Cover_Table[],2,FALSE),"")</f>
        <v/>
      </c>
      <c r="C344" s="114"/>
      <c r="D344" s="115"/>
      <c r="E344" s="115"/>
      <c r="F344" s="115"/>
      <c r="G344" s="115"/>
      <c r="H344"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344" s="113"/>
    </row>
    <row r="345" spans="1:9">
      <c r="A345" s="113"/>
      <c r="B345" s="85" t="str">
        <f>_xlfn.IFNA(VLOOKUP(Budget_Proposal[[#This Row],[Site Name]],Cover_Table[],2,FALSE),"")</f>
        <v/>
      </c>
      <c r="C345" s="114"/>
      <c r="D345" s="115"/>
      <c r="E345" s="115"/>
      <c r="F345" s="115"/>
      <c r="G345" s="115"/>
      <c r="H345"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345" s="113"/>
    </row>
    <row r="346" spans="1:9">
      <c r="A346" s="113"/>
      <c r="B346" s="85" t="str">
        <f>_xlfn.IFNA(VLOOKUP(Budget_Proposal[[#This Row],[Site Name]],Cover_Table[],2,FALSE),"")</f>
        <v/>
      </c>
      <c r="C346" s="114"/>
      <c r="D346" s="115"/>
      <c r="E346" s="115"/>
      <c r="F346" s="115"/>
      <c r="G346" s="115"/>
      <c r="H346"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346" s="113"/>
    </row>
    <row r="347" spans="1:9">
      <c r="A347" s="113"/>
      <c r="B347" s="85" t="str">
        <f>_xlfn.IFNA(VLOOKUP(Budget_Proposal[[#This Row],[Site Name]],Cover_Table[],2,FALSE),"")</f>
        <v/>
      </c>
      <c r="C347" s="114"/>
      <c r="D347" s="115"/>
      <c r="E347" s="115"/>
      <c r="F347" s="115"/>
      <c r="G347" s="115"/>
      <c r="H347"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347" s="113"/>
    </row>
    <row r="348" spans="1:9">
      <c r="A348" s="113"/>
      <c r="B348" s="85" t="str">
        <f>_xlfn.IFNA(VLOOKUP(Budget_Proposal[[#This Row],[Site Name]],Cover_Table[],2,FALSE),"")</f>
        <v/>
      </c>
      <c r="C348" s="114"/>
      <c r="D348" s="115"/>
      <c r="E348" s="115"/>
      <c r="F348" s="115"/>
      <c r="G348" s="115"/>
      <c r="H348"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348" s="113"/>
    </row>
    <row r="349" spans="1:9">
      <c r="A349" s="113"/>
      <c r="B349" s="85" t="str">
        <f>_xlfn.IFNA(VLOOKUP(Budget_Proposal[[#This Row],[Site Name]],Cover_Table[],2,FALSE),"")</f>
        <v/>
      </c>
      <c r="C349" s="114"/>
      <c r="D349" s="115"/>
      <c r="E349" s="115"/>
      <c r="F349" s="115"/>
      <c r="G349" s="115"/>
      <c r="H349"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349" s="113"/>
    </row>
    <row r="350" spans="1:9">
      <c r="A350" s="113"/>
      <c r="B350" s="85" t="str">
        <f>_xlfn.IFNA(VLOOKUP(Budget_Proposal[[#This Row],[Site Name]],Cover_Table[],2,FALSE),"")</f>
        <v/>
      </c>
      <c r="C350" s="114"/>
      <c r="D350" s="115"/>
      <c r="E350" s="115"/>
      <c r="F350" s="115"/>
      <c r="G350" s="115"/>
      <c r="H350"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350" s="113"/>
    </row>
    <row r="351" spans="1:9">
      <c r="A351" s="113"/>
      <c r="B351" s="85" t="str">
        <f>_xlfn.IFNA(VLOOKUP(Budget_Proposal[[#This Row],[Site Name]],Cover_Table[],2,FALSE),"")</f>
        <v/>
      </c>
      <c r="C351" s="114"/>
      <c r="D351" s="115"/>
      <c r="E351" s="115"/>
      <c r="F351" s="115"/>
      <c r="G351" s="115"/>
      <c r="H351"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351" s="113"/>
    </row>
    <row r="352" spans="1:9">
      <c r="A352" s="113"/>
      <c r="B352" s="85" t="str">
        <f>_xlfn.IFNA(VLOOKUP(Budget_Proposal[[#This Row],[Site Name]],Cover_Table[],2,FALSE),"")</f>
        <v/>
      </c>
      <c r="C352" s="114"/>
      <c r="D352" s="115"/>
      <c r="E352" s="115"/>
      <c r="F352" s="115"/>
      <c r="G352" s="115"/>
      <c r="H352"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352" s="113"/>
    </row>
    <row r="353" spans="1:9">
      <c r="A353" s="113"/>
      <c r="B353" s="85" t="str">
        <f>_xlfn.IFNA(VLOOKUP(Budget_Proposal[[#This Row],[Site Name]],Cover_Table[],2,FALSE),"")</f>
        <v/>
      </c>
      <c r="C353" s="114"/>
      <c r="D353" s="115"/>
      <c r="E353" s="115"/>
      <c r="F353" s="115"/>
      <c r="G353" s="115"/>
      <c r="H353"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353" s="113"/>
    </row>
    <row r="354" spans="1:9">
      <c r="A354" s="113"/>
      <c r="B354" s="85" t="str">
        <f>_xlfn.IFNA(VLOOKUP(Budget_Proposal[[#This Row],[Site Name]],Cover_Table[],2,FALSE),"")</f>
        <v/>
      </c>
      <c r="C354" s="114"/>
      <c r="D354" s="115"/>
      <c r="E354" s="115"/>
      <c r="F354" s="115"/>
      <c r="G354" s="115"/>
      <c r="H354"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354" s="113"/>
    </row>
    <row r="355" spans="1:9">
      <c r="A355" s="113"/>
      <c r="B355" s="85" t="str">
        <f>_xlfn.IFNA(VLOOKUP(Budget_Proposal[[#This Row],[Site Name]],Cover_Table[],2,FALSE),"")</f>
        <v/>
      </c>
      <c r="C355" s="114"/>
      <c r="D355" s="115"/>
      <c r="E355" s="115"/>
      <c r="F355" s="115"/>
      <c r="G355" s="115"/>
      <c r="H355"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355" s="113"/>
    </row>
    <row r="356" spans="1:9">
      <c r="A356" s="113"/>
      <c r="B356" s="85" t="str">
        <f>_xlfn.IFNA(VLOOKUP(Budget_Proposal[[#This Row],[Site Name]],Cover_Table[],2,FALSE),"")</f>
        <v/>
      </c>
      <c r="C356" s="114"/>
      <c r="D356" s="115"/>
      <c r="E356" s="115"/>
      <c r="F356" s="115"/>
      <c r="G356" s="115"/>
      <c r="H356"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356" s="113"/>
    </row>
    <row r="357" spans="1:9">
      <c r="A357" s="113"/>
      <c r="B357" s="85" t="str">
        <f>_xlfn.IFNA(VLOOKUP(Budget_Proposal[[#This Row],[Site Name]],Cover_Table[],2,FALSE),"")</f>
        <v/>
      </c>
      <c r="C357" s="114"/>
      <c r="D357" s="115"/>
      <c r="E357" s="115"/>
      <c r="F357" s="115"/>
      <c r="G357" s="115"/>
      <c r="H357"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357" s="113"/>
    </row>
    <row r="358" spans="1:9">
      <c r="A358" s="113"/>
      <c r="B358" s="85" t="str">
        <f>_xlfn.IFNA(VLOOKUP(Budget_Proposal[[#This Row],[Site Name]],Cover_Table[],2,FALSE),"")</f>
        <v/>
      </c>
      <c r="C358" s="114"/>
      <c r="D358" s="115"/>
      <c r="E358" s="115"/>
      <c r="F358" s="115"/>
      <c r="G358" s="115"/>
      <c r="H358"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358" s="113"/>
    </row>
    <row r="359" spans="1:9">
      <c r="A359" s="113"/>
      <c r="B359" s="85" t="str">
        <f>_xlfn.IFNA(VLOOKUP(Budget_Proposal[[#This Row],[Site Name]],Cover_Table[],2,FALSE),"")</f>
        <v/>
      </c>
      <c r="C359" s="114"/>
      <c r="D359" s="115"/>
      <c r="E359" s="115"/>
      <c r="F359" s="115"/>
      <c r="G359" s="115"/>
      <c r="H359"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359" s="113"/>
    </row>
    <row r="360" spans="1:9">
      <c r="A360" s="113"/>
      <c r="B360" s="85" t="str">
        <f>_xlfn.IFNA(VLOOKUP(Budget_Proposal[[#This Row],[Site Name]],Cover_Table[],2,FALSE),"")</f>
        <v/>
      </c>
      <c r="C360" s="114"/>
      <c r="D360" s="115"/>
      <c r="E360" s="115"/>
      <c r="F360" s="115"/>
      <c r="G360" s="115"/>
      <c r="H360"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360" s="113"/>
    </row>
    <row r="361" spans="1:9">
      <c r="A361" s="113"/>
      <c r="B361" s="85" t="str">
        <f>_xlfn.IFNA(VLOOKUP(Budget_Proposal[[#This Row],[Site Name]],Cover_Table[],2,FALSE),"")</f>
        <v/>
      </c>
      <c r="C361" s="114"/>
      <c r="D361" s="115"/>
      <c r="E361" s="115"/>
      <c r="F361" s="115"/>
      <c r="G361" s="115"/>
      <c r="H361"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361" s="113"/>
    </row>
    <row r="362" spans="1:9">
      <c r="A362" s="113"/>
      <c r="B362" s="85" t="str">
        <f>_xlfn.IFNA(VLOOKUP(Budget_Proposal[[#This Row],[Site Name]],Cover_Table[],2,FALSE),"")</f>
        <v/>
      </c>
      <c r="C362" s="114"/>
      <c r="D362" s="115"/>
      <c r="E362" s="115"/>
      <c r="F362" s="115"/>
      <c r="G362" s="115"/>
      <c r="H362"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362" s="113"/>
    </row>
    <row r="363" spans="1:9">
      <c r="A363" s="113"/>
      <c r="B363" s="85" t="str">
        <f>_xlfn.IFNA(VLOOKUP(Budget_Proposal[[#This Row],[Site Name]],Cover_Table[],2,FALSE),"")</f>
        <v/>
      </c>
      <c r="C363" s="114"/>
      <c r="D363" s="115"/>
      <c r="E363" s="115"/>
      <c r="F363" s="115"/>
      <c r="G363" s="115"/>
      <c r="H363"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363" s="113"/>
    </row>
    <row r="364" spans="1:9">
      <c r="A364" s="113"/>
      <c r="B364" s="85" t="str">
        <f>_xlfn.IFNA(VLOOKUP(Budget_Proposal[[#This Row],[Site Name]],Cover_Table[],2,FALSE),"")</f>
        <v/>
      </c>
      <c r="C364" s="114"/>
      <c r="D364" s="115"/>
      <c r="E364" s="115"/>
      <c r="F364" s="115"/>
      <c r="G364" s="115"/>
      <c r="H364"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364" s="113"/>
    </row>
    <row r="365" spans="1:9">
      <c r="A365" s="113"/>
      <c r="B365" s="85" t="str">
        <f>_xlfn.IFNA(VLOOKUP(Budget_Proposal[[#This Row],[Site Name]],Cover_Table[],2,FALSE),"")</f>
        <v/>
      </c>
      <c r="C365" s="114"/>
      <c r="D365" s="115"/>
      <c r="E365" s="115"/>
      <c r="F365" s="115"/>
      <c r="G365" s="115"/>
      <c r="H365"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365" s="113"/>
    </row>
    <row r="366" spans="1:9">
      <c r="A366" s="113"/>
      <c r="B366" s="85" t="str">
        <f>_xlfn.IFNA(VLOOKUP(Budget_Proposal[[#This Row],[Site Name]],Cover_Table[],2,FALSE),"")</f>
        <v/>
      </c>
      <c r="C366" s="114"/>
      <c r="D366" s="115"/>
      <c r="E366" s="115"/>
      <c r="F366" s="115"/>
      <c r="G366" s="115"/>
      <c r="H366"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366" s="113"/>
    </row>
    <row r="367" spans="1:9">
      <c r="A367" s="113"/>
      <c r="B367" s="85" t="str">
        <f>_xlfn.IFNA(VLOOKUP(Budget_Proposal[[#This Row],[Site Name]],Cover_Table[],2,FALSE),"")</f>
        <v/>
      </c>
      <c r="C367" s="114"/>
      <c r="D367" s="115"/>
      <c r="E367" s="115"/>
      <c r="F367" s="115"/>
      <c r="G367" s="115"/>
      <c r="H367"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367" s="113"/>
    </row>
    <row r="368" spans="1:9">
      <c r="A368" s="113"/>
      <c r="B368" s="85" t="str">
        <f>_xlfn.IFNA(VLOOKUP(Budget_Proposal[[#This Row],[Site Name]],Cover_Table[],2,FALSE),"")</f>
        <v/>
      </c>
      <c r="C368" s="114"/>
      <c r="D368" s="115"/>
      <c r="E368" s="115"/>
      <c r="F368" s="115"/>
      <c r="G368" s="115"/>
      <c r="H368"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368" s="113"/>
    </row>
    <row r="369" spans="1:9">
      <c r="A369" s="113"/>
      <c r="B369" s="85" t="str">
        <f>_xlfn.IFNA(VLOOKUP(Budget_Proposal[[#This Row],[Site Name]],Cover_Table[],2,FALSE),"")</f>
        <v/>
      </c>
      <c r="C369" s="114"/>
      <c r="D369" s="115"/>
      <c r="E369" s="115"/>
      <c r="F369" s="115"/>
      <c r="G369" s="115"/>
      <c r="H369"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369" s="113"/>
    </row>
    <row r="370" spans="1:9">
      <c r="A370" s="113"/>
      <c r="B370" s="85" t="str">
        <f>_xlfn.IFNA(VLOOKUP(Budget_Proposal[[#This Row],[Site Name]],Cover_Table[],2,FALSE),"")</f>
        <v/>
      </c>
      <c r="C370" s="114"/>
      <c r="D370" s="115"/>
      <c r="E370" s="115"/>
      <c r="F370" s="115"/>
      <c r="G370" s="115"/>
      <c r="H370"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370" s="113"/>
    </row>
    <row r="371" spans="1:9">
      <c r="A371" s="113"/>
      <c r="B371" s="85" t="str">
        <f>_xlfn.IFNA(VLOOKUP(Budget_Proposal[[#This Row],[Site Name]],Cover_Table[],2,FALSE),"")</f>
        <v/>
      </c>
      <c r="C371" s="114"/>
      <c r="D371" s="115"/>
      <c r="E371" s="115"/>
      <c r="F371" s="115"/>
      <c r="G371" s="115"/>
      <c r="H371"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371" s="113"/>
    </row>
    <row r="372" spans="1:9">
      <c r="A372" s="113"/>
      <c r="B372" s="85" t="str">
        <f>_xlfn.IFNA(VLOOKUP(Budget_Proposal[[#This Row],[Site Name]],Cover_Table[],2,FALSE),"")</f>
        <v/>
      </c>
      <c r="C372" s="114"/>
      <c r="D372" s="115"/>
      <c r="E372" s="115"/>
      <c r="F372" s="115"/>
      <c r="G372" s="115"/>
      <c r="H372"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372" s="113"/>
    </row>
    <row r="373" spans="1:9">
      <c r="A373" s="113"/>
      <c r="B373" s="85" t="str">
        <f>_xlfn.IFNA(VLOOKUP(Budget_Proposal[[#This Row],[Site Name]],Cover_Table[],2,FALSE),"")</f>
        <v/>
      </c>
      <c r="C373" s="114"/>
      <c r="D373" s="115"/>
      <c r="E373" s="115"/>
      <c r="F373" s="115"/>
      <c r="G373" s="115"/>
      <c r="H373"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373" s="113"/>
    </row>
    <row r="374" spans="1:9">
      <c r="A374" s="113"/>
      <c r="B374" s="85" t="str">
        <f>_xlfn.IFNA(VLOOKUP(Budget_Proposal[[#This Row],[Site Name]],Cover_Table[],2,FALSE),"")</f>
        <v/>
      </c>
      <c r="C374" s="114"/>
      <c r="D374" s="115"/>
      <c r="E374" s="115"/>
      <c r="F374" s="115"/>
      <c r="G374" s="115"/>
      <c r="H374"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374" s="113"/>
    </row>
    <row r="375" spans="1:9">
      <c r="A375" s="113"/>
      <c r="B375" s="85" t="str">
        <f>_xlfn.IFNA(VLOOKUP(Budget_Proposal[[#This Row],[Site Name]],Cover_Table[],2,FALSE),"")</f>
        <v/>
      </c>
      <c r="C375" s="114"/>
      <c r="D375" s="115"/>
      <c r="E375" s="115"/>
      <c r="F375" s="115"/>
      <c r="G375" s="115"/>
      <c r="H375"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375" s="113"/>
    </row>
    <row r="376" spans="1:9">
      <c r="A376" s="113"/>
      <c r="B376" s="85" t="str">
        <f>_xlfn.IFNA(VLOOKUP(Budget_Proposal[[#This Row],[Site Name]],Cover_Table[],2,FALSE),"")</f>
        <v/>
      </c>
      <c r="C376" s="114"/>
      <c r="D376" s="115"/>
      <c r="E376" s="115"/>
      <c r="F376" s="115"/>
      <c r="G376" s="115"/>
      <c r="H376"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376" s="113"/>
    </row>
    <row r="377" spans="1:9">
      <c r="A377" s="113"/>
      <c r="B377" s="85" t="str">
        <f>_xlfn.IFNA(VLOOKUP(Budget_Proposal[[#This Row],[Site Name]],Cover_Table[],2,FALSE),"")</f>
        <v/>
      </c>
      <c r="C377" s="114"/>
      <c r="D377" s="115"/>
      <c r="E377" s="115"/>
      <c r="F377" s="115"/>
      <c r="G377" s="115"/>
      <c r="H377"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377" s="113"/>
    </row>
    <row r="378" spans="1:9">
      <c r="A378" s="113"/>
      <c r="B378" s="85" t="str">
        <f>_xlfn.IFNA(VLOOKUP(Budget_Proposal[[#This Row],[Site Name]],Cover_Table[],2,FALSE),"")</f>
        <v/>
      </c>
      <c r="C378" s="114"/>
      <c r="D378" s="115"/>
      <c r="E378" s="115"/>
      <c r="F378" s="115"/>
      <c r="G378" s="115"/>
      <c r="H378"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378" s="113"/>
    </row>
    <row r="379" spans="1:9">
      <c r="A379" s="113"/>
      <c r="B379" s="85" t="str">
        <f>_xlfn.IFNA(VLOOKUP(Budget_Proposal[[#This Row],[Site Name]],Cover_Table[],2,FALSE),"")</f>
        <v/>
      </c>
      <c r="C379" s="114"/>
      <c r="D379" s="115"/>
      <c r="E379" s="115"/>
      <c r="F379" s="115"/>
      <c r="G379" s="115"/>
      <c r="H379"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379" s="113"/>
    </row>
    <row r="380" spans="1:9">
      <c r="A380" s="113"/>
      <c r="B380" s="85" t="str">
        <f>_xlfn.IFNA(VLOOKUP(Budget_Proposal[[#This Row],[Site Name]],Cover_Table[],2,FALSE),"")</f>
        <v/>
      </c>
      <c r="C380" s="114"/>
      <c r="D380" s="115"/>
      <c r="E380" s="115"/>
      <c r="F380" s="115"/>
      <c r="G380" s="115"/>
      <c r="H380"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380" s="113"/>
    </row>
    <row r="381" spans="1:9">
      <c r="A381" s="113"/>
      <c r="B381" s="85" t="str">
        <f>_xlfn.IFNA(VLOOKUP(Budget_Proposal[[#This Row],[Site Name]],Cover_Table[],2,FALSE),"")</f>
        <v/>
      </c>
      <c r="C381" s="114"/>
      <c r="D381" s="115"/>
      <c r="E381" s="115"/>
      <c r="F381" s="115"/>
      <c r="G381" s="115"/>
      <c r="H381"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381" s="113"/>
    </row>
    <row r="382" spans="1:9">
      <c r="A382" s="113"/>
      <c r="B382" s="85" t="str">
        <f>_xlfn.IFNA(VLOOKUP(Budget_Proposal[[#This Row],[Site Name]],Cover_Table[],2,FALSE),"")</f>
        <v/>
      </c>
      <c r="C382" s="114"/>
      <c r="D382" s="115"/>
      <c r="E382" s="115"/>
      <c r="F382" s="115"/>
      <c r="G382" s="115"/>
      <c r="H382"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382" s="113"/>
    </row>
    <row r="383" spans="1:9">
      <c r="A383" s="113"/>
      <c r="B383" s="85" t="str">
        <f>_xlfn.IFNA(VLOOKUP(Budget_Proposal[[#This Row],[Site Name]],Cover_Table[],2,FALSE),"")</f>
        <v/>
      </c>
      <c r="C383" s="114"/>
      <c r="D383" s="115"/>
      <c r="E383" s="115"/>
      <c r="F383" s="115"/>
      <c r="G383" s="115"/>
      <c r="H383"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383" s="113"/>
    </row>
    <row r="384" spans="1:9">
      <c r="A384" s="113"/>
      <c r="B384" s="85" t="str">
        <f>_xlfn.IFNA(VLOOKUP(Budget_Proposal[[#This Row],[Site Name]],Cover_Table[],2,FALSE),"")</f>
        <v/>
      </c>
      <c r="C384" s="114"/>
      <c r="D384" s="115"/>
      <c r="E384" s="115"/>
      <c r="F384" s="115"/>
      <c r="G384" s="115"/>
      <c r="H384"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384" s="113"/>
    </row>
    <row r="385" spans="1:9">
      <c r="A385" s="113"/>
      <c r="B385" s="85" t="str">
        <f>_xlfn.IFNA(VLOOKUP(Budget_Proposal[[#This Row],[Site Name]],Cover_Table[],2,FALSE),"")</f>
        <v/>
      </c>
      <c r="C385" s="114"/>
      <c r="D385" s="115"/>
      <c r="E385" s="115"/>
      <c r="F385" s="115"/>
      <c r="G385" s="115"/>
      <c r="H385"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385" s="113"/>
    </row>
    <row r="386" spans="1:9">
      <c r="A386" s="113"/>
      <c r="B386" s="85" t="str">
        <f>_xlfn.IFNA(VLOOKUP(Budget_Proposal[[#This Row],[Site Name]],Cover_Table[],2,FALSE),"")</f>
        <v/>
      </c>
      <c r="C386" s="114"/>
      <c r="D386" s="115"/>
      <c r="E386" s="115"/>
      <c r="F386" s="115"/>
      <c r="G386" s="115"/>
      <c r="H386"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386" s="113"/>
    </row>
    <row r="387" spans="1:9">
      <c r="A387" s="113"/>
      <c r="B387" s="85" t="str">
        <f>_xlfn.IFNA(VLOOKUP(Budget_Proposal[[#This Row],[Site Name]],Cover_Table[],2,FALSE),"")</f>
        <v/>
      </c>
      <c r="C387" s="114"/>
      <c r="D387" s="115"/>
      <c r="E387" s="115"/>
      <c r="F387" s="115"/>
      <c r="G387" s="115"/>
      <c r="H387"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387" s="113"/>
    </row>
    <row r="388" spans="1:9">
      <c r="A388" s="113"/>
      <c r="B388" s="85" t="str">
        <f>_xlfn.IFNA(VLOOKUP(Budget_Proposal[[#This Row],[Site Name]],Cover_Table[],2,FALSE),"")</f>
        <v/>
      </c>
      <c r="C388" s="114"/>
      <c r="D388" s="115"/>
      <c r="E388" s="115"/>
      <c r="F388" s="115"/>
      <c r="G388" s="115"/>
      <c r="H388"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388" s="113"/>
    </row>
    <row r="389" spans="1:9">
      <c r="A389" s="113"/>
      <c r="B389" s="85" t="str">
        <f>_xlfn.IFNA(VLOOKUP(Budget_Proposal[[#This Row],[Site Name]],Cover_Table[],2,FALSE),"")</f>
        <v/>
      </c>
      <c r="C389" s="114"/>
      <c r="D389" s="115"/>
      <c r="E389" s="115"/>
      <c r="F389" s="115"/>
      <c r="G389" s="115"/>
      <c r="H389"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389" s="113"/>
    </row>
    <row r="390" spans="1:9">
      <c r="A390" s="113"/>
      <c r="B390" s="85" t="str">
        <f>_xlfn.IFNA(VLOOKUP(Budget_Proposal[[#This Row],[Site Name]],Cover_Table[],2,FALSE),"")</f>
        <v/>
      </c>
      <c r="C390" s="114"/>
      <c r="D390" s="115"/>
      <c r="E390" s="115"/>
      <c r="F390" s="115"/>
      <c r="G390" s="115"/>
      <c r="H390"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390" s="113"/>
    </row>
    <row r="391" spans="1:9">
      <c r="A391" s="113"/>
      <c r="B391" s="85" t="str">
        <f>_xlfn.IFNA(VLOOKUP(Budget_Proposal[[#This Row],[Site Name]],Cover_Table[],2,FALSE),"")</f>
        <v/>
      </c>
      <c r="C391" s="114"/>
      <c r="D391" s="115"/>
      <c r="E391" s="115"/>
      <c r="F391" s="115"/>
      <c r="G391" s="115"/>
      <c r="H391"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391" s="113"/>
    </row>
    <row r="392" spans="1:9">
      <c r="A392" s="113"/>
      <c r="B392" s="85" t="str">
        <f>_xlfn.IFNA(VLOOKUP(Budget_Proposal[[#This Row],[Site Name]],Cover_Table[],2,FALSE),"")</f>
        <v/>
      </c>
      <c r="C392" s="114"/>
      <c r="D392" s="115"/>
      <c r="E392" s="115"/>
      <c r="F392" s="115"/>
      <c r="G392" s="115"/>
      <c r="H392"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392" s="113"/>
    </row>
    <row r="393" spans="1:9">
      <c r="A393" s="113"/>
      <c r="B393" s="85" t="str">
        <f>_xlfn.IFNA(VLOOKUP(Budget_Proposal[[#This Row],[Site Name]],Cover_Table[],2,FALSE),"")</f>
        <v/>
      </c>
      <c r="C393" s="114"/>
      <c r="D393" s="115"/>
      <c r="E393" s="115"/>
      <c r="F393" s="115"/>
      <c r="G393" s="115"/>
      <c r="H393"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393" s="113"/>
    </row>
    <row r="394" spans="1:9">
      <c r="A394" s="113"/>
      <c r="B394" s="85" t="str">
        <f>_xlfn.IFNA(VLOOKUP(Budget_Proposal[[#This Row],[Site Name]],Cover_Table[],2,FALSE),"")</f>
        <v/>
      </c>
      <c r="C394" s="114"/>
      <c r="D394" s="115"/>
      <c r="E394" s="115"/>
      <c r="F394" s="115"/>
      <c r="G394" s="115"/>
      <c r="H394"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394" s="113"/>
    </row>
    <row r="395" spans="1:9">
      <c r="A395" s="113"/>
      <c r="B395" s="85" t="str">
        <f>_xlfn.IFNA(VLOOKUP(Budget_Proposal[[#This Row],[Site Name]],Cover_Table[],2,FALSE),"")</f>
        <v/>
      </c>
      <c r="C395" s="114"/>
      <c r="D395" s="115"/>
      <c r="E395" s="115"/>
      <c r="F395" s="115"/>
      <c r="G395" s="115"/>
      <c r="H395"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395" s="113"/>
    </row>
    <row r="396" spans="1:9">
      <c r="A396" s="113"/>
      <c r="B396" s="85" t="str">
        <f>_xlfn.IFNA(VLOOKUP(Budget_Proposal[[#This Row],[Site Name]],Cover_Table[],2,FALSE),"")</f>
        <v/>
      </c>
      <c r="C396" s="114"/>
      <c r="D396" s="115"/>
      <c r="E396" s="115"/>
      <c r="F396" s="115"/>
      <c r="G396" s="115"/>
      <c r="H396"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396" s="113"/>
    </row>
    <row r="397" spans="1:9">
      <c r="A397" s="113"/>
      <c r="B397" s="85" t="str">
        <f>_xlfn.IFNA(VLOOKUP(Budget_Proposal[[#This Row],[Site Name]],Cover_Table[],2,FALSE),"")</f>
        <v/>
      </c>
      <c r="C397" s="114"/>
      <c r="D397" s="115"/>
      <c r="E397" s="115"/>
      <c r="F397" s="115"/>
      <c r="G397" s="115"/>
      <c r="H397"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397" s="113"/>
    </row>
    <row r="398" spans="1:9">
      <c r="A398" s="113"/>
      <c r="B398" s="85" t="str">
        <f>_xlfn.IFNA(VLOOKUP(Budget_Proposal[[#This Row],[Site Name]],Cover_Table[],2,FALSE),"")</f>
        <v/>
      </c>
      <c r="C398" s="114"/>
      <c r="D398" s="115"/>
      <c r="E398" s="115"/>
      <c r="F398" s="115"/>
      <c r="G398" s="115"/>
      <c r="H398"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398" s="113"/>
    </row>
    <row r="399" spans="1:9">
      <c r="A399" s="113"/>
      <c r="B399" s="85" t="str">
        <f>_xlfn.IFNA(VLOOKUP(Budget_Proposal[[#This Row],[Site Name]],Cover_Table[],2,FALSE),"")</f>
        <v/>
      </c>
      <c r="C399" s="114"/>
      <c r="D399" s="115"/>
      <c r="E399" s="115"/>
      <c r="F399" s="115"/>
      <c r="G399" s="115"/>
      <c r="H399"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399" s="113"/>
    </row>
    <row r="400" spans="1:9">
      <c r="A400" s="113"/>
      <c r="B400" s="85" t="str">
        <f>_xlfn.IFNA(VLOOKUP(Budget_Proposal[[#This Row],[Site Name]],Cover_Table[],2,FALSE),"")</f>
        <v/>
      </c>
      <c r="C400" s="114"/>
      <c r="D400" s="115"/>
      <c r="E400" s="115"/>
      <c r="F400" s="115"/>
      <c r="G400" s="115"/>
      <c r="H400"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400" s="113"/>
    </row>
    <row r="401" spans="1:9">
      <c r="A401" s="113"/>
      <c r="B401" s="85" t="str">
        <f>_xlfn.IFNA(VLOOKUP(Budget_Proposal[[#This Row],[Site Name]],Cover_Table[],2,FALSE),"")</f>
        <v/>
      </c>
      <c r="C401" s="114"/>
      <c r="D401" s="115"/>
      <c r="E401" s="115"/>
      <c r="F401" s="115"/>
      <c r="G401" s="115"/>
      <c r="H401"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401" s="113"/>
    </row>
    <row r="402" spans="1:9">
      <c r="A402" s="113"/>
      <c r="B402" s="85" t="str">
        <f>_xlfn.IFNA(VLOOKUP(Budget_Proposal[[#This Row],[Site Name]],Cover_Table[],2,FALSE),"")</f>
        <v/>
      </c>
      <c r="C402" s="114"/>
      <c r="D402" s="115"/>
      <c r="E402" s="115"/>
      <c r="F402" s="115"/>
      <c r="G402" s="115"/>
      <c r="H402"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402" s="113"/>
    </row>
    <row r="403" spans="1:9">
      <c r="A403" s="113"/>
      <c r="B403" s="85" t="str">
        <f>_xlfn.IFNA(VLOOKUP(Budget_Proposal[[#This Row],[Site Name]],Cover_Table[],2,FALSE),"")</f>
        <v/>
      </c>
      <c r="C403" s="114"/>
      <c r="D403" s="115"/>
      <c r="E403" s="115"/>
      <c r="F403" s="115"/>
      <c r="G403" s="115"/>
      <c r="H403"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403" s="113"/>
    </row>
    <row r="404" spans="1:9">
      <c r="A404" s="113"/>
      <c r="B404" s="85" t="str">
        <f>_xlfn.IFNA(VLOOKUP(Budget_Proposal[[#This Row],[Site Name]],Cover_Table[],2,FALSE),"")</f>
        <v/>
      </c>
      <c r="C404" s="114"/>
      <c r="D404" s="115"/>
      <c r="E404" s="115"/>
      <c r="F404" s="115"/>
      <c r="G404" s="115"/>
      <c r="H404"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404" s="113"/>
    </row>
    <row r="405" spans="1:9">
      <c r="A405" s="113"/>
      <c r="B405" s="85" t="str">
        <f>_xlfn.IFNA(VLOOKUP(Budget_Proposal[[#This Row],[Site Name]],Cover_Table[],2,FALSE),"")</f>
        <v/>
      </c>
      <c r="C405" s="114"/>
      <c r="D405" s="115"/>
      <c r="E405" s="115"/>
      <c r="F405" s="115"/>
      <c r="G405" s="115"/>
      <c r="H405"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405" s="113"/>
    </row>
    <row r="406" spans="1:9">
      <c r="A406" s="113"/>
      <c r="B406" s="85" t="str">
        <f>_xlfn.IFNA(VLOOKUP(Budget_Proposal[[#This Row],[Site Name]],Cover_Table[],2,FALSE),"")</f>
        <v/>
      </c>
      <c r="C406" s="114"/>
      <c r="D406" s="115"/>
      <c r="E406" s="115"/>
      <c r="F406" s="115"/>
      <c r="G406" s="115"/>
      <c r="H406"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406" s="113"/>
    </row>
    <row r="407" spans="1:9">
      <c r="A407" s="113"/>
      <c r="B407" s="85" t="str">
        <f>_xlfn.IFNA(VLOOKUP(Budget_Proposal[[#This Row],[Site Name]],Cover_Table[],2,FALSE),"")</f>
        <v/>
      </c>
      <c r="C407" s="114"/>
      <c r="D407" s="115"/>
      <c r="E407" s="115"/>
      <c r="F407" s="115"/>
      <c r="G407" s="115"/>
      <c r="H407"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407" s="113"/>
    </row>
    <row r="408" spans="1:9">
      <c r="A408" s="113"/>
      <c r="B408" s="85" t="str">
        <f>_xlfn.IFNA(VLOOKUP(Budget_Proposal[[#This Row],[Site Name]],Cover_Table[],2,FALSE),"")</f>
        <v/>
      </c>
      <c r="C408" s="114"/>
      <c r="D408" s="115"/>
      <c r="E408" s="115"/>
      <c r="F408" s="115"/>
      <c r="G408" s="115"/>
      <c r="H408"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408" s="113"/>
    </row>
    <row r="409" spans="1:9">
      <c r="A409" s="113"/>
      <c r="B409" s="85" t="str">
        <f>_xlfn.IFNA(VLOOKUP(Budget_Proposal[[#This Row],[Site Name]],Cover_Table[],2,FALSE),"")</f>
        <v/>
      </c>
      <c r="C409" s="114"/>
      <c r="D409" s="115"/>
      <c r="E409" s="115"/>
      <c r="F409" s="115"/>
      <c r="G409" s="115"/>
      <c r="H409"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409" s="113"/>
    </row>
    <row r="410" spans="1:9">
      <c r="A410" s="113"/>
      <c r="B410" s="85" t="str">
        <f>_xlfn.IFNA(VLOOKUP(Budget_Proposal[[#This Row],[Site Name]],Cover_Table[],2,FALSE),"")</f>
        <v/>
      </c>
      <c r="C410" s="114"/>
      <c r="D410" s="115"/>
      <c r="E410" s="115"/>
      <c r="F410" s="115"/>
      <c r="G410" s="115"/>
      <c r="H410"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410" s="113"/>
    </row>
    <row r="411" spans="1:9">
      <c r="A411" s="113"/>
      <c r="B411" s="85" t="str">
        <f>_xlfn.IFNA(VLOOKUP(Budget_Proposal[[#This Row],[Site Name]],Cover_Table[],2,FALSE),"")</f>
        <v/>
      </c>
      <c r="C411" s="114"/>
      <c r="D411" s="115"/>
      <c r="E411" s="115"/>
      <c r="F411" s="115"/>
      <c r="G411" s="115"/>
      <c r="H411"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411" s="113"/>
    </row>
    <row r="412" spans="1:9">
      <c r="A412" s="113"/>
      <c r="B412" s="85" t="str">
        <f>_xlfn.IFNA(VLOOKUP(Budget_Proposal[[#This Row],[Site Name]],Cover_Table[],2,FALSE),"")</f>
        <v/>
      </c>
      <c r="C412" s="114"/>
      <c r="D412" s="115"/>
      <c r="E412" s="115"/>
      <c r="F412" s="115"/>
      <c r="G412" s="115"/>
      <c r="H412"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412" s="113"/>
    </row>
    <row r="413" spans="1:9">
      <c r="A413" s="113"/>
      <c r="B413" s="85" t="str">
        <f>_xlfn.IFNA(VLOOKUP(Budget_Proposal[[#This Row],[Site Name]],Cover_Table[],2,FALSE),"")</f>
        <v/>
      </c>
      <c r="C413" s="114"/>
      <c r="D413" s="115"/>
      <c r="E413" s="115"/>
      <c r="F413" s="115"/>
      <c r="G413" s="115"/>
      <c r="H413"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413" s="113"/>
    </row>
    <row r="414" spans="1:9">
      <c r="A414" s="113"/>
      <c r="B414" s="85" t="str">
        <f>_xlfn.IFNA(VLOOKUP(Budget_Proposal[[#This Row],[Site Name]],Cover_Table[],2,FALSE),"")</f>
        <v/>
      </c>
      <c r="C414" s="114"/>
      <c r="D414" s="115"/>
      <c r="E414" s="115"/>
      <c r="F414" s="115"/>
      <c r="G414" s="115"/>
      <c r="H414"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414" s="113"/>
    </row>
    <row r="415" spans="1:9">
      <c r="A415" s="113"/>
      <c r="B415" s="85" t="str">
        <f>_xlfn.IFNA(VLOOKUP(Budget_Proposal[[#This Row],[Site Name]],Cover_Table[],2,FALSE),"")</f>
        <v/>
      </c>
      <c r="C415" s="114"/>
      <c r="D415" s="115"/>
      <c r="E415" s="115"/>
      <c r="F415" s="115"/>
      <c r="G415" s="115"/>
      <c r="H415"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415" s="113"/>
    </row>
    <row r="416" spans="1:9">
      <c r="A416" s="113"/>
      <c r="B416" s="85" t="str">
        <f>_xlfn.IFNA(VLOOKUP(Budget_Proposal[[#This Row],[Site Name]],Cover_Table[],2,FALSE),"")</f>
        <v/>
      </c>
      <c r="C416" s="114"/>
      <c r="D416" s="115"/>
      <c r="E416" s="115"/>
      <c r="F416" s="115"/>
      <c r="G416" s="115"/>
      <c r="H416"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416" s="113"/>
    </row>
    <row r="417" spans="1:9">
      <c r="A417" s="113"/>
      <c r="B417" s="85" t="str">
        <f>_xlfn.IFNA(VLOOKUP(Budget_Proposal[[#This Row],[Site Name]],Cover_Table[],2,FALSE),"")</f>
        <v/>
      </c>
      <c r="C417" s="114"/>
      <c r="D417" s="115"/>
      <c r="E417" s="115"/>
      <c r="F417" s="115"/>
      <c r="G417" s="115"/>
      <c r="H417"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417" s="113"/>
    </row>
    <row r="418" spans="1:9">
      <c r="A418" s="113"/>
      <c r="B418" s="85" t="str">
        <f>_xlfn.IFNA(VLOOKUP(Budget_Proposal[[#This Row],[Site Name]],Cover_Table[],2,FALSE),"")</f>
        <v/>
      </c>
      <c r="C418" s="114"/>
      <c r="D418" s="115"/>
      <c r="E418" s="115"/>
      <c r="F418" s="115"/>
      <c r="G418" s="115"/>
      <c r="H418"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418" s="113"/>
    </row>
    <row r="419" spans="1:9">
      <c r="A419" s="113"/>
      <c r="B419" s="85" t="str">
        <f>_xlfn.IFNA(VLOOKUP(Budget_Proposal[[#This Row],[Site Name]],Cover_Table[],2,FALSE),"")</f>
        <v/>
      </c>
      <c r="C419" s="114"/>
      <c r="D419" s="115"/>
      <c r="E419" s="115"/>
      <c r="F419" s="115"/>
      <c r="G419" s="115"/>
      <c r="H419"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419" s="113"/>
    </row>
    <row r="420" spans="1:9">
      <c r="A420" s="113"/>
      <c r="B420" s="85" t="str">
        <f>_xlfn.IFNA(VLOOKUP(Budget_Proposal[[#This Row],[Site Name]],Cover_Table[],2,FALSE),"")</f>
        <v/>
      </c>
      <c r="C420" s="114"/>
      <c r="D420" s="115"/>
      <c r="E420" s="115"/>
      <c r="F420" s="115"/>
      <c r="G420" s="115"/>
      <c r="H420"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420" s="113"/>
    </row>
    <row r="421" spans="1:9">
      <c r="A421" s="113"/>
      <c r="B421" s="85" t="str">
        <f>_xlfn.IFNA(VLOOKUP(Budget_Proposal[[#This Row],[Site Name]],Cover_Table[],2,FALSE),"")</f>
        <v/>
      </c>
      <c r="C421" s="114"/>
      <c r="D421" s="115"/>
      <c r="E421" s="115"/>
      <c r="F421" s="115"/>
      <c r="G421" s="115"/>
      <c r="H421"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421" s="113"/>
    </row>
    <row r="422" spans="1:9">
      <c r="A422" s="113"/>
      <c r="B422" s="85" t="str">
        <f>_xlfn.IFNA(VLOOKUP(Budget_Proposal[[#This Row],[Site Name]],Cover_Table[],2,FALSE),"")</f>
        <v/>
      </c>
      <c r="C422" s="114"/>
      <c r="D422" s="115"/>
      <c r="E422" s="115"/>
      <c r="F422" s="115"/>
      <c r="G422" s="115"/>
      <c r="H422"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422" s="113"/>
    </row>
    <row r="423" spans="1:9">
      <c r="A423" s="113"/>
      <c r="B423" s="85" t="str">
        <f>_xlfn.IFNA(VLOOKUP(Budget_Proposal[[#This Row],[Site Name]],Cover_Table[],2,FALSE),"")</f>
        <v/>
      </c>
      <c r="C423" s="114"/>
      <c r="D423" s="115"/>
      <c r="E423" s="115"/>
      <c r="F423" s="115"/>
      <c r="G423" s="115"/>
      <c r="H423"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423" s="113"/>
    </row>
    <row r="424" spans="1:9">
      <c r="A424" s="113"/>
      <c r="B424" s="85" t="str">
        <f>_xlfn.IFNA(VLOOKUP(Budget_Proposal[[#This Row],[Site Name]],Cover_Table[],2,FALSE),"")</f>
        <v/>
      </c>
      <c r="C424" s="114"/>
      <c r="D424" s="115"/>
      <c r="E424" s="115"/>
      <c r="F424" s="115"/>
      <c r="G424" s="115"/>
      <c r="H424"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424" s="113"/>
    </row>
    <row r="425" spans="1:9">
      <c r="A425" s="113"/>
      <c r="B425" s="85" t="str">
        <f>_xlfn.IFNA(VLOOKUP(Budget_Proposal[[#This Row],[Site Name]],Cover_Table[],2,FALSE),"")</f>
        <v/>
      </c>
      <c r="C425" s="114"/>
      <c r="D425" s="115"/>
      <c r="E425" s="115"/>
      <c r="F425" s="115"/>
      <c r="G425" s="115"/>
      <c r="H425"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425" s="113"/>
    </row>
    <row r="426" spans="1:9">
      <c r="A426" s="113"/>
      <c r="B426" s="85" t="str">
        <f>_xlfn.IFNA(VLOOKUP(Budget_Proposal[[#This Row],[Site Name]],Cover_Table[],2,FALSE),"")</f>
        <v/>
      </c>
      <c r="C426" s="114"/>
      <c r="D426" s="115"/>
      <c r="E426" s="115"/>
      <c r="F426" s="115"/>
      <c r="G426" s="115"/>
      <c r="H426"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426" s="113"/>
    </row>
    <row r="427" spans="1:9">
      <c r="A427" s="113"/>
      <c r="B427" s="85" t="str">
        <f>_xlfn.IFNA(VLOOKUP(Budget_Proposal[[#This Row],[Site Name]],Cover_Table[],2,FALSE),"")</f>
        <v/>
      </c>
      <c r="C427" s="114"/>
      <c r="D427" s="115"/>
      <c r="E427" s="115"/>
      <c r="F427" s="115"/>
      <c r="G427" s="115"/>
      <c r="H427"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427" s="113"/>
    </row>
    <row r="428" spans="1:9">
      <c r="A428" s="113"/>
      <c r="B428" s="85" t="str">
        <f>_xlfn.IFNA(VLOOKUP(Budget_Proposal[[#This Row],[Site Name]],Cover_Table[],2,FALSE),"")</f>
        <v/>
      </c>
      <c r="C428" s="114"/>
      <c r="D428" s="115"/>
      <c r="E428" s="115"/>
      <c r="F428" s="115"/>
      <c r="G428" s="115"/>
      <c r="H428"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428" s="113"/>
    </row>
    <row r="429" spans="1:9">
      <c r="A429" s="113"/>
      <c r="B429" s="85" t="str">
        <f>_xlfn.IFNA(VLOOKUP(Budget_Proposal[[#This Row],[Site Name]],Cover_Table[],2,FALSE),"")</f>
        <v/>
      </c>
      <c r="C429" s="114"/>
      <c r="D429" s="115"/>
      <c r="E429" s="115"/>
      <c r="F429" s="115"/>
      <c r="G429" s="115"/>
      <c r="H429"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429" s="113"/>
    </row>
    <row r="430" spans="1:9">
      <c r="A430" s="113"/>
      <c r="B430" s="85" t="str">
        <f>_xlfn.IFNA(VLOOKUP(Budget_Proposal[[#This Row],[Site Name]],Cover_Table[],2,FALSE),"")</f>
        <v/>
      </c>
      <c r="C430" s="114"/>
      <c r="D430" s="115"/>
      <c r="E430" s="115"/>
      <c r="F430" s="115"/>
      <c r="G430" s="115"/>
      <c r="H430"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430" s="113"/>
    </row>
    <row r="431" spans="1:9">
      <c r="A431" s="113"/>
      <c r="B431" s="85" t="str">
        <f>_xlfn.IFNA(VLOOKUP(Budget_Proposal[[#This Row],[Site Name]],Cover_Table[],2,FALSE),"")</f>
        <v/>
      </c>
      <c r="C431" s="114"/>
      <c r="D431" s="115"/>
      <c r="E431" s="115"/>
      <c r="F431" s="115"/>
      <c r="G431" s="115"/>
      <c r="H431"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431" s="113"/>
    </row>
    <row r="432" spans="1:9">
      <c r="A432" s="113"/>
      <c r="B432" s="85" t="str">
        <f>_xlfn.IFNA(VLOOKUP(Budget_Proposal[[#This Row],[Site Name]],Cover_Table[],2,FALSE),"")</f>
        <v/>
      </c>
      <c r="C432" s="114"/>
      <c r="D432" s="115"/>
      <c r="E432" s="115"/>
      <c r="F432" s="115"/>
      <c r="G432" s="115"/>
      <c r="H432"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432" s="113"/>
    </row>
    <row r="433" spans="1:9">
      <c r="A433" s="113"/>
      <c r="B433" s="85" t="str">
        <f>_xlfn.IFNA(VLOOKUP(Budget_Proposal[[#This Row],[Site Name]],Cover_Table[],2,FALSE),"")</f>
        <v/>
      </c>
      <c r="C433" s="114"/>
      <c r="D433" s="115"/>
      <c r="E433" s="115"/>
      <c r="F433" s="115"/>
      <c r="G433" s="115"/>
      <c r="H433"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433" s="113"/>
    </row>
    <row r="434" spans="1:9">
      <c r="A434" s="113"/>
      <c r="B434" s="85" t="str">
        <f>_xlfn.IFNA(VLOOKUP(Budget_Proposal[[#This Row],[Site Name]],Cover_Table[],2,FALSE),"")</f>
        <v/>
      </c>
      <c r="C434" s="114"/>
      <c r="D434" s="115"/>
      <c r="E434" s="115"/>
      <c r="F434" s="115"/>
      <c r="G434" s="115"/>
      <c r="H434"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434" s="113"/>
    </row>
    <row r="435" spans="1:9">
      <c r="A435" s="113"/>
      <c r="B435" s="85" t="str">
        <f>_xlfn.IFNA(VLOOKUP(Budget_Proposal[[#This Row],[Site Name]],Cover_Table[],2,FALSE),"")</f>
        <v/>
      </c>
      <c r="C435" s="114"/>
      <c r="D435" s="115"/>
      <c r="E435" s="115"/>
      <c r="F435" s="115"/>
      <c r="G435" s="115"/>
      <c r="H435"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435" s="113"/>
    </row>
    <row r="436" spans="1:9">
      <c r="A436" s="113"/>
      <c r="B436" s="85" t="str">
        <f>_xlfn.IFNA(VLOOKUP(Budget_Proposal[[#This Row],[Site Name]],Cover_Table[],2,FALSE),"")</f>
        <v/>
      </c>
      <c r="C436" s="114"/>
      <c r="D436" s="115"/>
      <c r="E436" s="115"/>
      <c r="F436" s="115"/>
      <c r="G436" s="115"/>
      <c r="H436"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436" s="113"/>
    </row>
    <row r="437" spans="1:9">
      <c r="A437" s="113"/>
      <c r="B437" s="85" t="str">
        <f>_xlfn.IFNA(VLOOKUP(Budget_Proposal[[#This Row],[Site Name]],Cover_Table[],2,FALSE),"")</f>
        <v/>
      </c>
      <c r="C437" s="114"/>
      <c r="D437" s="115"/>
      <c r="E437" s="115"/>
      <c r="F437" s="115"/>
      <c r="G437" s="115"/>
      <c r="H437"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437" s="113"/>
    </row>
    <row r="438" spans="1:9">
      <c r="A438" s="113"/>
      <c r="B438" s="85" t="str">
        <f>_xlfn.IFNA(VLOOKUP(Budget_Proposal[[#This Row],[Site Name]],Cover_Table[],2,FALSE),"")</f>
        <v/>
      </c>
      <c r="C438" s="114"/>
      <c r="D438" s="115"/>
      <c r="E438" s="115"/>
      <c r="F438" s="115"/>
      <c r="G438" s="115"/>
      <c r="H438"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438" s="113"/>
    </row>
    <row r="439" spans="1:9">
      <c r="A439" s="113"/>
      <c r="B439" s="85" t="str">
        <f>_xlfn.IFNA(VLOOKUP(Budget_Proposal[[#This Row],[Site Name]],Cover_Table[],2,FALSE),"")</f>
        <v/>
      </c>
      <c r="C439" s="114"/>
      <c r="D439" s="115"/>
      <c r="E439" s="115"/>
      <c r="F439" s="115"/>
      <c r="G439" s="115"/>
      <c r="H439"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439" s="113"/>
    </row>
    <row r="440" spans="1:9">
      <c r="A440" s="113"/>
      <c r="B440" s="85" t="str">
        <f>_xlfn.IFNA(VLOOKUP(Budget_Proposal[[#This Row],[Site Name]],Cover_Table[],2,FALSE),"")</f>
        <v/>
      </c>
      <c r="C440" s="114"/>
      <c r="D440" s="115"/>
      <c r="E440" s="115"/>
      <c r="F440" s="115"/>
      <c r="G440" s="115"/>
      <c r="H440"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440" s="113"/>
    </row>
    <row r="441" spans="1:9">
      <c r="A441" s="113"/>
      <c r="B441" s="85" t="str">
        <f>_xlfn.IFNA(VLOOKUP(Budget_Proposal[[#This Row],[Site Name]],Cover_Table[],2,FALSE),"")</f>
        <v/>
      </c>
      <c r="C441" s="114"/>
      <c r="D441" s="115"/>
      <c r="E441" s="115"/>
      <c r="F441" s="115"/>
      <c r="G441" s="115"/>
      <c r="H441"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441" s="113"/>
    </row>
    <row r="442" spans="1:9">
      <c r="A442" s="113"/>
      <c r="B442" s="85" t="str">
        <f>_xlfn.IFNA(VLOOKUP(Budget_Proposal[[#This Row],[Site Name]],Cover_Table[],2,FALSE),"")</f>
        <v/>
      </c>
      <c r="C442" s="114"/>
      <c r="D442" s="115"/>
      <c r="E442" s="115"/>
      <c r="F442" s="115"/>
      <c r="G442" s="115"/>
      <c r="H442"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442" s="113"/>
    </row>
    <row r="443" spans="1:9">
      <c r="A443" s="113"/>
      <c r="B443" s="85" t="str">
        <f>_xlfn.IFNA(VLOOKUP(Budget_Proposal[[#This Row],[Site Name]],Cover_Table[],2,FALSE),"")</f>
        <v/>
      </c>
      <c r="C443" s="114"/>
      <c r="D443" s="115"/>
      <c r="E443" s="115"/>
      <c r="F443" s="115"/>
      <c r="G443" s="115"/>
      <c r="H443"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443" s="113"/>
    </row>
    <row r="444" spans="1:9">
      <c r="A444" s="113"/>
      <c r="B444" s="85" t="str">
        <f>_xlfn.IFNA(VLOOKUP(Budget_Proposal[[#This Row],[Site Name]],Cover_Table[],2,FALSE),"")</f>
        <v/>
      </c>
      <c r="C444" s="114"/>
      <c r="D444" s="115"/>
      <c r="E444" s="115"/>
      <c r="F444" s="115"/>
      <c r="G444" s="115"/>
      <c r="H444"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444" s="113"/>
    </row>
    <row r="445" spans="1:9">
      <c r="A445" s="113"/>
      <c r="B445" s="85" t="str">
        <f>_xlfn.IFNA(VLOOKUP(Budget_Proposal[[#This Row],[Site Name]],Cover_Table[],2,FALSE),"")</f>
        <v/>
      </c>
      <c r="C445" s="114"/>
      <c r="D445" s="115"/>
      <c r="E445" s="115"/>
      <c r="F445" s="115"/>
      <c r="G445" s="115"/>
      <c r="H445"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445" s="113"/>
    </row>
    <row r="446" spans="1:9">
      <c r="A446" s="113"/>
      <c r="B446" s="85" t="str">
        <f>_xlfn.IFNA(VLOOKUP(Budget_Proposal[[#This Row],[Site Name]],Cover_Table[],2,FALSE),"")</f>
        <v/>
      </c>
      <c r="C446" s="114"/>
      <c r="D446" s="115"/>
      <c r="E446" s="115"/>
      <c r="F446" s="115"/>
      <c r="G446" s="115"/>
      <c r="H446"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446" s="113"/>
    </row>
    <row r="447" spans="1:9">
      <c r="A447" s="113"/>
      <c r="B447" s="85" t="str">
        <f>_xlfn.IFNA(VLOOKUP(Budget_Proposal[[#This Row],[Site Name]],Cover_Table[],2,FALSE),"")</f>
        <v/>
      </c>
      <c r="C447" s="114"/>
      <c r="D447" s="115"/>
      <c r="E447" s="115"/>
      <c r="F447" s="115"/>
      <c r="G447" s="115"/>
      <c r="H447"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447" s="113"/>
    </row>
    <row r="448" spans="1:9">
      <c r="A448" s="113"/>
      <c r="B448" s="85" t="str">
        <f>_xlfn.IFNA(VLOOKUP(Budget_Proposal[[#This Row],[Site Name]],Cover_Table[],2,FALSE),"")</f>
        <v/>
      </c>
      <c r="C448" s="114"/>
      <c r="D448" s="115"/>
      <c r="E448" s="115"/>
      <c r="F448" s="115"/>
      <c r="G448" s="115"/>
      <c r="H448"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448" s="113"/>
    </row>
    <row r="449" spans="1:9">
      <c r="A449" s="113"/>
      <c r="B449" s="85" t="str">
        <f>_xlfn.IFNA(VLOOKUP(Budget_Proposal[[#This Row],[Site Name]],Cover_Table[],2,FALSE),"")</f>
        <v/>
      </c>
      <c r="C449" s="114"/>
      <c r="D449" s="115"/>
      <c r="E449" s="115"/>
      <c r="F449" s="115"/>
      <c r="G449" s="115"/>
      <c r="H449"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449" s="113"/>
    </row>
    <row r="450" spans="1:9">
      <c r="A450" s="113"/>
      <c r="B450" s="85" t="str">
        <f>_xlfn.IFNA(VLOOKUP(Budget_Proposal[[#This Row],[Site Name]],Cover_Table[],2,FALSE),"")</f>
        <v/>
      </c>
      <c r="C450" s="114"/>
      <c r="D450" s="115"/>
      <c r="E450" s="115"/>
      <c r="F450" s="115"/>
      <c r="G450" s="115"/>
      <c r="H450"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450" s="113"/>
    </row>
    <row r="451" spans="1:9">
      <c r="A451" s="113"/>
      <c r="B451" s="85" t="str">
        <f>_xlfn.IFNA(VLOOKUP(Budget_Proposal[[#This Row],[Site Name]],Cover_Table[],2,FALSE),"")</f>
        <v/>
      </c>
      <c r="C451" s="114"/>
      <c r="D451" s="115"/>
      <c r="E451" s="115"/>
      <c r="F451" s="115"/>
      <c r="G451" s="115"/>
      <c r="H451"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451" s="113"/>
    </row>
    <row r="452" spans="1:9">
      <c r="A452" s="113"/>
      <c r="B452" s="85" t="str">
        <f>_xlfn.IFNA(VLOOKUP(Budget_Proposal[[#This Row],[Site Name]],Cover_Table[],2,FALSE),"")</f>
        <v/>
      </c>
      <c r="C452" s="114"/>
      <c r="D452" s="115"/>
      <c r="E452" s="115"/>
      <c r="F452" s="115"/>
      <c r="G452" s="115"/>
      <c r="H452"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452" s="113"/>
    </row>
    <row r="453" spans="1:9">
      <c r="A453" s="113"/>
      <c r="B453" s="85" t="str">
        <f>_xlfn.IFNA(VLOOKUP(Budget_Proposal[[#This Row],[Site Name]],Cover_Table[],2,FALSE),"")</f>
        <v/>
      </c>
      <c r="C453" s="114"/>
      <c r="D453" s="115"/>
      <c r="E453" s="115"/>
      <c r="F453" s="115"/>
      <c r="G453" s="115"/>
      <c r="H453"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453" s="113"/>
    </row>
    <row r="454" spans="1:9">
      <c r="A454" s="113"/>
      <c r="B454" s="85" t="str">
        <f>_xlfn.IFNA(VLOOKUP(Budget_Proposal[[#This Row],[Site Name]],Cover_Table[],2,FALSE),"")</f>
        <v/>
      </c>
      <c r="C454" s="114"/>
      <c r="D454" s="115"/>
      <c r="E454" s="115"/>
      <c r="F454" s="115"/>
      <c r="G454" s="115"/>
      <c r="H454"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454" s="113"/>
    </row>
    <row r="455" spans="1:9">
      <c r="A455" s="113"/>
      <c r="B455" s="85" t="str">
        <f>_xlfn.IFNA(VLOOKUP(Budget_Proposal[[#This Row],[Site Name]],Cover_Table[],2,FALSE),"")</f>
        <v/>
      </c>
      <c r="C455" s="114"/>
      <c r="D455" s="115"/>
      <c r="E455" s="115"/>
      <c r="F455" s="115"/>
      <c r="G455" s="115"/>
      <c r="H455"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455" s="113"/>
    </row>
    <row r="456" spans="1:9">
      <c r="A456" s="113"/>
      <c r="B456" s="85" t="str">
        <f>_xlfn.IFNA(VLOOKUP(Budget_Proposal[[#This Row],[Site Name]],Cover_Table[],2,FALSE),"")</f>
        <v/>
      </c>
      <c r="C456" s="114"/>
      <c r="D456" s="115"/>
      <c r="E456" s="115"/>
      <c r="F456" s="115"/>
      <c r="G456" s="115"/>
      <c r="H456"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456" s="113"/>
    </row>
    <row r="457" spans="1:9">
      <c r="A457" s="113"/>
      <c r="B457" s="85" t="str">
        <f>_xlfn.IFNA(VLOOKUP(Budget_Proposal[[#This Row],[Site Name]],Cover_Table[],2,FALSE),"")</f>
        <v/>
      </c>
      <c r="C457" s="114"/>
      <c r="D457" s="115"/>
      <c r="E457" s="115"/>
      <c r="F457" s="115"/>
      <c r="G457" s="115"/>
      <c r="H457"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457" s="113"/>
    </row>
    <row r="458" spans="1:9">
      <c r="A458" s="113"/>
      <c r="B458" s="85" t="str">
        <f>_xlfn.IFNA(VLOOKUP(Budget_Proposal[[#This Row],[Site Name]],Cover_Table[],2,FALSE),"")</f>
        <v/>
      </c>
      <c r="C458" s="114"/>
      <c r="D458" s="115"/>
      <c r="E458" s="115"/>
      <c r="F458" s="115"/>
      <c r="G458" s="115"/>
      <c r="H458"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458" s="113"/>
    </row>
    <row r="459" spans="1:9">
      <c r="A459" s="113"/>
      <c r="B459" s="85" t="str">
        <f>_xlfn.IFNA(VLOOKUP(Budget_Proposal[[#This Row],[Site Name]],Cover_Table[],2,FALSE),"")</f>
        <v/>
      </c>
      <c r="C459" s="114"/>
      <c r="D459" s="115"/>
      <c r="E459" s="115"/>
      <c r="F459" s="115"/>
      <c r="G459" s="115"/>
      <c r="H459"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459" s="113"/>
    </row>
    <row r="460" spans="1:9">
      <c r="A460" s="113"/>
      <c r="B460" s="85" t="str">
        <f>_xlfn.IFNA(VLOOKUP(Budget_Proposal[[#This Row],[Site Name]],Cover_Table[],2,FALSE),"")</f>
        <v/>
      </c>
      <c r="C460" s="114"/>
      <c r="D460" s="115"/>
      <c r="E460" s="115"/>
      <c r="F460" s="115"/>
      <c r="G460" s="115"/>
      <c r="H460"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460" s="113"/>
    </row>
    <row r="461" spans="1:9">
      <c r="A461" s="113"/>
      <c r="B461" s="85" t="str">
        <f>_xlfn.IFNA(VLOOKUP(Budget_Proposal[[#This Row],[Site Name]],Cover_Table[],2,FALSE),"")</f>
        <v/>
      </c>
      <c r="C461" s="114"/>
      <c r="D461" s="115"/>
      <c r="E461" s="115"/>
      <c r="F461" s="115"/>
      <c r="G461" s="115"/>
      <c r="H461"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461" s="113"/>
    </row>
    <row r="462" spans="1:9">
      <c r="A462" s="113"/>
      <c r="B462" s="85" t="str">
        <f>_xlfn.IFNA(VLOOKUP(Budget_Proposal[[#This Row],[Site Name]],Cover_Table[],2,FALSE),"")</f>
        <v/>
      </c>
      <c r="C462" s="114"/>
      <c r="D462" s="115"/>
      <c r="E462" s="115"/>
      <c r="F462" s="115"/>
      <c r="G462" s="115"/>
      <c r="H462"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462" s="113"/>
    </row>
    <row r="463" spans="1:9">
      <c r="A463" s="113"/>
      <c r="B463" s="85" t="str">
        <f>_xlfn.IFNA(VLOOKUP(Budget_Proposal[[#This Row],[Site Name]],Cover_Table[],2,FALSE),"")</f>
        <v/>
      </c>
      <c r="C463" s="114"/>
      <c r="D463" s="115"/>
      <c r="E463" s="115"/>
      <c r="F463" s="115"/>
      <c r="G463" s="115"/>
      <c r="H463"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463" s="113"/>
    </row>
    <row r="464" spans="1:9">
      <c r="A464" s="113"/>
      <c r="B464" s="85" t="str">
        <f>_xlfn.IFNA(VLOOKUP(Budget_Proposal[[#This Row],[Site Name]],Cover_Table[],2,FALSE),"")</f>
        <v/>
      </c>
      <c r="C464" s="114"/>
      <c r="D464" s="115"/>
      <c r="E464" s="115"/>
      <c r="F464" s="115"/>
      <c r="G464" s="115"/>
      <c r="H464"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464" s="113"/>
    </row>
    <row r="465" spans="1:9">
      <c r="A465" s="113"/>
      <c r="B465" s="85" t="str">
        <f>_xlfn.IFNA(VLOOKUP(Budget_Proposal[[#This Row],[Site Name]],Cover_Table[],2,FALSE),"")</f>
        <v/>
      </c>
      <c r="C465" s="114"/>
      <c r="D465" s="115"/>
      <c r="E465" s="115"/>
      <c r="F465" s="115"/>
      <c r="G465" s="115"/>
      <c r="H465"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465" s="113"/>
    </row>
    <row r="466" spans="1:9">
      <c r="A466" s="113"/>
      <c r="B466" s="85" t="str">
        <f>_xlfn.IFNA(VLOOKUP(Budget_Proposal[[#This Row],[Site Name]],Cover_Table[],2,FALSE),"")</f>
        <v/>
      </c>
      <c r="C466" s="114"/>
      <c r="D466" s="115"/>
      <c r="E466" s="115"/>
      <c r="F466" s="115"/>
      <c r="G466" s="115"/>
      <c r="H466"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466" s="113"/>
    </row>
    <row r="467" spans="1:9">
      <c r="A467" s="113"/>
      <c r="B467" s="85" t="str">
        <f>_xlfn.IFNA(VLOOKUP(Budget_Proposal[[#This Row],[Site Name]],Cover_Table[],2,FALSE),"")</f>
        <v/>
      </c>
      <c r="C467" s="114"/>
      <c r="D467" s="115"/>
      <c r="E467" s="115"/>
      <c r="F467" s="115"/>
      <c r="G467" s="115"/>
      <c r="H467"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467" s="113"/>
    </row>
    <row r="468" spans="1:9">
      <c r="A468" s="113"/>
      <c r="B468" s="85" t="str">
        <f>_xlfn.IFNA(VLOOKUP(Budget_Proposal[[#This Row],[Site Name]],Cover_Table[],2,FALSE),"")</f>
        <v/>
      </c>
      <c r="C468" s="114"/>
      <c r="D468" s="115"/>
      <c r="E468" s="115"/>
      <c r="F468" s="115"/>
      <c r="G468" s="115"/>
      <c r="H468"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468" s="113"/>
    </row>
    <row r="469" spans="1:9">
      <c r="A469" s="113"/>
      <c r="B469" s="85" t="str">
        <f>_xlfn.IFNA(VLOOKUP(Budget_Proposal[[#This Row],[Site Name]],Cover_Table[],2,FALSE),"")</f>
        <v/>
      </c>
      <c r="C469" s="114"/>
      <c r="D469" s="115"/>
      <c r="E469" s="115"/>
      <c r="F469" s="115"/>
      <c r="G469" s="115"/>
      <c r="H469"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469" s="113"/>
    </row>
    <row r="470" spans="1:9">
      <c r="A470" s="113"/>
      <c r="B470" s="85" t="str">
        <f>_xlfn.IFNA(VLOOKUP(Budget_Proposal[[#This Row],[Site Name]],Cover_Table[],2,FALSE),"")</f>
        <v/>
      </c>
      <c r="C470" s="114"/>
      <c r="D470" s="115"/>
      <c r="E470" s="115"/>
      <c r="F470" s="115"/>
      <c r="G470" s="115"/>
      <c r="H470"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470" s="113"/>
    </row>
    <row r="471" spans="1:9">
      <c r="A471" s="113"/>
      <c r="B471" s="85" t="str">
        <f>_xlfn.IFNA(VLOOKUP(Budget_Proposal[[#This Row],[Site Name]],Cover_Table[],2,FALSE),"")</f>
        <v/>
      </c>
      <c r="C471" s="114"/>
      <c r="D471" s="115"/>
      <c r="E471" s="115"/>
      <c r="F471" s="115"/>
      <c r="G471" s="115"/>
      <c r="H471"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471" s="113"/>
    </row>
    <row r="472" spans="1:9">
      <c r="A472" s="113"/>
      <c r="B472" s="85" t="str">
        <f>_xlfn.IFNA(VLOOKUP(Budget_Proposal[[#This Row],[Site Name]],Cover_Table[],2,FALSE),"")</f>
        <v/>
      </c>
      <c r="C472" s="114"/>
      <c r="D472" s="115"/>
      <c r="E472" s="115"/>
      <c r="F472" s="115"/>
      <c r="G472" s="115"/>
      <c r="H472"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472" s="113"/>
    </row>
    <row r="473" spans="1:9">
      <c r="A473" s="113"/>
      <c r="B473" s="85" t="str">
        <f>_xlfn.IFNA(VLOOKUP(Budget_Proposal[[#This Row],[Site Name]],Cover_Table[],2,FALSE),"")</f>
        <v/>
      </c>
      <c r="C473" s="114"/>
      <c r="D473" s="115"/>
      <c r="E473" s="115"/>
      <c r="F473" s="115"/>
      <c r="G473" s="115"/>
      <c r="H473"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473" s="113"/>
    </row>
    <row r="474" spans="1:9">
      <c r="A474" s="113"/>
      <c r="B474" s="85" t="str">
        <f>_xlfn.IFNA(VLOOKUP(Budget_Proposal[[#This Row],[Site Name]],Cover_Table[],2,FALSE),"")</f>
        <v/>
      </c>
      <c r="C474" s="114"/>
      <c r="D474" s="115"/>
      <c r="E474" s="115"/>
      <c r="F474" s="115"/>
      <c r="G474" s="115"/>
      <c r="H474"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474" s="113"/>
    </row>
    <row r="475" spans="1:9">
      <c r="A475" s="113"/>
      <c r="B475" s="85" t="str">
        <f>_xlfn.IFNA(VLOOKUP(Budget_Proposal[[#This Row],[Site Name]],Cover_Table[],2,FALSE),"")</f>
        <v/>
      </c>
      <c r="C475" s="114"/>
      <c r="D475" s="115"/>
      <c r="E475" s="115"/>
      <c r="F475" s="115"/>
      <c r="G475" s="115"/>
      <c r="H475"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475" s="113"/>
    </row>
    <row r="476" spans="1:9">
      <c r="A476" s="113"/>
      <c r="B476" s="85" t="str">
        <f>_xlfn.IFNA(VLOOKUP(Budget_Proposal[[#This Row],[Site Name]],Cover_Table[],2,FALSE),"")</f>
        <v/>
      </c>
      <c r="C476" s="114"/>
      <c r="D476" s="115"/>
      <c r="E476" s="115"/>
      <c r="F476" s="115"/>
      <c r="G476" s="115"/>
      <c r="H476"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476" s="113"/>
    </row>
    <row r="477" spans="1:9">
      <c r="A477" s="113"/>
      <c r="B477" s="85" t="str">
        <f>_xlfn.IFNA(VLOOKUP(Budget_Proposal[[#This Row],[Site Name]],Cover_Table[],2,FALSE),"")</f>
        <v/>
      </c>
      <c r="C477" s="114"/>
      <c r="D477" s="115"/>
      <c r="E477" s="115"/>
      <c r="F477" s="115"/>
      <c r="G477" s="115"/>
      <c r="H477"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477" s="113"/>
    </row>
    <row r="478" spans="1:9">
      <c r="A478" s="113"/>
      <c r="B478" s="85" t="str">
        <f>_xlfn.IFNA(VLOOKUP(Budget_Proposal[[#This Row],[Site Name]],Cover_Table[],2,FALSE),"")</f>
        <v/>
      </c>
      <c r="C478" s="114"/>
      <c r="D478" s="115"/>
      <c r="E478" s="115"/>
      <c r="F478" s="115"/>
      <c r="G478" s="115"/>
      <c r="H478"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478" s="113"/>
    </row>
    <row r="479" spans="1:9">
      <c r="A479" s="113"/>
      <c r="B479" s="85" t="str">
        <f>_xlfn.IFNA(VLOOKUP(Budget_Proposal[[#This Row],[Site Name]],Cover_Table[],2,FALSE),"")</f>
        <v/>
      </c>
      <c r="C479" s="114"/>
      <c r="D479" s="115"/>
      <c r="E479" s="115"/>
      <c r="F479" s="115"/>
      <c r="G479" s="115"/>
      <c r="H479"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479" s="113"/>
    </row>
    <row r="480" spans="1:9">
      <c r="A480" s="113"/>
      <c r="B480" s="85" t="str">
        <f>_xlfn.IFNA(VLOOKUP(Budget_Proposal[[#This Row],[Site Name]],Cover_Table[],2,FALSE),"")</f>
        <v/>
      </c>
      <c r="C480" s="114"/>
      <c r="D480" s="115"/>
      <c r="E480" s="115"/>
      <c r="F480" s="115"/>
      <c r="G480" s="115"/>
      <c r="H480"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480" s="113"/>
    </row>
    <row r="481" spans="1:9">
      <c r="A481" s="113"/>
      <c r="B481" s="85" t="str">
        <f>_xlfn.IFNA(VLOOKUP(Budget_Proposal[[#This Row],[Site Name]],Cover_Table[],2,FALSE),"")</f>
        <v/>
      </c>
      <c r="C481" s="114"/>
      <c r="D481" s="115"/>
      <c r="E481" s="115"/>
      <c r="F481" s="115"/>
      <c r="G481" s="115"/>
      <c r="H481"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481" s="113"/>
    </row>
    <row r="482" spans="1:9">
      <c r="A482" s="113"/>
      <c r="B482" s="85" t="str">
        <f>_xlfn.IFNA(VLOOKUP(Budget_Proposal[[#This Row],[Site Name]],Cover_Table[],2,FALSE),"")</f>
        <v/>
      </c>
      <c r="C482" s="114"/>
      <c r="D482" s="115"/>
      <c r="E482" s="115"/>
      <c r="F482" s="115"/>
      <c r="G482" s="115"/>
      <c r="H482"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482" s="113"/>
    </row>
    <row r="483" spans="1:9">
      <c r="A483" s="113"/>
      <c r="B483" s="85" t="str">
        <f>_xlfn.IFNA(VLOOKUP(Budget_Proposal[[#This Row],[Site Name]],Cover_Table[],2,FALSE),"")</f>
        <v/>
      </c>
      <c r="C483" s="114"/>
      <c r="D483" s="115"/>
      <c r="E483" s="115"/>
      <c r="F483" s="115"/>
      <c r="G483" s="115"/>
      <c r="H483"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483" s="113"/>
    </row>
    <row r="484" spans="1:9">
      <c r="A484" s="113"/>
      <c r="B484" s="85" t="str">
        <f>_xlfn.IFNA(VLOOKUP(Budget_Proposal[[#This Row],[Site Name]],Cover_Table[],2,FALSE),"")</f>
        <v/>
      </c>
      <c r="C484" s="114"/>
      <c r="D484" s="115"/>
      <c r="E484" s="115"/>
      <c r="F484" s="115"/>
      <c r="G484" s="115"/>
      <c r="H484"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484" s="113"/>
    </row>
    <row r="485" spans="1:9">
      <c r="A485" s="113"/>
      <c r="B485" s="85" t="str">
        <f>_xlfn.IFNA(VLOOKUP(Budget_Proposal[[#This Row],[Site Name]],Cover_Table[],2,FALSE),"")</f>
        <v/>
      </c>
      <c r="C485" s="114"/>
      <c r="D485" s="115"/>
      <c r="E485" s="115"/>
      <c r="F485" s="115"/>
      <c r="G485" s="115"/>
      <c r="H485"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485" s="113"/>
    </row>
    <row r="486" spans="1:9">
      <c r="A486" s="113"/>
      <c r="B486" s="85" t="str">
        <f>_xlfn.IFNA(VLOOKUP(Budget_Proposal[[#This Row],[Site Name]],Cover_Table[],2,FALSE),"")</f>
        <v/>
      </c>
      <c r="C486" s="114"/>
      <c r="D486" s="115"/>
      <c r="E486" s="115"/>
      <c r="F486" s="115"/>
      <c r="G486" s="115"/>
      <c r="H486"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486" s="113"/>
    </row>
    <row r="487" spans="1:9">
      <c r="A487" s="113"/>
      <c r="B487" s="85" t="str">
        <f>_xlfn.IFNA(VLOOKUP(Budget_Proposal[[#This Row],[Site Name]],Cover_Table[],2,FALSE),"")</f>
        <v/>
      </c>
      <c r="C487" s="114"/>
      <c r="D487" s="115"/>
      <c r="E487" s="115"/>
      <c r="F487" s="115"/>
      <c r="G487" s="115"/>
      <c r="H487"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487" s="113"/>
    </row>
    <row r="488" spans="1:9">
      <c r="A488" s="113"/>
      <c r="B488" s="85" t="str">
        <f>_xlfn.IFNA(VLOOKUP(Budget_Proposal[[#This Row],[Site Name]],Cover_Table[],2,FALSE),"")</f>
        <v/>
      </c>
      <c r="C488" s="114"/>
      <c r="D488" s="115"/>
      <c r="E488" s="115"/>
      <c r="F488" s="115"/>
      <c r="G488" s="115"/>
      <c r="H488"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488" s="113"/>
    </row>
    <row r="489" spans="1:9">
      <c r="A489" s="113"/>
      <c r="B489" s="85" t="str">
        <f>_xlfn.IFNA(VLOOKUP(Budget_Proposal[[#This Row],[Site Name]],Cover_Table[],2,FALSE),"")</f>
        <v/>
      </c>
      <c r="C489" s="114"/>
      <c r="D489" s="115"/>
      <c r="E489" s="115"/>
      <c r="F489" s="115"/>
      <c r="G489" s="115"/>
      <c r="H489"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489" s="113"/>
    </row>
    <row r="490" spans="1:9">
      <c r="A490" s="113"/>
      <c r="B490" s="85" t="str">
        <f>_xlfn.IFNA(VLOOKUP(Budget_Proposal[[#This Row],[Site Name]],Cover_Table[],2,FALSE),"")</f>
        <v/>
      </c>
      <c r="C490" s="114"/>
      <c r="D490" s="115"/>
      <c r="E490" s="115"/>
      <c r="F490" s="115"/>
      <c r="G490" s="115"/>
      <c r="H490"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490" s="113"/>
    </row>
    <row r="491" spans="1:9">
      <c r="A491" s="113"/>
      <c r="B491" s="85" t="str">
        <f>_xlfn.IFNA(VLOOKUP(Budget_Proposal[[#This Row],[Site Name]],Cover_Table[],2,FALSE),"")</f>
        <v/>
      </c>
      <c r="C491" s="114"/>
      <c r="D491" s="115"/>
      <c r="E491" s="115"/>
      <c r="F491" s="115"/>
      <c r="G491" s="115"/>
      <c r="H491"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491" s="113"/>
    </row>
    <row r="492" spans="1:9">
      <c r="A492" s="113"/>
      <c r="B492" s="85" t="str">
        <f>_xlfn.IFNA(VLOOKUP(Budget_Proposal[[#This Row],[Site Name]],Cover_Table[],2,FALSE),"")</f>
        <v/>
      </c>
      <c r="C492" s="114"/>
      <c r="D492" s="115"/>
      <c r="E492" s="115"/>
      <c r="F492" s="115"/>
      <c r="G492" s="115"/>
      <c r="H492"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492" s="113"/>
    </row>
    <row r="493" spans="1:9">
      <c r="A493" s="113"/>
      <c r="B493" s="85" t="str">
        <f>_xlfn.IFNA(VLOOKUP(Budget_Proposal[[#This Row],[Site Name]],Cover_Table[],2,FALSE),"")</f>
        <v/>
      </c>
      <c r="C493" s="114"/>
      <c r="D493" s="115"/>
      <c r="E493" s="115"/>
      <c r="F493" s="115"/>
      <c r="G493" s="115"/>
      <c r="H493"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493" s="113"/>
    </row>
    <row r="494" spans="1:9">
      <c r="A494" s="113"/>
      <c r="B494" s="85" t="str">
        <f>_xlfn.IFNA(VLOOKUP(Budget_Proposal[[#This Row],[Site Name]],Cover_Table[],2,FALSE),"")</f>
        <v/>
      </c>
      <c r="C494" s="114"/>
      <c r="D494" s="115"/>
      <c r="E494" s="115"/>
      <c r="F494" s="115"/>
      <c r="G494" s="115"/>
      <c r="H494"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494" s="113"/>
    </row>
    <row r="495" spans="1:9">
      <c r="A495" s="113"/>
      <c r="B495" s="85" t="str">
        <f>_xlfn.IFNA(VLOOKUP(Budget_Proposal[[#This Row],[Site Name]],Cover_Table[],2,FALSE),"")</f>
        <v/>
      </c>
      <c r="C495" s="114"/>
      <c r="D495" s="115"/>
      <c r="E495" s="115"/>
      <c r="F495" s="115"/>
      <c r="G495" s="115"/>
      <c r="H495"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495" s="113"/>
    </row>
    <row r="496" spans="1:9">
      <c r="A496" s="113"/>
      <c r="B496" s="85" t="str">
        <f>_xlfn.IFNA(VLOOKUP(Budget_Proposal[[#This Row],[Site Name]],Cover_Table[],2,FALSE),"")</f>
        <v/>
      </c>
      <c r="C496" s="114"/>
      <c r="D496" s="115"/>
      <c r="E496" s="115"/>
      <c r="F496" s="115"/>
      <c r="G496" s="115"/>
      <c r="H496"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496" s="113"/>
    </row>
    <row r="497" spans="1:9">
      <c r="A497" s="113"/>
      <c r="B497" s="85" t="str">
        <f>_xlfn.IFNA(VLOOKUP(Budget_Proposal[[#This Row],[Site Name]],Cover_Table[],2,FALSE),"")</f>
        <v/>
      </c>
      <c r="C497" s="114"/>
      <c r="D497" s="115"/>
      <c r="E497" s="115"/>
      <c r="F497" s="115"/>
      <c r="G497" s="115"/>
      <c r="H497"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497" s="113"/>
    </row>
    <row r="498" spans="1:9">
      <c r="A498" s="113"/>
      <c r="B498" s="85" t="str">
        <f>_xlfn.IFNA(VLOOKUP(Budget_Proposal[[#This Row],[Site Name]],Cover_Table[],2,FALSE),"")</f>
        <v/>
      </c>
      <c r="C498" s="114"/>
      <c r="D498" s="115"/>
      <c r="E498" s="115"/>
      <c r="F498" s="115"/>
      <c r="G498" s="115"/>
      <c r="H498"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498" s="113"/>
    </row>
    <row r="499" spans="1:9">
      <c r="A499" s="113"/>
      <c r="B499" s="85" t="str">
        <f>_xlfn.IFNA(VLOOKUP(Budget_Proposal[[#This Row],[Site Name]],Cover_Table[],2,FALSE),"")</f>
        <v/>
      </c>
      <c r="C499" s="114"/>
      <c r="D499" s="115"/>
      <c r="E499" s="115"/>
      <c r="F499" s="115"/>
      <c r="G499" s="115"/>
      <c r="H499"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499" s="113"/>
    </row>
    <row r="500" spans="1:9">
      <c r="A500" s="113"/>
      <c r="B500" s="85" t="str">
        <f>_xlfn.IFNA(VLOOKUP(Budget_Proposal[[#This Row],[Site Name]],Cover_Table[],2,FALSE),"")</f>
        <v/>
      </c>
      <c r="C500" s="114"/>
      <c r="D500" s="115"/>
      <c r="E500" s="115"/>
      <c r="F500" s="115"/>
      <c r="G500" s="115"/>
      <c r="H500" s="45">
        <f>IF(Budget_Proposal[[#This Row],[3rd Revision]]&lt;&gt;0,Budget_Proposal[[#This Row],[3rd Revision]],IF(Budget_Proposal[[#This Row],[2nd Revision]]&lt;&gt;0,Budget_Proposal[[#This Row],[2nd Revision]],IF(Budget_Proposal[[#This Row],[1st Revision]]&lt;&gt;0,Budget_Proposal[[#This Row],[1st Revision]],Budget_Proposal[[#This Row],[Original Cost]])))</f>
        <v>0</v>
      </c>
      <c r="I500" s="113"/>
    </row>
  </sheetData>
  <sheetProtection algorithmName="SHA-512" hashValue="44MI4+KjNiQK/M1fazrl2re/j5WsHUMxPXgvSeR1lNObH6DvoFy6eEXjPp6g+U4NGMxv2p/QqPOyI9H9mab1ag==" saltValue="NI1boGVjIuV/6mVSjdE+iw==" spinCount="100000" sheet="1" objects="1" scenarios="1"/>
  <mergeCells count="3">
    <mergeCell ref="A1:I1"/>
    <mergeCell ref="A3:G3"/>
    <mergeCell ref="A2:G2"/>
  </mergeCells>
  <dataValidations count="3">
    <dataValidation type="list" allowBlank="1" showInputMessage="1" showErrorMessage="1" sqref="A7:A500">
      <formula1>Object_List</formula1>
    </dataValidation>
    <dataValidation type="whole" operator="greaterThan" allowBlank="1" showInputMessage="1" showErrorMessage="1" errorTitle="Whole Numbers Only" error="Please enter positive, whole numbers only - no cents." sqref="D7:G500">
      <formula1>-1</formula1>
    </dataValidation>
    <dataValidation type="list" showInputMessage="1" showErrorMessage="1" errorTitle="Use the Dropdown list" error="Please select your site name from the list provided." sqref="C7:C500">
      <formula1>School_List</formula1>
    </dataValidation>
  </dataValidations>
  <pageMargins left="0.7" right="0.7" top="0.75" bottom="0.75" header="0.3" footer="0.3"/>
  <pageSetup orientation="portrait" r:id="rId1"/>
  <ignoredErrors>
    <ignoredError sqref="C8:C500" listDataValidation="1"/>
  </ignoredErrors>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[1]Sheet7!#REF!</xm:f>
          </x14:formula1>
          <xm:sqref>A6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C102"/>
  <sheetViews>
    <sheetView topLeftCell="A22" workbookViewId="0">
      <selection activeCell="B7" sqref="B7"/>
    </sheetView>
  </sheetViews>
  <sheetFormatPr defaultColWidth="9.140625" defaultRowHeight="15"/>
  <cols>
    <col min="1" max="2" width="23.5703125" style="24" customWidth="1"/>
    <col min="3" max="3" width="111.42578125" style="24" customWidth="1"/>
    <col min="4" max="16384" width="9.140625" style="24"/>
  </cols>
  <sheetData>
    <row r="1" spans="1:3" ht="21">
      <c r="A1" s="165" t="s">
        <v>85</v>
      </c>
      <c r="B1" s="165"/>
      <c r="C1" s="165"/>
    </row>
    <row r="2" spans="1:3" ht="21">
      <c r="A2" s="166">
        <f>'Cover Page'!C4</f>
        <v>0</v>
      </c>
      <c r="B2" s="166"/>
      <c r="C2" s="166"/>
    </row>
    <row r="3" spans="1:3" ht="21">
      <c r="A3" s="168" t="s">
        <v>525</v>
      </c>
      <c r="B3" s="168"/>
      <c r="C3" s="168"/>
    </row>
    <row r="4" spans="1:3">
      <c r="A4" s="167" t="s">
        <v>86</v>
      </c>
      <c r="B4" s="167"/>
      <c r="C4" s="167"/>
    </row>
    <row r="5" spans="1:3">
      <c r="A5" s="86" t="s">
        <v>87</v>
      </c>
      <c r="B5" s="86" t="s">
        <v>88</v>
      </c>
      <c r="C5" s="87" t="s">
        <v>89</v>
      </c>
    </row>
    <row r="6" spans="1:3" ht="51">
      <c r="A6" s="88" t="s">
        <v>90</v>
      </c>
      <c r="B6" s="89" t="s">
        <v>91</v>
      </c>
      <c r="C6" s="89" t="s">
        <v>92</v>
      </c>
    </row>
    <row r="7" spans="1:3">
      <c r="A7" s="109"/>
      <c r="B7" s="110"/>
      <c r="C7" s="109"/>
    </row>
    <row r="8" spans="1:3">
      <c r="A8" s="109"/>
      <c r="B8" s="110"/>
      <c r="C8" s="109"/>
    </row>
    <row r="9" spans="1:3">
      <c r="A9" s="109"/>
      <c r="B9" s="110"/>
      <c r="C9" s="111"/>
    </row>
    <row r="10" spans="1:3">
      <c r="A10" s="109"/>
      <c r="B10" s="110"/>
      <c r="C10" s="111"/>
    </row>
    <row r="11" spans="1:3">
      <c r="A11" s="109"/>
      <c r="B11" s="110"/>
      <c r="C11" s="111"/>
    </row>
    <row r="12" spans="1:3">
      <c r="A12" s="109"/>
      <c r="B12" s="110"/>
      <c r="C12" s="111"/>
    </row>
    <row r="13" spans="1:3">
      <c r="A13" s="109"/>
      <c r="B13" s="110"/>
      <c r="C13" s="111"/>
    </row>
    <row r="14" spans="1:3">
      <c r="A14" s="109"/>
      <c r="B14" s="110"/>
      <c r="C14" s="111"/>
    </row>
    <row r="15" spans="1:3">
      <c r="A15" s="109"/>
      <c r="B15" s="110"/>
      <c r="C15" s="111"/>
    </row>
    <row r="16" spans="1:3">
      <c r="A16" s="109"/>
      <c r="B16" s="110"/>
      <c r="C16" s="111"/>
    </row>
    <row r="17" spans="1:3">
      <c r="A17" s="109"/>
      <c r="B17" s="110"/>
      <c r="C17" s="111"/>
    </row>
    <row r="18" spans="1:3">
      <c r="A18" s="109"/>
      <c r="B18" s="110"/>
      <c r="C18" s="111"/>
    </row>
    <row r="19" spans="1:3">
      <c r="A19" s="109"/>
      <c r="B19" s="110"/>
      <c r="C19" s="111"/>
    </row>
    <row r="20" spans="1:3">
      <c r="A20" s="109"/>
      <c r="B20" s="110"/>
      <c r="C20" s="111"/>
    </row>
    <row r="21" spans="1:3">
      <c r="A21" s="109"/>
      <c r="B21" s="110"/>
      <c r="C21" s="111"/>
    </row>
    <row r="22" spans="1:3">
      <c r="A22" s="109"/>
      <c r="B22" s="110"/>
      <c r="C22" s="111"/>
    </row>
    <row r="23" spans="1:3">
      <c r="A23" s="109"/>
      <c r="B23" s="110"/>
      <c r="C23" s="111"/>
    </row>
    <row r="24" spans="1:3">
      <c r="A24" s="109"/>
      <c r="B24" s="110"/>
      <c r="C24" s="111"/>
    </row>
    <row r="25" spans="1:3">
      <c r="A25" s="109"/>
      <c r="B25" s="110"/>
      <c r="C25" s="111"/>
    </row>
    <row r="26" spans="1:3">
      <c r="A26" s="109"/>
      <c r="B26" s="110"/>
      <c r="C26" s="111"/>
    </row>
    <row r="27" spans="1:3">
      <c r="A27" s="109"/>
      <c r="B27" s="110"/>
      <c r="C27" s="111"/>
    </row>
    <row r="28" spans="1:3">
      <c r="A28" s="109"/>
      <c r="B28" s="110"/>
      <c r="C28" s="111"/>
    </row>
    <row r="29" spans="1:3">
      <c r="A29" s="109"/>
      <c r="B29" s="110"/>
      <c r="C29" s="111"/>
    </row>
    <row r="30" spans="1:3">
      <c r="A30" s="109"/>
      <c r="B30" s="110"/>
      <c r="C30" s="111"/>
    </row>
    <row r="31" spans="1:3">
      <c r="A31" s="109"/>
      <c r="B31" s="110"/>
      <c r="C31" s="111"/>
    </row>
    <row r="32" spans="1:3">
      <c r="A32" s="109"/>
      <c r="B32" s="110"/>
      <c r="C32" s="111"/>
    </row>
    <row r="33" spans="1:3">
      <c r="A33" s="109"/>
      <c r="B33" s="110"/>
      <c r="C33" s="111"/>
    </row>
    <row r="34" spans="1:3">
      <c r="A34" s="109"/>
      <c r="B34" s="110"/>
      <c r="C34" s="111"/>
    </row>
    <row r="35" spans="1:3">
      <c r="A35" s="109"/>
      <c r="B35" s="110"/>
      <c r="C35" s="111"/>
    </row>
    <row r="36" spans="1:3">
      <c r="A36" s="109"/>
      <c r="B36" s="110"/>
      <c r="C36" s="111"/>
    </row>
    <row r="37" spans="1:3">
      <c r="A37" s="109"/>
      <c r="B37" s="110"/>
      <c r="C37" s="111"/>
    </row>
    <row r="38" spans="1:3">
      <c r="A38" s="109"/>
      <c r="B38" s="110"/>
      <c r="C38" s="111"/>
    </row>
    <row r="39" spans="1:3">
      <c r="A39" s="109"/>
      <c r="B39" s="110"/>
      <c r="C39" s="111"/>
    </row>
    <row r="40" spans="1:3">
      <c r="A40" s="109"/>
      <c r="B40" s="110"/>
      <c r="C40" s="111"/>
    </row>
    <row r="41" spans="1:3">
      <c r="A41" s="109"/>
      <c r="B41" s="110"/>
      <c r="C41" s="111"/>
    </row>
    <row r="42" spans="1:3">
      <c r="A42" s="109"/>
      <c r="B42" s="110"/>
      <c r="C42" s="111"/>
    </row>
    <row r="43" spans="1:3">
      <c r="A43" s="109"/>
      <c r="B43" s="110"/>
      <c r="C43" s="111"/>
    </row>
    <row r="44" spans="1:3">
      <c r="A44" s="109"/>
      <c r="B44" s="110"/>
      <c r="C44" s="111"/>
    </row>
    <row r="45" spans="1:3">
      <c r="A45" s="109"/>
      <c r="B45" s="110"/>
      <c r="C45" s="111"/>
    </row>
    <row r="46" spans="1:3">
      <c r="A46" s="109"/>
      <c r="B46" s="110"/>
      <c r="C46" s="111"/>
    </row>
    <row r="47" spans="1:3">
      <c r="A47" s="109"/>
      <c r="B47" s="110"/>
      <c r="C47" s="111"/>
    </row>
    <row r="48" spans="1:3">
      <c r="A48" s="109"/>
      <c r="B48" s="110"/>
      <c r="C48" s="111"/>
    </row>
    <row r="49" spans="1:3">
      <c r="A49" s="109"/>
      <c r="B49" s="110"/>
      <c r="C49" s="111"/>
    </row>
    <row r="50" spans="1:3">
      <c r="A50" s="109"/>
      <c r="B50" s="110"/>
      <c r="C50" s="111"/>
    </row>
    <row r="51" spans="1:3">
      <c r="A51" s="109"/>
      <c r="B51" s="110"/>
      <c r="C51" s="111"/>
    </row>
    <row r="52" spans="1:3">
      <c r="A52" s="109"/>
      <c r="B52" s="110"/>
      <c r="C52" s="111"/>
    </row>
    <row r="53" spans="1:3">
      <c r="A53" s="109"/>
      <c r="B53" s="110"/>
      <c r="C53" s="111"/>
    </row>
    <row r="54" spans="1:3">
      <c r="A54" s="109"/>
      <c r="B54" s="110"/>
      <c r="C54" s="111"/>
    </row>
    <row r="55" spans="1:3">
      <c r="A55" s="109"/>
      <c r="B55" s="110"/>
      <c r="C55" s="111"/>
    </row>
    <row r="56" spans="1:3">
      <c r="A56" s="109"/>
      <c r="B56" s="110"/>
      <c r="C56" s="111"/>
    </row>
    <row r="57" spans="1:3">
      <c r="A57" s="109"/>
      <c r="B57" s="110"/>
      <c r="C57" s="111"/>
    </row>
    <row r="58" spans="1:3">
      <c r="A58" s="109"/>
      <c r="B58" s="110"/>
      <c r="C58" s="111"/>
    </row>
    <row r="59" spans="1:3">
      <c r="A59" s="109"/>
      <c r="B59" s="110"/>
      <c r="C59" s="111"/>
    </row>
    <row r="60" spans="1:3">
      <c r="A60" s="109"/>
      <c r="B60" s="110"/>
      <c r="C60" s="111"/>
    </row>
    <row r="61" spans="1:3">
      <c r="A61" s="109"/>
      <c r="B61" s="110"/>
      <c r="C61" s="111"/>
    </row>
    <row r="62" spans="1:3">
      <c r="A62" s="109"/>
      <c r="B62" s="110"/>
      <c r="C62" s="111"/>
    </row>
    <row r="63" spans="1:3">
      <c r="A63" s="109"/>
      <c r="B63" s="110"/>
      <c r="C63" s="111"/>
    </row>
    <row r="64" spans="1:3">
      <c r="A64" s="109"/>
      <c r="B64" s="110"/>
      <c r="C64" s="111"/>
    </row>
    <row r="65" spans="1:3">
      <c r="A65" s="109"/>
      <c r="B65" s="110"/>
      <c r="C65" s="111"/>
    </row>
    <row r="66" spans="1:3">
      <c r="A66" s="109"/>
      <c r="B66" s="110"/>
      <c r="C66" s="111"/>
    </row>
    <row r="67" spans="1:3">
      <c r="A67" s="109"/>
      <c r="B67" s="110"/>
      <c r="C67" s="111"/>
    </row>
    <row r="68" spans="1:3">
      <c r="A68" s="109"/>
      <c r="B68" s="110"/>
      <c r="C68" s="111"/>
    </row>
    <row r="69" spans="1:3">
      <c r="A69" s="109"/>
      <c r="B69" s="110"/>
      <c r="C69" s="111"/>
    </row>
    <row r="70" spans="1:3">
      <c r="A70" s="109"/>
      <c r="B70" s="110"/>
      <c r="C70" s="111"/>
    </row>
    <row r="71" spans="1:3">
      <c r="A71" s="109"/>
      <c r="B71" s="110"/>
      <c r="C71" s="111"/>
    </row>
    <row r="72" spans="1:3">
      <c r="A72" s="109"/>
      <c r="B72" s="110"/>
      <c r="C72" s="111"/>
    </row>
    <row r="73" spans="1:3">
      <c r="A73" s="109"/>
      <c r="B73" s="110"/>
      <c r="C73" s="111"/>
    </row>
    <row r="74" spans="1:3">
      <c r="A74" s="109"/>
      <c r="B74" s="110"/>
      <c r="C74" s="111"/>
    </row>
    <row r="75" spans="1:3">
      <c r="A75" s="109"/>
      <c r="B75" s="110"/>
      <c r="C75" s="111"/>
    </row>
    <row r="76" spans="1:3">
      <c r="A76" s="109"/>
      <c r="B76" s="110"/>
      <c r="C76" s="111"/>
    </row>
    <row r="77" spans="1:3">
      <c r="A77" s="109"/>
      <c r="B77" s="110"/>
      <c r="C77" s="111"/>
    </row>
    <row r="78" spans="1:3">
      <c r="A78" s="109"/>
      <c r="B78" s="110"/>
      <c r="C78" s="111"/>
    </row>
    <row r="79" spans="1:3">
      <c r="A79" s="109"/>
      <c r="B79" s="110"/>
      <c r="C79" s="111"/>
    </row>
    <row r="80" spans="1:3">
      <c r="A80" s="109"/>
      <c r="B80" s="110"/>
      <c r="C80" s="111"/>
    </row>
    <row r="81" spans="1:3">
      <c r="A81" s="109"/>
      <c r="B81" s="110"/>
      <c r="C81" s="111"/>
    </row>
    <row r="82" spans="1:3">
      <c r="A82" s="109"/>
      <c r="B82" s="110"/>
      <c r="C82" s="111"/>
    </row>
    <row r="83" spans="1:3">
      <c r="A83" s="109"/>
      <c r="B83" s="110"/>
      <c r="C83" s="111"/>
    </row>
    <row r="84" spans="1:3">
      <c r="A84" s="109"/>
      <c r="B84" s="110"/>
      <c r="C84" s="111"/>
    </row>
    <row r="85" spans="1:3">
      <c r="A85" s="109"/>
      <c r="B85" s="110"/>
      <c r="C85" s="111"/>
    </row>
    <row r="86" spans="1:3">
      <c r="A86" s="109"/>
      <c r="B86" s="110"/>
      <c r="C86" s="111"/>
    </row>
    <row r="87" spans="1:3">
      <c r="A87" s="109"/>
      <c r="B87" s="110"/>
      <c r="C87" s="111"/>
    </row>
    <row r="88" spans="1:3">
      <c r="A88" s="109"/>
      <c r="B88" s="110"/>
      <c r="C88" s="111"/>
    </row>
    <row r="89" spans="1:3">
      <c r="A89" s="109"/>
      <c r="B89" s="110"/>
      <c r="C89" s="111"/>
    </row>
    <row r="90" spans="1:3">
      <c r="A90" s="109"/>
      <c r="B90" s="110"/>
      <c r="C90" s="111"/>
    </row>
    <row r="91" spans="1:3">
      <c r="A91" s="109"/>
      <c r="B91" s="110"/>
      <c r="C91" s="111"/>
    </row>
    <row r="92" spans="1:3">
      <c r="A92" s="109"/>
      <c r="B92" s="110"/>
      <c r="C92" s="111"/>
    </row>
    <row r="93" spans="1:3">
      <c r="A93" s="109"/>
      <c r="B93" s="110"/>
      <c r="C93" s="111"/>
    </row>
    <row r="94" spans="1:3">
      <c r="A94" s="109"/>
      <c r="B94" s="110"/>
      <c r="C94" s="111"/>
    </row>
    <row r="95" spans="1:3">
      <c r="A95" s="109"/>
      <c r="B95" s="110"/>
      <c r="C95" s="111"/>
    </row>
    <row r="96" spans="1:3">
      <c r="A96" s="109"/>
      <c r="B96" s="110"/>
      <c r="C96" s="111"/>
    </row>
    <row r="97" spans="1:3">
      <c r="A97" s="109"/>
      <c r="B97" s="110"/>
      <c r="C97" s="111"/>
    </row>
    <row r="98" spans="1:3">
      <c r="A98" s="109"/>
      <c r="B98" s="110"/>
      <c r="C98" s="111"/>
    </row>
    <row r="99" spans="1:3">
      <c r="A99" s="109"/>
      <c r="B99" s="110"/>
      <c r="C99" s="111"/>
    </row>
    <row r="100" spans="1:3">
      <c r="A100" s="109"/>
      <c r="B100" s="110"/>
      <c r="C100" s="111"/>
    </row>
    <row r="101" spans="1:3">
      <c r="A101" s="109"/>
      <c r="B101" s="110"/>
      <c r="C101" s="111"/>
    </row>
    <row r="102" spans="1:3">
      <c r="A102" s="109"/>
      <c r="B102" s="110"/>
      <c r="C102" s="111"/>
    </row>
  </sheetData>
  <sheetProtection algorithmName="SHA-512" hashValue="uwR//Ypo1zrQ6NVsmJvNjMXI7BauGofs8RM18cpYmkPZNGGRnCsLRFmrxAIlSj9OQTmH6N4PBx0E9SP5B1bfvQ==" saltValue="bsLsS+Vq4XZ5h3pef2/0Hw==" spinCount="100000" sheet="1" objects="1" scenarios="1"/>
  <mergeCells count="4">
    <mergeCell ref="A1:C1"/>
    <mergeCell ref="A2:C2"/>
    <mergeCell ref="A4:C4"/>
    <mergeCell ref="A3:C3"/>
  </mergeCells>
  <dataValidations count="3">
    <dataValidation type="list" allowBlank="1" showInputMessage="1" showErrorMessage="1" sqref="A7:A102">
      <formula1>Alternative_School_List</formula1>
    </dataValidation>
    <dataValidation type="list" allowBlank="1" showInputMessage="1" showErrorMessage="1" sqref="B8:B102">
      <formula1>Narrative_Category</formula1>
    </dataValidation>
    <dataValidation type="list" allowBlank="1" showInputMessage="1" showErrorMessage="1" errorTitle="Please use the list provided" error="Please select from the list provided." sqref="B7">
      <formula1>Narrative_Category</formula1>
    </dataValidation>
  </dataValidations>
  <pageMargins left="0.7" right="0.7" top="0.75" bottom="0.75" header="0.3" footer="0.3"/>
  <pageSetup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203"/>
  <sheetViews>
    <sheetView workbookViewId="0">
      <selection sqref="A1:XFD1048576"/>
    </sheetView>
  </sheetViews>
  <sheetFormatPr defaultRowHeight="15"/>
  <cols>
    <col min="1" max="1" width="77.140625" bestFit="1" customWidth="1"/>
    <col min="3" max="3" width="35.28515625" style="21" bestFit="1" customWidth="1"/>
    <col min="4" max="4" width="14.5703125" bestFit="1" customWidth="1"/>
    <col min="6" max="6" width="24.42578125" bestFit="1" customWidth="1"/>
  </cols>
  <sheetData>
    <row r="1" spans="1:6">
      <c r="A1" s="23" t="s">
        <v>95</v>
      </c>
      <c r="C1" s="46" t="s">
        <v>96</v>
      </c>
      <c r="D1" t="s">
        <v>97</v>
      </c>
      <c r="F1" t="s">
        <v>519</v>
      </c>
    </row>
    <row r="2" spans="1:6">
      <c r="A2" s="23" t="s">
        <v>18</v>
      </c>
      <c r="C2" s="47" t="s">
        <v>1</v>
      </c>
      <c r="D2" t="s">
        <v>30</v>
      </c>
      <c r="F2" t="s">
        <v>93</v>
      </c>
    </row>
    <row r="3" spans="1:6">
      <c r="A3" s="23" t="s">
        <v>19</v>
      </c>
      <c r="C3" s="47" t="s">
        <v>98</v>
      </c>
      <c r="D3" t="s">
        <v>99</v>
      </c>
      <c r="F3" t="s">
        <v>91</v>
      </c>
    </row>
    <row r="4" spans="1:6">
      <c r="A4" s="23" t="s">
        <v>16</v>
      </c>
      <c r="C4" s="47" t="s">
        <v>100</v>
      </c>
      <c r="D4" t="s">
        <v>101</v>
      </c>
      <c r="F4" t="s">
        <v>94</v>
      </c>
    </row>
    <row r="5" spans="1:6">
      <c r="A5" s="23" t="s">
        <v>21</v>
      </c>
      <c r="C5" s="47" t="s">
        <v>102</v>
      </c>
      <c r="D5" t="s">
        <v>103</v>
      </c>
    </row>
    <row r="6" spans="1:6">
      <c r="A6" s="23" t="s">
        <v>22</v>
      </c>
      <c r="C6" s="47" t="s">
        <v>104</v>
      </c>
      <c r="D6" t="s">
        <v>105</v>
      </c>
    </row>
    <row r="7" spans="1:6">
      <c r="A7" s="23" t="s">
        <v>20</v>
      </c>
      <c r="C7" s="47" t="s">
        <v>106</v>
      </c>
      <c r="D7" t="s">
        <v>107</v>
      </c>
    </row>
    <row r="8" spans="1:6">
      <c r="A8" s="23" t="s">
        <v>24</v>
      </c>
      <c r="C8" s="47" t="s">
        <v>108</v>
      </c>
      <c r="D8" t="s">
        <v>109</v>
      </c>
    </row>
    <row r="9" spans="1:6">
      <c r="C9" s="47" t="s">
        <v>110</v>
      </c>
      <c r="D9" t="s">
        <v>111</v>
      </c>
    </row>
    <row r="10" spans="1:6">
      <c r="A10" t="s">
        <v>528</v>
      </c>
      <c r="C10" s="47" t="s">
        <v>112</v>
      </c>
      <c r="D10" t="s">
        <v>113</v>
      </c>
    </row>
    <row r="11" spans="1:6">
      <c r="A11" s="94" t="str">
        <f>'Cover Page'!A12</f>
        <v>&lt;EMPTY&gt;</v>
      </c>
      <c r="C11" s="47" t="s">
        <v>114</v>
      </c>
      <c r="D11" t="s">
        <v>115</v>
      </c>
    </row>
    <row r="12" spans="1:6">
      <c r="A12" s="94" t="str">
        <f>'Cover Page'!A13</f>
        <v>&lt;EMPTY&gt;</v>
      </c>
      <c r="C12" s="47" t="s">
        <v>116</v>
      </c>
      <c r="D12" t="s">
        <v>117</v>
      </c>
    </row>
    <row r="13" spans="1:6">
      <c r="A13" s="94" t="str">
        <f>'Cover Page'!A14</f>
        <v>&lt;EMPTY&gt;</v>
      </c>
      <c r="C13" s="47" t="s">
        <v>118</v>
      </c>
      <c r="D13" t="s">
        <v>119</v>
      </c>
    </row>
    <row r="14" spans="1:6">
      <c r="A14" s="94" t="str">
        <f>'Cover Page'!A20</f>
        <v>&lt;EMPTY&gt;</v>
      </c>
      <c r="C14" s="47" t="s">
        <v>120</v>
      </c>
      <c r="D14" t="s">
        <v>121</v>
      </c>
    </row>
    <row r="15" spans="1:6">
      <c r="A15" s="94" t="str">
        <f>'Cover Page'!A21</f>
        <v>&lt;EMPTY&gt;</v>
      </c>
      <c r="C15" s="47" t="s">
        <v>122</v>
      </c>
      <c r="D15" t="s">
        <v>123</v>
      </c>
    </row>
    <row r="16" spans="1:6">
      <c r="A16" s="94" t="str">
        <f>'Cover Page'!A22</f>
        <v>&lt;EMPTY&gt;</v>
      </c>
      <c r="C16" s="47" t="s">
        <v>124</v>
      </c>
      <c r="D16" t="s">
        <v>125</v>
      </c>
    </row>
    <row r="17" spans="1:4">
      <c r="A17" s="94" t="str">
        <f>'Cover Page'!A23</f>
        <v>&lt;EMPTY&gt;</v>
      </c>
      <c r="C17" s="47" t="s">
        <v>126</v>
      </c>
      <c r="D17" t="s">
        <v>127</v>
      </c>
    </row>
    <row r="18" spans="1:4">
      <c r="A18" s="94" t="str">
        <f>'Cover Page'!A24</f>
        <v>&lt;EMPTY&gt;</v>
      </c>
      <c r="C18" s="47" t="s">
        <v>128</v>
      </c>
      <c r="D18" t="s">
        <v>129</v>
      </c>
    </row>
    <row r="19" spans="1:4">
      <c r="A19" s="94" t="str">
        <f>'Cover Page'!A25</f>
        <v>&lt;EMPTY&gt;</v>
      </c>
      <c r="C19" s="47" t="s">
        <v>130</v>
      </c>
      <c r="D19" t="s">
        <v>131</v>
      </c>
    </row>
    <row r="20" spans="1:4">
      <c r="A20" s="94" t="str">
        <f>'Cover Page'!A26</f>
        <v>&lt;EMPTY&gt;</v>
      </c>
      <c r="C20" s="47" t="s">
        <v>132</v>
      </c>
      <c r="D20" t="s">
        <v>133</v>
      </c>
    </row>
    <row r="21" spans="1:4">
      <c r="C21" s="47" t="s">
        <v>134</v>
      </c>
      <c r="D21" t="s">
        <v>135</v>
      </c>
    </row>
    <row r="22" spans="1:4">
      <c r="C22" s="47" t="s">
        <v>136</v>
      </c>
      <c r="D22" t="s">
        <v>137</v>
      </c>
    </row>
    <row r="23" spans="1:4">
      <c r="C23" s="47" t="s">
        <v>138</v>
      </c>
      <c r="D23" t="s">
        <v>139</v>
      </c>
    </row>
    <row r="24" spans="1:4">
      <c r="C24" s="47" t="s">
        <v>140</v>
      </c>
      <c r="D24" t="s">
        <v>141</v>
      </c>
    </row>
    <row r="25" spans="1:4">
      <c r="C25" s="47" t="s">
        <v>142</v>
      </c>
      <c r="D25" t="s">
        <v>143</v>
      </c>
    </row>
    <row r="26" spans="1:4">
      <c r="C26" s="47" t="s">
        <v>144</v>
      </c>
      <c r="D26" t="s">
        <v>145</v>
      </c>
    </row>
    <row r="27" spans="1:4">
      <c r="C27" s="47" t="s">
        <v>146</v>
      </c>
      <c r="D27" t="s">
        <v>147</v>
      </c>
    </row>
    <row r="28" spans="1:4">
      <c r="C28" s="47" t="s">
        <v>148</v>
      </c>
      <c r="D28" t="s">
        <v>149</v>
      </c>
    </row>
    <row r="29" spans="1:4">
      <c r="C29" s="47" t="s">
        <v>150</v>
      </c>
      <c r="D29" t="s">
        <v>151</v>
      </c>
    </row>
    <row r="30" spans="1:4">
      <c r="C30" s="47" t="s">
        <v>152</v>
      </c>
      <c r="D30" t="s">
        <v>153</v>
      </c>
    </row>
    <row r="31" spans="1:4">
      <c r="C31" s="47" t="s">
        <v>154</v>
      </c>
      <c r="D31" t="s">
        <v>155</v>
      </c>
    </row>
    <row r="32" spans="1:4">
      <c r="C32" s="47" t="s">
        <v>156</v>
      </c>
      <c r="D32" t="s">
        <v>157</v>
      </c>
    </row>
    <row r="33" spans="3:4">
      <c r="C33" s="47" t="s">
        <v>158</v>
      </c>
      <c r="D33" t="s">
        <v>159</v>
      </c>
    </row>
    <row r="34" spans="3:4">
      <c r="C34" s="47" t="s">
        <v>160</v>
      </c>
      <c r="D34" t="s">
        <v>161</v>
      </c>
    </row>
    <row r="35" spans="3:4">
      <c r="C35" s="47" t="s">
        <v>162</v>
      </c>
      <c r="D35" t="s">
        <v>163</v>
      </c>
    </row>
    <row r="36" spans="3:4">
      <c r="C36" s="47" t="s">
        <v>164</v>
      </c>
      <c r="D36" t="s">
        <v>165</v>
      </c>
    </row>
    <row r="37" spans="3:4">
      <c r="C37" s="47" t="s">
        <v>166</v>
      </c>
      <c r="D37" t="s">
        <v>167</v>
      </c>
    </row>
    <row r="38" spans="3:4">
      <c r="C38" s="47" t="s">
        <v>168</v>
      </c>
      <c r="D38" t="s">
        <v>169</v>
      </c>
    </row>
    <row r="39" spans="3:4">
      <c r="C39" s="47" t="s">
        <v>170</v>
      </c>
      <c r="D39" t="s">
        <v>171</v>
      </c>
    </row>
    <row r="40" spans="3:4">
      <c r="C40" s="47" t="s">
        <v>172</v>
      </c>
      <c r="D40" t="s">
        <v>173</v>
      </c>
    </row>
    <row r="41" spans="3:4">
      <c r="C41" s="47" t="s">
        <v>174</v>
      </c>
      <c r="D41" t="s">
        <v>175</v>
      </c>
    </row>
    <row r="42" spans="3:4">
      <c r="C42" s="47" t="s">
        <v>176</v>
      </c>
      <c r="D42" t="s">
        <v>177</v>
      </c>
    </row>
    <row r="43" spans="3:4">
      <c r="C43" s="47" t="s">
        <v>178</v>
      </c>
      <c r="D43" t="s">
        <v>179</v>
      </c>
    </row>
    <row r="44" spans="3:4">
      <c r="C44" s="47" t="s">
        <v>180</v>
      </c>
      <c r="D44" t="s">
        <v>181</v>
      </c>
    </row>
    <row r="45" spans="3:4">
      <c r="C45" s="47" t="s">
        <v>182</v>
      </c>
      <c r="D45" t="s">
        <v>183</v>
      </c>
    </row>
    <row r="46" spans="3:4">
      <c r="C46" s="47" t="s">
        <v>184</v>
      </c>
      <c r="D46" t="s">
        <v>185</v>
      </c>
    </row>
    <row r="47" spans="3:4">
      <c r="C47" s="47" t="s">
        <v>186</v>
      </c>
      <c r="D47" t="s">
        <v>187</v>
      </c>
    </row>
    <row r="48" spans="3:4">
      <c r="C48" s="47" t="s">
        <v>188</v>
      </c>
      <c r="D48" t="s">
        <v>189</v>
      </c>
    </row>
    <row r="49" spans="3:4">
      <c r="C49" s="47" t="s">
        <v>190</v>
      </c>
      <c r="D49" t="s">
        <v>191</v>
      </c>
    </row>
    <row r="50" spans="3:4">
      <c r="C50" s="47" t="s">
        <v>192</v>
      </c>
      <c r="D50" t="s">
        <v>193</v>
      </c>
    </row>
    <row r="51" spans="3:4">
      <c r="C51" s="47" t="s">
        <v>194</v>
      </c>
      <c r="D51" t="s">
        <v>195</v>
      </c>
    </row>
    <row r="52" spans="3:4">
      <c r="C52" s="47" t="s">
        <v>196</v>
      </c>
      <c r="D52" t="s">
        <v>197</v>
      </c>
    </row>
    <row r="53" spans="3:4">
      <c r="C53" s="47" t="s">
        <v>198</v>
      </c>
      <c r="D53" t="s">
        <v>199</v>
      </c>
    </row>
    <row r="54" spans="3:4">
      <c r="C54" s="47" t="s">
        <v>200</v>
      </c>
      <c r="D54" t="s">
        <v>201</v>
      </c>
    </row>
    <row r="55" spans="3:4">
      <c r="C55" s="47" t="s">
        <v>202</v>
      </c>
      <c r="D55" t="s">
        <v>203</v>
      </c>
    </row>
    <row r="56" spans="3:4">
      <c r="C56" s="47" t="s">
        <v>204</v>
      </c>
      <c r="D56" t="s">
        <v>205</v>
      </c>
    </row>
    <row r="57" spans="3:4">
      <c r="C57" s="47" t="s">
        <v>206</v>
      </c>
      <c r="D57" t="s">
        <v>207</v>
      </c>
    </row>
    <row r="58" spans="3:4">
      <c r="C58" s="47" t="s">
        <v>208</v>
      </c>
      <c r="D58" t="s">
        <v>209</v>
      </c>
    </row>
    <row r="59" spans="3:4">
      <c r="C59" s="47" t="s">
        <v>210</v>
      </c>
      <c r="D59" t="s">
        <v>211</v>
      </c>
    </row>
    <row r="60" spans="3:4">
      <c r="C60" s="47" t="s">
        <v>212</v>
      </c>
      <c r="D60" t="s">
        <v>213</v>
      </c>
    </row>
    <row r="61" spans="3:4">
      <c r="C61" s="47" t="s">
        <v>214</v>
      </c>
      <c r="D61" t="s">
        <v>215</v>
      </c>
    </row>
    <row r="62" spans="3:4">
      <c r="C62" s="47" t="s">
        <v>216</v>
      </c>
      <c r="D62" t="s">
        <v>217</v>
      </c>
    </row>
    <row r="63" spans="3:4">
      <c r="C63" s="47" t="s">
        <v>218</v>
      </c>
      <c r="D63" t="s">
        <v>219</v>
      </c>
    </row>
    <row r="64" spans="3:4">
      <c r="C64" s="47" t="s">
        <v>220</v>
      </c>
      <c r="D64" t="s">
        <v>221</v>
      </c>
    </row>
    <row r="65" spans="3:4">
      <c r="C65" s="47" t="s">
        <v>222</v>
      </c>
      <c r="D65" t="s">
        <v>223</v>
      </c>
    </row>
    <row r="66" spans="3:4">
      <c r="C66" s="47" t="s">
        <v>224</v>
      </c>
      <c r="D66" t="s">
        <v>225</v>
      </c>
    </row>
    <row r="67" spans="3:4">
      <c r="C67" s="47" t="s">
        <v>226</v>
      </c>
      <c r="D67" t="s">
        <v>227</v>
      </c>
    </row>
    <row r="68" spans="3:4">
      <c r="C68" s="47" t="s">
        <v>228</v>
      </c>
      <c r="D68" t="s">
        <v>229</v>
      </c>
    </row>
    <row r="69" spans="3:4">
      <c r="C69" s="47" t="s">
        <v>230</v>
      </c>
      <c r="D69" t="s">
        <v>231</v>
      </c>
    </row>
    <row r="70" spans="3:4">
      <c r="C70" s="47" t="s">
        <v>232</v>
      </c>
      <c r="D70" t="s">
        <v>233</v>
      </c>
    </row>
    <row r="71" spans="3:4">
      <c r="C71" s="47" t="s">
        <v>234</v>
      </c>
      <c r="D71" t="s">
        <v>235</v>
      </c>
    </row>
    <row r="72" spans="3:4">
      <c r="C72" s="47" t="s">
        <v>236</v>
      </c>
      <c r="D72" t="s">
        <v>237</v>
      </c>
    </row>
    <row r="73" spans="3:4">
      <c r="C73" s="47" t="s">
        <v>238</v>
      </c>
      <c r="D73" t="s">
        <v>239</v>
      </c>
    </row>
    <row r="74" spans="3:4">
      <c r="C74" s="47" t="s">
        <v>240</v>
      </c>
      <c r="D74" t="s">
        <v>241</v>
      </c>
    </row>
    <row r="75" spans="3:4">
      <c r="C75" s="47" t="s">
        <v>242</v>
      </c>
      <c r="D75" t="s">
        <v>243</v>
      </c>
    </row>
    <row r="76" spans="3:4">
      <c r="C76" s="47" t="s">
        <v>244</v>
      </c>
      <c r="D76" t="s">
        <v>245</v>
      </c>
    </row>
    <row r="77" spans="3:4">
      <c r="C77" s="47" t="s">
        <v>246</v>
      </c>
      <c r="D77" t="s">
        <v>247</v>
      </c>
    </row>
    <row r="78" spans="3:4">
      <c r="C78" s="47" t="s">
        <v>248</v>
      </c>
      <c r="D78" t="s">
        <v>249</v>
      </c>
    </row>
    <row r="79" spans="3:4">
      <c r="C79" s="47" t="s">
        <v>250</v>
      </c>
      <c r="D79" t="s">
        <v>251</v>
      </c>
    </row>
    <row r="80" spans="3:4">
      <c r="C80" s="47" t="s">
        <v>252</v>
      </c>
      <c r="D80" t="s">
        <v>253</v>
      </c>
    </row>
    <row r="81" spans="3:4">
      <c r="C81" s="47" t="s">
        <v>254</v>
      </c>
      <c r="D81" t="s">
        <v>255</v>
      </c>
    </row>
    <row r="82" spans="3:4">
      <c r="C82" s="47" t="s">
        <v>256</v>
      </c>
      <c r="D82" t="s">
        <v>257</v>
      </c>
    </row>
    <row r="83" spans="3:4">
      <c r="C83" s="47" t="s">
        <v>258</v>
      </c>
      <c r="D83" t="s">
        <v>259</v>
      </c>
    </row>
    <row r="84" spans="3:4">
      <c r="C84" s="47" t="s">
        <v>260</v>
      </c>
      <c r="D84" t="s">
        <v>261</v>
      </c>
    </row>
    <row r="85" spans="3:4">
      <c r="C85" s="47" t="s">
        <v>262</v>
      </c>
      <c r="D85" t="s">
        <v>263</v>
      </c>
    </row>
    <row r="86" spans="3:4">
      <c r="C86" s="47" t="s">
        <v>264</v>
      </c>
      <c r="D86" t="s">
        <v>265</v>
      </c>
    </row>
    <row r="87" spans="3:4">
      <c r="C87" s="47" t="s">
        <v>266</v>
      </c>
      <c r="D87" t="s">
        <v>267</v>
      </c>
    </row>
    <row r="88" spans="3:4">
      <c r="C88" s="47" t="s">
        <v>268</v>
      </c>
      <c r="D88" t="s">
        <v>269</v>
      </c>
    </row>
    <row r="89" spans="3:4">
      <c r="C89" s="47" t="s">
        <v>270</v>
      </c>
      <c r="D89" t="s">
        <v>271</v>
      </c>
    </row>
    <row r="90" spans="3:4">
      <c r="C90" s="47" t="s">
        <v>272</v>
      </c>
      <c r="D90" t="s">
        <v>273</v>
      </c>
    </row>
    <row r="91" spans="3:4">
      <c r="C91" s="47" t="s">
        <v>274</v>
      </c>
      <c r="D91" t="s">
        <v>275</v>
      </c>
    </row>
    <row r="92" spans="3:4">
      <c r="C92" s="47" t="s">
        <v>276</v>
      </c>
      <c r="D92" t="s">
        <v>277</v>
      </c>
    </row>
    <row r="93" spans="3:4">
      <c r="C93" s="47" t="s">
        <v>278</v>
      </c>
      <c r="D93" t="s">
        <v>279</v>
      </c>
    </row>
    <row r="94" spans="3:4">
      <c r="C94" s="47" t="s">
        <v>280</v>
      </c>
      <c r="D94" t="s">
        <v>281</v>
      </c>
    </row>
    <row r="95" spans="3:4">
      <c r="C95" s="47" t="s">
        <v>282</v>
      </c>
      <c r="D95" t="s">
        <v>283</v>
      </c>
    </row>
    <row r="96" spans="3:4">
      <c r="C96" s="47" t="s">
        <v>284</v>
      </c>
      <c r="D96" t="s">
        <v>285</v>
      </c>
    </row>
    <row r="97" spans="3:4">
      <c r="C97" s="47" t="s">
        <v>286</v>
      </c>
      <c r="D97" t="s">
        <v>287</v>
      </c>
    </row>
    <row r="98" spans="3:4">
      <c r="C98" s="47" t="s">
        <v>288</v>
      </c>
      <c r="D98" t="s">
        <v>289</v>
      </c>
    </row>
    <row r="99" spans="3:4">
      <c r="C99" s="47" t="s">
        <v>290</v>
      </c>
      <c r="D99" t="s">
        <v>291</v>
      </c>
    </row>
    <row r="100" spans="3:4">
      <c r="C100" s="47" t="s">
        <v>292</v>
      </c>
      <c r="D100" t="s">
        <v>293</v>
      </c>
    </row>
    <row r="101" spans="3:4">
      <c r="C101" s="47" t="s">
        <v>294</v>
      </c>
      <c r="D101" t="s">
        <v>295</v>
      </c>
    </row>
    <row r="102" spans="3:4">
      <c r="C102" s="47" t="s">
        <v>296</v>
      </c>
      <c r="D102" t="s">
        <v>297</v>
      </c>
    </row>
    <row r="103" spans="3:4">
      <c r="C103" s="47" t="s">
        <v>298</v>
      </c>
      <c r="D103" t="s">
        <v>299</v>
      </c>
    </row>
    <row r="104" spans="3:4">
      <c r="C104" s="47" t="s">
        <v>300</v>
      </c>
      <c r="D104" t="s">
        <v>301</v>
      </c>
    </row>
    <row r="105" spans="3:4">
      <c r="C105" s="47" t="s">
        <v>302</v>
      </c>
      <c r="D105" t="s">
        <v>303</v>
      </c>
    </row>
    <row r="106" spans="3:4">
      <c r="C106" s="47" t="s">
        <v>304</v>
      </c>
      <c r="D106" t="s">
        <v>305</v>
      </c>
    </row>
    <row r="107" spans="3:4">
      <c r="C107" s="47" t="s">
        <v>306</v>
      </c>
      <c r="D107" t="s">
        <v>307</v>
      </c>
    </row>
    <row r="108" spans="3:4">
      <c r="C108" s="47" t="s">
        <v>308</v>
      </c>
      <c r="D108" t="s">
        <v>309</v>
      </c>
    </row>
    <row r="109" spans="3:4">
      <c r="C109" s="47" t="s">
        <v>310</v>
      </c>
      <c r="D109" t="s">
        <v>311</v>
      </c>
    </row>
    <row r="110" spans="3:4">
      <c r="C110" s="47" t="s">
        <v>312</v>
      </c>
      <c r="D110" t="s">
        <v>313</v>
      </c>
    </row>
    <row r="111" spans="3:4">
      <c r="C111" s="47" t="s">
        <v>314</v>
      </c>
      <c r="D111" t="s">
        <v>315</v>
      </c>
    </row>
    <row r="112" spans="3:4">
      <c r="C112" s="47" t="s">
        <v>316</v>
      </c>
      <c r="D112" t="s">
        <v>317</v>
      </c>
    </row>
    <row r="113" spans="3:4">
      <c r="C113" s="47" t="s">
        <v>318</v>
      </c>
      <c r="D113" t="s">
        <v>319</v>
      </c>
    </row>
    <row r="114" spans="3:4">
      <c r="C114" s="47" t="s">
        <v>320</v>
      </c>
      <c r="D114" t="s">
        <v>321</v>
      </c>
    </row>
    <row r="115" spans="3:4">
      <c r="C115" s="47" t="s">
        <v>322</v>
      </c>
      <c r="D115" t="s">
        <v>323</v>
      </c>
    </row>
    <row r="116" spans="3:4">
      <c r="C116" s="47" t="s">
        <v>324</v>
      </c>
      <c r="D116" t="s">
        <v>325</v>
      </c>
    </row>
    <row r="117" spans="3:4">
      <c r="C117" s="47" t="s">
        <v>326</v>
      </c>
      <c r="D117" t="s">
        <v>327</v>
      </c>
    </row>
    <row r="118" spans="3:4">
      <c r="C118" s="47" t="s">
        <v>328</v>
      </c>
      <c r="D118" t="s">
        <v>329</v>
      </c>
    </row>
    <row r="119" spans="3:4">
      <c r="C119" s="47" t="s">
        <v>330</v>
      </c>
      <c r="D119" t="s">
        <v>331</v>
      </c>
    </row>
    <row r="120" spans="3:4">
      <c r="C120" s="47" t="s">
        <v>332</v>
      </c>
      <c r="D120" t="s">
        <v>333</v>
      </c>
    </row>
    <row r="121" spans="3:4">
      <c r="C121" s="47" t="s">
        <v>334</v>
      </c>
      <c r="D121" t="s">
        <v>335</v>
      </c>
    </row>
    <row r="122" spans="3:4">
      <c r="C122" s="47" t="s">
        <v>336</v>
      </c>
      <c r="D122" t="s">
        <v>337</v>
      </c>
    </row>
    <row r="123" spans="3:4">
      <c r="C123" s="47" t="s">
        <v>338</v>
      </c>
      <c r="D123" t="s">
        <v>339</v>
      </c>
    </row>
    <row r="124" spans="3:4">
      <c r="C124" s="47" t="s">
        <v>340</v>
      </c>
      <c r="D124" t="s">
        <v>341</v>
      </c>
    </row>
    <row r="125" spans="3:4">
      <c r="C125" s="47" t="s">
        <v>342</v>
      </c>
      <c r="D125" t="s">
        <v>343</v>
      </c>
    </row>
    <row r="126" spans="3:4">
      <c r="C126" s="47" t="s">
        <v>344</v>
      </c>
      <c r="D126" t="s">
        <v>345</v>
      </c>
    </row>
    <row r="127" spans="3:4">
      <c r="C127" s="47" t="s">
        <v>346</v>
      </c>
      <c r="D127" t="s">
        <v>347</v>
      </c>
    </row>
    <row r="128" spans="3:4">
      <c r="C128" s="47" t="s">
        <v>348</v>
      </c>
      <c r="D128" t="s">
        <v>349</v>
      </c>
    </row>
    <row r="129" spans="3:4">
      <c r="C129" s="47" t="s">
        <v>350</v>
      </c>
      <c r="D129" t="s">
        <v>351</v>
      </c>
    </row>
    <row r="130" spans="3:4">
      <c r="C130" s="47" t="s">
        <v>352</v>
      </c>
      <c r="D130" t="s">
        <v>353</v>
      </c>
    </row>
    <row r="131" spans="3:4">
      <c r="C131" s="47" t="s">
        <v>354</v>
      </c>
      <c r="D131" t="s">
        <v>355</v>
      </c>
    </row>
    <row r="132" spans="3:4">
      <c r="C132" s="47" t="s">
        <v>356</v>
      </c>
      <c r="D132" t="s">
        <v>357</v>
      </c>
    </row>
    <row r="133" spans="3:4">
      <c r="C133" s="47" t="s">
        <v>358</v>
      </c>
      <c r="D133" t="s">
        <v>359</v>
      </c>
    </row>
    <row r="134" spans="3:4">
      <c r="C134" s="47" t="s">
        <v>360</v>
      </c>
      <c r="D134" t="s">
        <v>361</v>
      </c>
    </row>
    <row r="135" spans="3:4">
      <c r="C135" s="47" t="s">
        <v>362</v>
      </c>
      <c r="D135" t="s">
        <v>363</v>
      </c>
    </row>
    <row r="136" spans="3:4">
      <c r="C136" s="47" t="s">
        <v>364</v>
      </c>
      <c r="D136" t="s">
        <v>365</v>
      </c>
    </row>
    <row r="137" spans="3:4">
      <c r="C137" s="47" t="s">
        <v>366</v>
      </c>
      <c r="D137" t="s">
        <v>367</v>
      </c>
    </row>
    <row r="138" spans="3:4">
      <c r="C138" s="47" t="s">
        <v>368</v>
      </c>
      <c r="D138" t="s">
        <v>369</v>
      </c>
    </row>
    <row r="139" spans="3:4">
      <c r="C139" s="47" t="s">
        <v>370</v>
      </c>
      <c r="D139" t="s">
        <v>371</v>
      </c>
    </row>
    <row r="140" spans="3:4">
      <c r="C140" s="47" t="s">
        <v>372</v>
      </c>
      <c r="D140" t="s">
        <v>373</v>
      </c>
    </row>
    <row r="141" spans="3:4">
      <c r="C141" s="47" t="s">
        <v>374</v>
      </c>
      <c r="D141" t="s">
        <v>375</v>
      </c>
    </row>
    <row r="142" spans="3:4">
      <c r="C142" s="47" t="s">
        <v>376</v>
      </c>
      <c r="D142" t="s">
        <v>377</v>
      </c>
    </row>
    <row r="143" spans="3:4">
      <c r="C143" s="47" t="s">
        <v>378</v>
      </c>
      <c r="D143" t="s">
        <v>379</v>
      </c>
    </row>
    <row r="144" spans="3:4">
      <c r="C144" s="47" t="s">
        <v>380</v>
      </c>
      <c r="D144" t="s">
        <v>381</v>
      </c>
    </row>
    <row r="145" spans="3:4">
      <c r="C145" s="47" t="s">
        <v>382</v>
      </c>
      <c r="D145" t="s">
        <v>383</v>
      </c>
    </row>
    <row r="146" spans="3:4">
      <c r="C146" s="47" t="s">
        <v>384</v>
      </c>
      <c r="D146" t="s">
        <v>385</v>
      </c>
    </row>
    <row r="147" spans="3:4">
      <c r="C147" s="47" t="s">
        <v>386</v>
      </c>
      <c r="D147" t="s">
        <v>387</v>
      </c>
    </row>
    <row r="148" spans="3:4">
      <c r="C148" s="47" t="s">
        <v>388</v>
      </c>
      <c r="D148" t="s">
        <v>389</v>
      </c>
    </row>
    <row r="149" spans="3:4">
      <c r="C149" s="47" t="s">
        <v>390</v>
      </c>
      <c r="D149" t="s">
        <v>391</v>
      </c>
    </row>
    <row r="150" spans="3:4">
      <c r="C150" s="47" t="s">
        <v>392</v>
      </c>
      <c r="D150" t="s">
        <v>393</v>
      </c>
    </row>
    <row r="151" spans="3:4">
      <c r="C151" s="47" t="s">
        <v>394</v>
      </c>
      <c r="D151" t="s">
        <v>395</v>
      </c>
    </row>
    <row r="152" spans="3:4">
      <c r="C152" s="47" t="s">
        <v>396</v>
      </c>
      <c r="D152" t="s">
        <v>397</v>
      </c>
    </row>
    <row r="153" spans="3:4">
      <c r="C153" s="47" t="s">
        <v>398</v>
      </c>
      <c r="D153" t="s">
        <v>399</v>
      </c>
    </row>
    <row r="154" spans="3:4">
      <c r="C154" s="47" t="s">
        <v>400</v>
      </c>
      <c r="D154" t="s">
        <v>401</v>
      </c>
    </row>
    <row r="155" spans="3:4">
      <c r="C155" s="47" t="s">
        <v>402</v>
      </c>
      <c r="D155" t="s">
        <v>403</v>
      </c>
    </row>
    <row r="156" spans="3:4">
      <c r="C156" s="47" t="s">
        <v>404</v>
      </c>
      <c r="D156" t="s">
        <v>405</v>
      </c>
    </row>
    <row r="157" spans="3:4">
      <c r="C157" s="47" t="s">
        <v>406</v>
      </c>
      <c r="D157" t="s">
        <v>407</v>
      </c>
    </row>
    <row r="158" spans="3:4">
      <c r="C158" s="47" t="s">
        <v>408</v>
      </c>
      <c r="D158" t="s">
        <v>409</v>
      </c>
    </row>
    <row r="159" spans="3:4">
      <c r="C159" s="47" t="s">
        <v>410</v>
      </c>
      <c r="D159" t="s">
        <v>411</v>
      </c>
    </row>
    <row r="160" spans="3:4">
      <c r="C160" s="47" t="s">
        <v>412</v>
      </c>
      <c r="D160" t="s">
        <v>413</v>
      </c>
    </row>
    <row r="161" spans="3:4">
      <c r="C161" s="47" t="s">
        <v>414</v>
      </c>
      <c r="D161" t="s">
        <v>415</v>
      </c>
    </row>
    <row r="162" spans="3:4">
      <c r="C162" s="47" t="s">
        <v>416</v>
      </c>
      <c r="D162" t="s">
        <v>417</v>
      </c>
    </row>
    <row r="163" spans="3:4">
      <c r="C163" s="47" t="s">
        <v>418</v>
      </c>
      <c r="D163" t="s">
        <v>419</v>
      </c>
    </row>
    <row r="164" spans="3:4">
      <c r="C164" s="47" t="s">
        <v>420</v>
      </c>
      <c r="D164" t="s">
        <v>421</v>
      </c>
    </row>
    <row r="165" spans="3:4">
      <c r="C165" s="47" t="s">
        <v>422</v>
      </c>
      <c r="D165" t="s">
        <v>423</v>
      </c>
    </row>
    <row r="166" spans="3:4">
      <c r="C166" s="47" t="s">
        <v>424</v>
      </c>
      <c r="D166" t="s">
        <v>425</v>
      </c>
    </row>
    <row r="167" spans="3:4">
      <c r="C167" s="47" t="s">
        <v>426</v>
      </c>
      <c r="D167" t="s">
        <v>427</v>
      </c>
    </row>
    <row r="168" spans="3:4">
      <c r="C168" s="47" t="s">
        <v>428</v>
      </c>
      <c r="D168" t="s">
        <v>429</v>
      </c>
    </row>
    <row r="169" spans="3:4">
      <c r="C169" s="47" t="s">
        <v>430</v>
      </c>
      <c r="D169" t="s">
        <v>431</v>
      </c>
    </row>
    <row r="170" spans="3:4">
      <c r="C170" s="47" t="s">
        <v>432</v>
      </c>
      <c r="D170" t="s">
        <v>433</v>
      </c>
    </row>
    <row r="171" spans="3:4">
      <c r="C171" s="47" t="s">
        <v>434</v>
      </c>
      <c r="D171" t="s">
        <v>435</v>
      </c>
    </row>
    <row r="172" spans="3:4">
      <c r="C172" s="47" t="s">
        <v>436</v>
      </c>
      <c r="D172" t="s">
        <v>437</v>
      </c>
    </row>
    <row r="173" spans="3:4">
      <c r="C173" s="47" t="s">
        <v>438</v>
      </c>
      <c r="D173" t="s">
        <v>439</v>
      </c>
    </row>
    <row r="174" spans="3:4">
      <c r="C174" s="47" t="s">
        <v>440</v>
      </c>
      <c r="D174" t="s">
        <v>441</v>
      </c>
    </row>
    <row r="175" spans="3:4">
      <c r="C175" s="47" t="s">
        <v>442</v>
      </c>
      <c r="D175" t="s">
        <v>443</v>
      </c>
    </row>
    <row r="176" spans="3:4">
      <c r="C176" s="47" t="s">
        <v>444</v>
      </c>
      <c r="D176" t="s">
        <v>445</v>
      </c>
    </row>
    <row r="177" spans="3:4">
      <c r="C177" s="47" t="s">
        <v>446</v>
      </c>
      <c r="D177" t="s">
        <v>447</v>
      </c>
    </row>
    <row r="178" spans="3:4">
      <c r="C178" s="47" t="s">
        <v>448</v>
      </c>
      <c r="D178" t="s">
        <v>449</v>
      </c>
    </row>
    <row r="179" spans="3:4">
      <c r="C179" s="47" t="s">
        <v>450</v>
      </c>
      <c r="D179" t="s">
        <v>451</v>
      </c>
    </row>
    <row r="180" spans="3:4">
      <c r="C180" s="47" t="s">
        <v>452</v>
      </c>
      <c r="D180" t="s">
        <v>453</v>
      </c>
    </row>
    <row r="181" spans="3:4">
      <c r="C181" s="47" t="s">
        <v>454</v>
      </c>
      <c r="D181" t="s">
        <v>455</v>
      </c>
    </row>
    <row r="182" spans="3:4">
      <c r="C182" s="47" t="s">
        <v>456</v>
      </c>
      <c r="D182" t="s">
        <v>457</v>
      </c>
    </row>
    <row r="183" spans="3:4">
      <c r="C183" s="47" t="s">
        <v>458</v>
      </c>
      <c r="D183" t="s">
        <v>459</v>
      </c>
    </row>
    <row r="184" spans="3:4">
      <c r="C184" s="47" t="s">
        <v>460</v>
      </c>
      <c r="D184" t="s">
        <v>461</v>
      </c>
    </row>
    <row r="185" spans="3:4">
      <c r="C185" s="47" t="s">
        <v>462</v>
      </c>
      <c r="D185" t="s">
        <v>463</v>
      </c>
    </row>
    <row r="186" spans="3:4">
      <c r="C186" s="47" t="s">
        <v>464</v>
      </c>
      <c r="D186" t="s">
        <v>465</v>
      </c>
    </row>
    <row r="187" spans="3:4">
      <c r="C187" s="47" t="s">
        <v>466</v>
      </c>
      <c r="D187" t="s">
        <v>467</v>
      </c>
    </row>
    <row r="188" spans="3:4">
      <c r="C188" s="47" t="s">
        <v>468</v>
      </c>
      <c r="D188" t="s">
        <v>469</v>
      </c>
    </row>
    <row r="189" spans="3:4">
      <c r="C189" s="47" t="s">
        <v>470</v>
      </c>
      <c r="D189" t="s">
        <v>471</v>
      </c>
    </row>
    <row r="190" spans="3:4">
      <c r="C190" s="47" t="s">
        <v>472</v>
      </c>
      <c r="D190" t="s">
        <v>473</v>
      </c>
    </row>
    <row r="191" spans="3:4">
      <c r="C191" s="47" t="s">
        <v>474</v>
      </c>
      <c r="D191" t="s">
        <v>475</v>
      </c>
    </row>
    <row r="192" spans="3:4">
      <c r="C192" s="47" t="s">
        <v>476</v>
      </c>
      <c r="D192" t="s">
        <v>477</v>
      </c>
    </row>
    <row r="193" spans="3:4">
      <c r="C193" s="47" t="s">
        <v>478</v>
      </c>
      <c r="D193" t="s">
        <v>479</v>
      </c>
    </row>
    <row r="194" spans="3:4">
      <c r="C194" s="47" t="s">
        <v>480</v>
      </c>
      <c r="D194" t="s">
        <v>481</v>
      </c>
    </row>
    <row r="195" spans="3:4">
      <c r="C195" s="47" t="s">
        <v>482</v>
      </c>
      <c r="D195" t="s">
        <v>483</v>
      </c>
    </row>
    <row r="196" spans="3:4">
      <c r="C196" s="47" t="s">
        <v>484</v>
      </c>
      <c r="D196" t="s">
        <v>485</v>
      </c>
    </row>
    <row r="197" spans="3:4">
      <c r="C197" s="47" t="s">
        <v>486</v>
      </c>
      <c r="D197" t="s">
        <v>487</v>
      </c>
    </row>
    <row r="198" spans="3:4">
      <c r="C198" s="47" t="s">
        <v>488</v>
      </c>
      <c r="D198" t="s">
        <v>489</v>
      </c>
    </row>
    <row r="199" spans="3:4">
      <c r="C199" s="47" t="s">
        <v>490</v>
      </c>
      <c r="D199" t="s">
        <v>491</v>
      </c>
    </row>
    <row r="200" spans="3:4">
      <c r="C200" s="47" t="s">
        <v>492</v>
      </c>
      <c r="D200" t="s">
        <v>493</v>
      </c>
    </row>
    <row r="201" spans="3:4">
      <c r="C201" s="47" t="s">
        <v>494</v>
      </c>
      <c r="D201" t="s">
        <v>495</v>
      </c>
    </row>
    <row r="202" spans="3:4">
      <c r="C202" s="48" t="s">
        <v>496</v>
      </c>
      <c r="D202" t="s">
        <v>497</v>
      </c>
    </row>
    <row r="203" spans="3:4">
      <c r="C203" s="47" t="s">
        <v>522</v>
      </c>
      <c r="D203" s="90" t="s">
        <v>523</v>
      </c>
    </row>
  </sheetData>
  <sheetProtection algorithmName="SHA-512" hashValue="486fYOK+wh80mhwnTKJfve8uOvp+RzlzKXigQRRG5FoLQiUUYpNACMb6Jbuv53eirHpRddy9iIx71sFBYQACvw==" saltValue="N1D24bdUOy9eEBoggV7kGQ==" spinCount="100000" sheet="1" objects="1" scenarios="1"/>
  <pageMargins left="0.7" right="0.7" top="0.75" bottom="0.75" header="0.3" footer="0.3"/>
  <tableParts count="4">
    <tablePart r:id="rId1"/>
    <tablePart r:id="rId2"/>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68"/>
  <sheetViews>
    <sheetView workbookViewId="0">
      <selection activeCell="B8" sqref="B8"/>
    </sheetView>
  </sheetViews>
  <sheetFormatPr defaultRowHeight="15"/>
  <cols>
    <col min="1" max="2" width="56" customWidth="1"/>
  </cols>
  <sheetData>
    <row r="1" spans="1:2" ht="15.75" thickBot="1">
      <c r="A1" s="92" t="s">
        <v>526</v>
      </c>
      <c r="B1" s="92" t="s">
        <v>527</v>
      </c>
    </row>
    <row r="2" spans="1:2">
      <c r="A2" s="93"/>
      <c r="B2" s="93"/>
    </row>
    <row r="3" spans="1:2">
      <c r="A3" s="93"/>
      <c r="B3" s="93"/>
    </row>
    <row r="4" spans="1:2">
      <c r="A4" s="93"/>
      <c r="B4" s="93"/>
    </row>
    <row r="5" spans="1:2">
      <c r="A5" s="93"/>
      <c r="B5" s="93"/>
    </row>
    <row r="6" spans="1:2">
      <c r="A6" s="93"/>
      <c r="B6" s="93"/>
    </row>
    <row r="7" spans="1:2">
      <c r="A7" s="93"/>
      <c r="B7" s="93"/>
    </row>
    <row r="8" spans="1:2">
      <c r="A8" s="93"/>
      <c r="B8" s="93"/>
    </row>
    <row r="9" spans="1:2">
      <c r="A9" s="93"/>
      <c r="B9" s="93"/>
    </row>
    <row r="10" spans="1:2">
      <c r="A10" s="93"/>
      <c r="B10" s="93"/>
    </row>
    <row r="11" spans="1:2">
      <c r="A11" s="93"/>
      <c r="B11" s="93"/>
    </row>
    <row r="12" spans="1:2">
      <c r="A12" s="93"/>
      <c r="B12" s="93"/>
    </row>
    <row r="13" spans="1:2">
      <c r="A13" s="93"/>
      <c r="B13" s="93"/>
    </row>
    <row r="14" spans="1:2">
      <c r="A14" s="93"/>
      <c r="B14" s="93"/>
    </row>
    <row r="15" spans="1:2">
      <c r="A15" s="93"/>
      <c r="B15" s="93"/>
    </row>
    <row r="16" spans="1:2">
      <c r="A16" s="93"/>
      <c r="B16" s="93"/>
    </row>
    <row r="17" spans="1:2">
      <c r="A17" s="93"/>
      <c r="B17" s="93"/>
    </row>
    <row r="18" spans="1:2">
      <c r="A18" s="93"/>
      <c r="B18" s="93"/>
    </row>
    <row r="19" spans="1:2">
      <c r="A19" s="93"/>
      <c r="B19" s="93"/>
    </row>
    <row r="20" spans="1:2">
      <c r="A20" s="93"/>
      <c r="B20" s="93"/>
    </row>
    <row r="21" spans="1:2">
      <c r="A21" s="93"/>
      <c r="B21" s="93"/>
    </row>
    <row r="22" spans="1:2">
      <c r="A22" s="93"/>
      <c r="B22" s="93"/>
    </row>
    <row r="23" spans="1:2">
      <c r="A23" s="93"/>
      <c r="B23" s="93"/>
    </row>
    <row r="24" spans="1:2">
      <c r="A24" s="93"/>
      <c r="B24" s="93"/>
    </row>
    <row r="25" spans="1:2">
      <c r="A25" s="93"/>
      <c r="B25" s="93"/>
    </row>
    <row r="26" spans="1:2">
      <c r="A26" s="93"/>
      <c r="B26" s="93"/>
    </row>
    <row r="27" spans="1:2">
      <c r="A27" s="93"/>
      <c r="B27" s="93"/>
    </row>
    <row r="28" spans="1:2">
      <c r="A28" s="93"/>
      <c r="B28" s="93"/>
    </row>
    <row r="29" spans="1:2">
      <c r="A29" s="93"/>
      <c r="B29" s="93"/>
    </row>
    <row r="30" spans="1:2">
      <c r="A30" s="93"/>
      <c r="B30" s="93"/>
    </row>
    <row r="31" spans="1:2">
      <c r="A31" s="93"/>
      <c r="B31" s="93"/>
    </row>
    <row r="32" spans="1:2">
      <c r="A32" s="93"/>
      <c r="B32" s="93"/>
    </row>
    <row r="33" spans="1:2">
      <c r="A33" s="93"/>
      <c r="B33" s="93"/>
    </row>
    <row r="34" spans="1:2">
      <c r="A34" s="93"/>
      <c r="B34" s="93"/>
    </row>
    <row r="35" spans="1:2">
      <c r="A35" s="93"/>
      <c r="B35" s="93"/>
    </row>
    <row r="36" spans="1:2">
      <c r="A36" s="93"/>
      <c r="B36" s="93"/>
    </row>
    <row r="37" spans="1:2">
      <c r="A37" s="93"/>
      <c r="B37" s="93"/>
    </row>
    <row r="38" spans="1:2">
      <c r="A38" s="93"/>
      <c r="B38" s="93"/>
    </row>
    <row r="39" spans="1:2">
      <c r="A39" s="93"/>
      <c r="B39" s="93"/>
    </row>
    <row r="40" spans="1:2">
      <c r="A40" s="93"/>
      <c r="B40" s="93"/>
    </row>
    <row r="41" spans="1:2">
      <c r="A41" s="93"/>
      <c r="B41" s="93"/>
    </row>
    <row r="42" spans="1:2">
      <c r="A42" s="93"/>
      <c r="B42" s="93"/>
    </row>
    <row r="43" spans="1:2">
      <c r="A43" s="93"/>
      <c r="B43" s="93"/>
    </row>
    <row r="44" spans="1:2">
      <c r="A44" s="93"/>
      <c r="B44" s="93"/>
    </row>
    <row r="45" spans="1:2">
      <c r="A45" s="93"/>
      <c r="B45" s="93"/>
    </row>
    <row r="46" spans="1:2">
      <c r="A46" s="93"/>
      <c r="B46" s="93"/>
    </row>
    <row r="47" spans="1:2">
      <c r="A47" s="93"/>
      <c r="B47" s="93"/>
    </row>
    <row r="48" spans="1:2">
      <c r="A48" s="93"/>
      <c r="B48" s="93"/>
    </row>
    <row r="49" spans="1:2">
      <c r="A49" s="93"/>
      <c r="B49" s="93"/>
    </row>
    <row r="50" spans="1:2">
      <c r="A50" s="93"/>
      <c r="B50" s="93"/>
    </row>
    <row r="51" spans="1:2">
      <c r="A51" s="93"/>
      <c r="B51" s="93"/>
    </row>
    <row r="52" spans="1:2">
      <c r="A52" s="93"/>
      <c r="B52" s="93"/>
    </row>
    <row r="53" spans="1:2">
      <c r="A53" s="93"/>
      <c r="B53" s="93"/>
    </row>
    <row r="54" spans="1:2">
      <c r="A54" s="93"/>
      <c r="B54" s="93"/>
    </row>
    <row r="55" spans="1:2">
      <c r="A55" s="93"/>
      <c r="B55" s="93"/>
    </row>
    <row r="56" spans="1:2">
      <c r="A56" s="93"/>
      <c r="B56" s="93"/>
    </row>
    <row r="57" spans="1:2">
      <c r="A57" s="93"/>
      <c r="B57" s="93"/>
    </row>
    <row r="58" spans="1:2">
      <c r="A58" s="93"/>
      <c r="B58" s="93"/>
    </row>
    <row r="59" spans="1:2">
      <c r="A59" s="93"/>
      <c r="B59" s="93"/>
    </row>
    <row r="60" spans="1:2">
      <c r="A60" s="93"/>
      <c r="B60" s="93"/>
    </row>
    <row r="61" spans="1:2">
      <c r="A61" s="93"/>
      <c r="B61" s="93"/>
    </row>
    <row r="62" spans="1:2">
      <c r="A62" s="93"/>
      <c r="B62" s="93"/>
    </row>
    <row r="63" spans="1:2">
      <c r="A63" s="93"/>
      <c r="B63" s="93"/>
    </row>
    <row r="64" spans="1:2">
      <c r="A64" s="93"/>
      <c r="B64" s="93"/>
    </row>
    <row r="65" spans="1:2">
      <c r="A65" s="93"/>
      <c r="B65" s="93"/>
    </row>
    <row r="66" spans="1:2">
      <c r="A66" s="93"/>
      <c r="B66" s="93"/>
    </row>
    <row r="67" spans="1:2">
      <c r="A67" s="93"/>
      <c r="B67" s="93"/>
    </row>
    <row r="68" spans="1:2">
      <c r="A68" s="93"/>
      <c r="B68" s="93"/>
    </row>
    <row r="69" spans="1:2">
      <c r="A69" s="93"/>
      <c r="B69" s="93"/>
    </row>
    <row r="70" spans="1:2">
      <c r="A70" s="93"/>
      <c r="B70" s="93"/>
    </row>
    <row r="71" spans="1:2">
      <c r="A71" s="93"/>
      <c r="B71" s="93"/>
    </row>
    <row r="72" spans="1:2">
      <c r="A72" s="93"/>
      <c r="B72" s="93"/>
    </row>
    <row r="73" spans="1:2">
      <c r="A73" s="93"/>
      <c r="B73" s="93"/>
    </row>
    <row r="74" spans="1:2">
      <c r="A74" s="93"/>
      <c r="B74" s="93"/>
    </row>
    <row r="75" spans="1:2">
      <c r="A75" s="93"/>
      <c r="B75" s="93"/>
    </row>
    <row r="76" spans="1:2">
      <c r="A76" s="93"/>
      <c r="B76" s="93"/>
    </row>
    <row r="77" spans="1:2">
      <c r="A77" s="93"/>
      <c r="B77" s="93"/>
    </row>
    <row r="78" spans="1:2">
      <c r="A78" s="93"/>
      <c r="B78" s="93"/>
    </row>
    <row r="79" spans="1:2">
      <c r="A79" s="93"/>
      <c r="B79" s="93"/>
    </row>
    <row r="80" spans="1:2">
      <c r="A80" s="93"/>
      <c r="B80" s="93"/>
    </row>
    <row r="81" spans="1:2">
      <c r="A81" s="93"/>
      <c r="B81" s="93"/>
    </row>
    <row r="82" spans="1:2">
      <c r="A82" s="93"/>
      <c r="B82" s="93"/>
    </row>
    <row r="83" spans="1:2">
      <c r="A83" s="93"/>
      <c r="B83" s="93"/>
    </row>
    <row r="84" spans="1:2">
      <c r="A84" s="93"/>
      <c r="B84" s="93"/>
    </row>
    <row r="85" spans="1:2">
      <c r="A85" s="93"/>
      <c r="B85" s="93"/>
    </row>
    <row r="86" spans="1:2">
      <c r="A86" s="93"/>
      <c r="B86" s="93"/>
    </row>
    <row r="87" spans="1:2">
      <c r="A87" s="93"/>
      <c r="B87" s="93"/>
    </row>
    <row r="88" spans="1:2">
      <c r="A88" s="93"/>
      <c r="B88" s="93"/>
    </row>
    <row r="89" spans="1:2">
      <c r="A89" s="93"/>
      <c r="B89" s="93"/>
    </row>
    <row r="90" spans="1:2">
      <c r="A90" s="93"/>
      <c r="B90" s="93"/>
    </row>
    <row r="91" spans="1:2">
      <c r="A91" s="93"/>
      <c r="B91" s="93"/>
    </row>
    <row r="92" spans="1:2">
      <c r="A92" s="93"/>
      <c r="B92" s="93"/>
    </row>
    <row r="93" spans="1:2">
      <c r="A93" s="93"/>
      <c r="B93" s="93"/>
    </row>
    <row r="94" spans="1:2">
      <c r="A94" s="93"/>
      <c r="B94" s="93"/>
    </row>
    <row r="95" spans="1:2">
      <c r="A95" s="93"/>
      <c r="B95" s="93"/>
    </row>
    <row r="96" spans="1:2">
      <c r="A96" s="93"/>
      <c r="B96" s="93"/>
    </row>
    <row r="97" spans="1:2">
      <c r="A97" s="93"/>
      <c r="B97" s="93"/>
    </row>
    <row r="98" spans="1:2">
      <c r="A98" s="93"/>
      <c r="B98" s="93"/>
    </row>
    <row r="99" spans="1:2">
      <c r="A99" s="93"/>
      <c r="B99" s="93"/>
    </row>
    <row r="100" spans="1:2">
      <c r="A100" s="93"/>
      <c r="B100" s="93"/>
    </row>
    <row r="101" spans="1:2">
      <c r="A101" s="93"/>
      <c r="B101" s="93"/>
    </row>
    <row r="102" spans="1:2">
      <c r="A102" s="93"/>
      <c r="B102" s="93"/>
    </row>
    <row r="103" spans="1:2">
      <c r="A103" s="93"/>
      <c r="B103" s="93"/>
    </row>
    <row r="104" spans="1:2">
      <c r="A104" s="93"/>
      <c r="B104" s="93"/>
    </row>
    <row r="105" spans="1:2">
      <c r="A105" s="93"/>
      <c r="B105" s="93"/>
    </row>
    <row r="106" spans="1:2">
      <c r="A106" s="93"/>
      <c r="B106" s="93"/>
    </row>
    <row r="107" spans="1:2">
      <c r="A107" s="93"/>
      <c r="B107" s="93"/>
    </row>
    <row r="108" spans="1:2">
      <c r="A108" s="93"/>
      <c r="B108" s="93"/>
    </row>
    <row r="109" spans="1:2">
      <c r="A109" s="93"/>
      <c r="B109" s="93"/>
    </row>
    <row r="110" spans="1:2">
      <c r="A110" s="93"/>
      <c r="B110" s="93"/>
    </row>
    <row r="111" spans="1:2">
      <c r="A111" s="93"/>
      <c r="B111" s="93"/>
    </row>
    <row r="112" spans="1:2">
      <c r="A112" s="93"/>
      <c r="B112" s="93"/>
    </row>
    <row r="113" spans="1:2">
      <c r="A113" s="93"/>
      <c r="B113" s="93"/>
    </row>
    <row r="114" spans="1:2">
      <c r="A114" s="93"/>
      <c r="B114" s="93"/>
    </row>
    <row r="115" spans="1:2">
      <c r="A115" s="93"/>
      <c r="B115" s="93"/>
    </row>
    <row r="116" spans="1:2">
      <c r="A116" s="93"/>
      <c r="B116" s="93"/>
    </row>
    <row r="117" spans="1:2">
      <c r="A117" s="93"/>
      <c r="B117" s="93"/>
    </row>
    <row r="118" spans="1:2">
      <c r="A118" s="93"/>
      <c r="B118" s="93"/>
    </row>
    <row r="119" spans="1:2">
      <c r="A119" s="93"/>
      <c r="B119" s="93"/>
    </row>
    <row r="120" spans="1:2">
      <c r="A120" s="93"/>
      <c r="B120" s="93"/>
    </row>
    <row r="121" spans="1:2">
      <c r="A121" s="93"/>
      <c r="B121" s="93"/>
    </row>
    <row r="122" spans="1:2">
      <c r="A122" s="93"/>
      <c r="B122" s="93"/>
    </row>
    <row r="123" spans="1:2">
      <c r="A123" s="93"/>
      <c r="B123" s="93"/>
    </row>
    <row r="124" spans="1:2">
      <c r="A124" s="93"/>
      <c r="B124" s="93"/>
    </row>
    <row r="125" spans="1:2">
      <c r="A125" s="93"/>
      <c r="B125" s="93"/>
    </row>
    <row r="126" spans="1:2">
      <c r="A126" s="93"/>
      <c r="B126" s="93"/>
    </row>
    <row r="127" spans="1:2">
      <c r="A127" s="93"/>
      <c r="B127" s="93"/>
    </row>
    <row r="128" spans="1:2">
      <c r="A128" s="93"/>
      <c r="B128" s="93"/>
    </row>
    <row r="129" spans="1:2">
      <c r="A129" s="93"/>
      <c r="B129" s="93"/>
    </row>
    <row r="130" spans="1:2">
      <c r="A130" s="93"/>
      <c r="B130" s="93"/>
    </row>
    <row r="131" spans="1:2">
      <c r="A131" s="93"/>
      <c r="B131" s="93"/>
    </row>
    <row r="132" spans="1:2">
      <c r="A132" s="93"/>
      <c r="B132" s="93"/>
    </row>
    <row r="133" spans="1:2">
      <c r="A133" s="93"/>
      <c r="B133" s="93"/>
    </row>
    <row r="134" spans="1:2">
      <c r="A134" s="93"/>
      <c r="B134" s="93"/>
    </row>
    <row r="135" spans="1:2">
      <c r="A135" s="93"/>
      <c r="B135" s="93"/>
    </row>
    <row r="136" spans="1:2">
      <c r="A136" s="93"/>
      <c r="B136" s="93"/>
    </row>
    <row r="137" spans="1:2">
      <c r="A137" s="93"/>
      <c r="B137" s="93"/>
    </row>
    <row r="138" spans="1:2">
      <c r="A138" s="93"/>
      <c r="B138" s="93"/>
    </row>
    <row r="139" spans="1:2">
      <c r="A139" s="93"/>
      <c r="B139" s="93"/>
    </row>
    <row r="140" spans="1:2">
      <c r="A140" s="93"/>
      <c r="B140" s="93"/>
    </row>
    <row r="141" spans="1:2">
      <c r="A141" s="93"/>
      <c r="B141" s="93"/>
    </row>
    <row r="142" spans="1:2">
      <c r="A142" s="93"/>
      <c r="B142" s="93"/>
    </row>
    <row r="143" spans="1:2">
      <c r="A143" s="93"/>
      <c r="B143" s="93"/>
    </row>
    <row r="144" spans="1:2">
      <c r="A144" s="93"/>
      <c r="B144" s="93"/>
    </row>
    <row r="145" spans="1:2">
      <c r="A145" s="93"/>
      <c r="B145" s="93"/>
    </row>
    <row r="146" spans="1:2">
      <c r="A146" s="93"/>
      <c r="B146" s="93"/>
    </row>
    <row r="147" spans="1:2">
      <c r="A147" s="93"/>
      <c r="B147" s="93"/>
    </row>
    <row r="148" spans="1:2">
      <c r="A148" s="93"/>
      <c r="B148" s="93"/>
    </row>
    <row r="149" spans="1:2">
      <c r="A149" s="93"/>
      <c r="B149" s="93"/>
    </row>
    <row r="150" spans="1:2">
      <c r="A150" s="93"/>
      <c r="B150" s="93"/>
    </row>
    <row r="151" spans="1:2">
      <c r="A151" s="93"/>
      <c r="B151" s="93"/>
    </row>
    <row r="152" spans="1:2">
      <c r="A152" s="93"/>
      <c r="B152" s="93"/>
    </row>
    <row r="153" spans="1:2">
      <c r="A153" s="93"/>
      <c r="B153" s="93"/>
    </row>
    <row r="154" spans="1:2">
      <c r="A154" s="93"/>
      <c r="B154" s="93"/>
    </row>
    <row r="155" spans="1:2">
      <c r="A155" s="93"/>
      <c r="B155" s="93"/>
    </row>
    <row r="156" spans="1:2">
      <c r="A156" s="93"/>
      <c r="B156" s="93"/>
    </row>
    <row r="157" spans="1:2">
      <c r="A157" s="93"/>
      <c r="B157" s="93"/>
    </row>
    <row r="158" spans="1:2">
      <c r="A158" s="93"/>
      <c r="B158" s="93"/>
    </row>
    <row r="159" spans="1:2">
      <c r="A159" s="93"/>
      <c r="B159" s="93"/>
    </row>
    <row r="160" spans="1:2">
      <c r="A160" s="93"/>
      <c r="B160" s="93"/>
    </row>
    <row r="161" spans="1:2">
      <c r="A161" s="93"/>
      <c r="B161" s="93"/>
    </row>
    <row r="162" spans="1:2">
      <c r="A162" s="93"/>
      <c r="B162" s="93"/>
    </row>
    <row r="163" spans="1:2">
      <c r="A163" s="93"/>
      <c r="B163" s="93"/>
    </row>
    <row r="164" spans="1:2">
      <c r="A164" s="93"/>
      <c r="B164" s="93"/>
    </row>
    <row r="165" spans="1:2">
      <c r="A165" s="93"/>
      <c r="B165" s="93"/>
    </row>
    <row r="166" spans="1:2">
      <c r="A166" s="93"/>
      <c r="B166" s="93"/>
    </row>
    <row r="167" spans="1:2">
      <c r="A167" s="93"/>
      <c r="B167" s="93"/>
    </row>
    <row r="168" spans="1:2">
      <c r="A168" s="93"/>
      <c r="B168" s="93"/>
    </row>
    <row r="169" spans="1:2">
      <c r="A169" s="93"/>
      <c r="B169" s="93"/>
    </row>
    <row r="170" spans="1:2">
      <c r="A170" s="93"/>
      <c r="B170" s="93"/>
    </row>
    <row r="171" spans="1:2">
      <c r="A171" s="93"/>
      <c r="B171" s="93"/>
    </row>
    <row r="172" spans="1:2">
      <c r="A172" s="93"/>
      <c r="B172" s="93"/>
    </row>
    <row r="173" spans="1:2">
      <c r="A173" s="93"/>
      <c r="B173" s="93"/>
    </row>
    <row r="174" spans="1:2">
      <c r="A174" s="93"/>
      <c r="B174" s="93"/>
    </row>
    <row r="175" spans="1:2">
      <c r="A175" s="93"/>
      <c r="B175" s="93"/>
    </row>
    <row r="176" spans="1:2">
      <c r="A176" s="93"/>
      <c r="B176" s="93"/>
    </row>
    <row r="177" spans="1:2">
      <c r="A177" s="93"/>
      <c r="B177" s="93"/>
    </row>
    <row r="178" spans="1:2">
      <c r="A178" s="93"/>
      <c r="B178" s="93"/>
    </row>
    <row r="179" spans="1:2">
      <c r="A179" s="93"/>
      <c r="B179" s="93"/>
    </row>
    <row r="180" spans="1:2">
      <c r="A180" s="93"/>
      <c r="B180" s="93"/>
    </row>
    <row r="181" spans="1:2">
      <c r="A181" s="93"/>
      <c r="B181" s="93"/>
    </row>
    <row r="182" spans="1:2">
      <c r="A182" s="93"/>
      <c r="B182" s="93"/>
    </row>
    <row r="183" spans="1:2">
      <c r="A183" s="93"/>
      <c r="B183" s="93"/>
    </row>
    <row r="184" spans="1:2">
      <c r="A184" s="93"/>
      <c r="B184" s="93"/>
    </row>
    <row r="185" spans="1:2">
      <c r="A185" s="93"/>
      <c r="B185" s="93"/>
    </row>
    <row r="186" spans="1:2">
      <c r="A186" s="93"/>
      <c r="B186" s="93"/>
    </row>
    <row r="187" spans="1:2">
      <c r="A187" s="93"/>
      <c r="B187" s="93"/>
    </row>
    <row r="188" spans="1:2">
      <c r="A188" s="93"/>
      <c r="B188" s="93"/>
    </row>
    <row r="189" spans="1:2">
      <c r="A189" s="93"/>
      <c r="B189" s="93"/>
    </row>
    <row r="190" spans="1:2">
      <c r="A190" s="93"/>
      <c r="B190" s="93"/>
    </row>
    <row r="191" spans="1:2">
      <c r="A191" s="93"/>
      <c r="B191" s="93"/>
    </row>
    <row r="192" spans="1:2">
      <c r="A192" s="93"/>
      <c r="B192" s="93"/>
    </row>
    <row r="193" spans="1:2">
      <c r="A193" s="93"/>
      <c r="B193" s="93"/>
    </row>
    <row r="194" spans="1:2">
      <c r="A194" s="93"/>
      <c r="B194" s="93"/>
    </row>
    <row r="195" spans="1:2">
      <c r="A195" s="93"/>
      <c r="B195" s="93"/>
    </row>
    <row r="196" spans="1:2">
      <c r="A196" s="93"/>
      <c r="B196" s="93"/>
    </row>
    <row r="197" spans="1:2">
      <c r="A197" s="93"/>
      <c r="B197" s="93"/>
    </row>
    <row r="198" spans="1:2">
      <c r="A198" s="93"/>
      <c r="B198" s="93"/>
    </row>
    <row r="199" spans="1:2">
      <c r="A199" s="93"/>
      <c r="B199" s="93"/>
    </row>
    <row r="200" spans="1:2">
      <c r="A200" s="93"/>
      <c r="B200" s="93"/>
    </row>
    <row r="201" spans="1:2">
      <c r="A201" s="93"/>
      <c r="B201" s="93"/>
    </row>
    <row r="202" spans="1:2">
      <c r="A202" s="93"/>
      <c r="B202" s="93"/>
    </row>
    <row r="203" spans="1:2">
      <c r="A203" s="93"/>
      <c r="B203" s="93"/>
    </row>
    <row r="204" spans="1:2">
      <c r="A204" s="93"/>
      <c r="B204" s="93"/>
    </row>
    <row r="205" spans="1:2">
      <c r="A205" s="93"/>
      <c r="B205" s="93"/>
    </row>
    <row r="206" spans="1:2">
      <c r="A206" s="93"/>
      <c r="B206" s="93"/>
    </row>
    <row r="207" spans="1:2">
      <c r="A207" s="93"/>
      <c r="B207" s="93"/>
    </row>
    <row r="208" spans="1:2">
      <c r="A208" s="93"/>
      <c r="B208" s="93"/>
    </row>
    <row r="209" spans="1:2">
      <c r="A209" s="93"/>
      <c r="B209" s="93"/>
    </row>
    <row r="210" spans="1:2">
      <c r="A210" s="93"/>
      <c r="B210" s="93"/>
    </row>
    <row r="211" spans="1:2">
      <c r="A211" s="93"/>
      <c r="B211" s="93"/>
    </row>
    <row r="212" spans="1:2">
      <c r="A212" s="93"/>
      <c r="B212" s="93"/>
    </row>
    <row r="213" spans="1:2">
      <c r="A213" s="93"/>
      <c r="B213" s="93"/>
    </row>
    <row r="214" spans="1:2">
      <c r="A214" s="93"/>
      <c r="B214" s="93"/>
    </row>
    <row r="215" spans="1:2">
      <c r="A215" s="93"/>
      <c r="B215" s="93"/>
    </row>
    <row r="216" spans="1:2">
      <c r="A216" s="93"/>
      <c r="B216" s="93"/>
    </row>
    <row r="217" spans="1:2">
      <c r="A217" s="93"/>
      <c r="B217" s="93"/>
    </row>
    <row r="218" spans="1:2">
      <c r="A218" s="93"/>
      <c r="B218" s="93"/>
    </row>
    <row r="219" spans="1:2">
      <c r="A219" s="93"/>
      <c r="B219" s="93"/>
    </row>
    <row r="220" spans="1:2">
      <c r="A220" s="93"/>
      <c r="B220" s="93"/>
    </row>
    <row r="221" spans="1:2">
      <c r="A221" s="93"/>
      <c r="B221" s="93"/>
    </row>
    <row r="222" spans="1:2">
      <c r="A222" s="93"/>
      <c r="B222" s="93"/>
    </row>
    <row r="223" spans="1:2">
      <c r="A223" s="93"/>
      <c r="B223" s="93"/>
    </row>
    <row r="224" spans="1:2">
      <c r="A224" s="93"/>
      <c r="B224" s="93"/>
    </row>
    <row r="225" spans="1:2">
      <c r="A225" s="93"/>
      <c r="B225" s="93"/>
    </row>
    <row r="226" spans="1:2">
      <c r="A226" s="93"/>
      <c r="B226" s="93"/>
    </row>
    <row r="227" spans="1:2">
      <c r="A227" s="93"/>
      <c r="B227" s="93"/>
    </row>
    <row r="228" spans="1:2">
      <c r="A228" s="93"/>
      <c r="B228" s="93"/>
    </row>
    <row r="229" spans="1:2">
      <c r="A229" s="93"/>
      <c r="B229" s="93"/>
    </row>
    <row r="230" spans="1:2">
      <c r="A230" s="93"/>
      <c r="B230" s="93"/>
    </row>
    <row r="231" spans="1:2">
      <c r="A231" s="93"/>
      <c r="B231" s="93"/>
    </row>
    <row r="232" spans="1:2">
      <c r="A232" s="93"/>
      <c r="B232" s="93"/>
    </row>
    <row r="233" spans="1:2">
      <c r="A233" s="93"/>
      <c r="B233" s="93"/>
    </row>
    <row r="234" spans="1:2">
      <c r="A234" s="93"/>
      <c r="B234" s="93"/>
    </row>
    <row r="235" spans="1:2">
      <c r="A235" s="93"/>
      <c r="B235" s="93"/>
    </row>
    <row r="236" spans="1:2">
      <c r="A236" s="93"/>
      <c r="B236" s="93"/>
    </row>
    <row r="237" spans="1:2">
      <c r="A237" s="93"/>
      <c r="B237" s="93"/>
    </row>
    <row r="238" spans="1:2">
      <c r="A238" s="93"/>
      <c r="B238" s="93"/>
    </row>
    <row r="239" spans="1:2">
      <c r="A239" s="93"/>
      <c r="B239" s="93"/>
    </row>
    <row r="240" spans="1:2">
      <c r="A240" s="93"/>
      <c r="B240" s="93"/>
    </row>
    <row r="241" spans="1:2">
      <c r="A241" s="93"/>
      <c r="B241" s="93"/>
    </row>
    <row r="242" spans="1:2">
      <c r="A242" s="93"/>
      <c r="B242" s="93"/>
    </row>
    <row r="243" spans="1:2">
      <c r="A243" s="93"/>
      <c r="B243" s="93"/>
    </row>
    <row r="244" spans="1:2">
      <c r="A244" s="93"/>
      <c r="B244" s="93"/>
    </row>
    <row r="245" spans="1:2">
      <c r="A245" s="93"/>
      <c r="B245" s="93"/>
    </row>
    <row r="246" spans="1:2">
      <c r="A246" s="93"/>
      <c r="B246" s="93"/>
    </row>
    <row r="247" spans="1:2">
      <c r="A247" s="93"/>
      <c r="B247" s="93"/>
    </row>
    <row r="248" spans="1:2">
      <c r="A248" s="93"/>
      <c r="B248" s="93"/>
    </row>
    <row r="249" spans="1:2">
      <c r="A249" s="93"/>
      <c r="B249" s="93"/>
    </row>
    <row r="250" spans="1:2">
      <c r="A250" s="93"/>
      <c r="B250" s="93"/>
    </row>
    <row r="251" spans="1:2">
      <c r="A251" s="93"/>
      <c r="B251" s="93"/>
    </row>
    <row r="252" spans="1:2">
      <c r="A252" s="93"/>
      <c r="B252" s="93"/>
    </row>
    <row r="253" spans="1:2">
      <c r="A253" s="93"/>
      <c r="B253" s="93"/>
    </row>
    <row r="254" spans="1:2">
      <c r="A254" s="93"/>
      <c r="B254" s="93"/>
    </row>
    <row r="255" spans="1:2">
      <c r="A255" s="93"/>
      <c r="B255" s="93"/>
    </row>
    <row r="256" spans="1:2">
      <c r="A256" s="93"/>
      <c r="B256" s="93"/>
    </row>
    <row r="257" spans="1:2">
      <c r="A257" s="93"/>
      <c r="B257" s="93"/>
    </row>
    <row r="258" spans="1:2">
      <c r="A258" s="93"/>
      <c r="B258" s="93"/>
    </row>
    <row r="259" spans="1:2">
      <c r="A259" s="93"/>
      <c r="B259" s="93"/>
    </row>
    <row r="260" spans="1:2">
      <c r="A260" s="93"/>
      <c r="B260" s="93"/>
    </row>
    <row r="261" spans="1:2">
      <c r="A261" s="93"/>
      <c r="B261" s="93"/>
    </row>
    <row r="262" spans="1:2">
      <c r="A262" s="93"/>
      <c r="B262" s="93"/>
    </row>
    <row r="263" spans="1:2">
      <c r="A263" s="93"/>
      <c r="B263" s="93"/>
    </row>
    <row r="264" spans="1:2">
      <c r="A264" s="93"/>
      <c r="B264" s="93"/>
    </row>
    <row r="265" spans="1:2">
      <c r="A265" s="93"/>
      <c r="B265" s="93"/>
    </row>
    <row r="266" spans="1:2">
      <c r="A266" s="93"/>
      <c r="B266" s="93"/>
    </row>
    <row r="267" spans="1:2">
      <c r="A267" s="93"/>
      <c r="B267" s="93"/>
    </row>
    <row r="268" spans="1:2">
      <c r="A268" s="93"/>
      <c r="B268" s="93"/>
    </row>
    <row r="269" spans="1:2">
      <c r="A269" s="93"/>
      <c r="B269" s="93"/>
    </row>
    <row r="270" spans="1:2">
      <c r="A270" s="93"/>
      <c r="B270" s="93"/>
    </row>
    <row r="271" spans="1:2">
      <c r="A271" s="93"/>
      <c r="B271" s="93"/>
    </row>
    <row r="272" spans="1:2">
      <c r="A272" s="93"/>
      <c r="B272" s="93"/>
    </row>
    <row r="273" spans="1:2">
      <c r="A273" s="93"/>
      <c r="B273" s="93"/>
    </row>
    <row r="274" spans="1:2">
      <c r="A274" s="93"/>
      <c r="B274" s="93"/>
    </row>
    <row r="275" spans="1:2">
      <c r="A275" s="93"/>
      <c r="B275" s="93"/>
    </row>
    <row r="276" spans="1:2">
      <c r="A276" s="93"/>
      <c r="B276" s="93"/>
    </row>
    <row r="277" spans="1:2">
      <c r="A277" s="93"/>
      <c r="B277" s="93"/>
    </row>
    <row r="278" spans="1:2">
      <c r="A278" s="93"/>
      <c r="B278" s="93"/>
    </row>
    <row r="279" spans="1:2">
      <c r="A279" s="93"/>
      <c r="B279" s="93"/>
    </row>
    <row r="280" spans="1:2">
      <c r="A280" s="93"/>
      <c r="B280" s="93"/>
    </row>
    <row r="281" spans="1:2">
      <c r="A281" s="93"/>
      <c r="B281" s="93"/>
    </row>
    <row r="282" spans="1:2">
      <c r="A282" s="93"/>
      <c r="B282" s="93"/>
    </row>
    <row r="283" spans="1:2">
      <c r="A283" s="93"/>
      <c r="B283" s="93"/>
    </row>
    <row r="284" spans="1:2">
      <c r="A284" s="93"/>
      <c r="B284" s="93"/>
    </row>
    <row r="285" spans="1:2">
      <c r="A285" s="93"/>
      <c r="B285" s="93"/>
    </row>
    <row r="286" spans="1:2">
      <c r="A286" s="93"/>
      <c r="B286" s="93"/>
    </row>
    <row r="287" spans="1:2">
      <c r="A287" s="93"/>
      <c r="B287" s="93"/>
    </row>
    <row r="288" spans="1:2">
      <c r="A288" s="93"/>
      <c r="B288" s="93"/>
    </row>
    <row r="289" spans="1:2">
      <c r="A289" s="93"/>
      <c r="B289" s="93"/>
    </row>
    <row r="290" spans="1:2">
      <c r="A290" s="93"/>
      <c r="B290" s="93"/>
    </row>
    <row r="291" spans="1:2">
      <c r="A291" s="93"/>
      <c r="B291" s="93"/>
    </row>
    <row r="292" spans="1:2">
      <c r="A292" s="93"/>
      <c r="B292" s="93"/>
    </row>
    <row r="293" spans="1:2">
      <c r="A293" s="93"/>
      <c r="B293" s="93"/>
    </row>
    <row r="294" spans="1:2">
      <c r="A294" s="93"/>
      <c r="B294" s="93"/>
    </row>
    <row r="295" spans="1:2">
      <c r="A295" s="93"/>
      <c r="B295" s="93"/>
    </row>
    <row r="296" spans="1:2">
      <c r="A296" s="93"/>
      <c r="B296" s="93"/>
    </row>
    <row r="297" spans="1:2">
      <c r="A297" s="93"/>
      <c r="B297" s="93"/>
    </row>
    <row r="298" spans="1:2">
      <c r="A298" s="93"/>
      <c r="B298" s="93"/>
    </row>
    <row r="299" spans="1:2">
      <c r="A299" s="93"/>
      <c r="B299" s="93"/>
    </row>
    <row r="300" spans="1:2">
      <c r="A300" s="93"/>
      <c r="B300" s="93"/>
    </row>
    <row r="301" spans="1:2">
      <c r="A301" s="93"/>
      <c r="B301" s="93"/>
    </row>
    <row r="302" spans="1:2">
      <c r="A302" s="93"/>
      <c r="B302" s="93"/>
    </row>
    <row r="303" spans="1:2">
      <c r="A303" s="93"/>
      <c r="B303" s="93"/>
    </row>
    <row r="304" spans="1:2">
      <c r="A304" s="93"/>
      <c r="B304" s="93"/>
    </row>
    <row r="305" spans="1:2">
      <c r="A305" s="93"/>
      <c r="B305" s="93"/>
    </row>
    <row r="306" spans="1:2">
      <c r="A306" s="93"/>
      <c r="B306" s="93"/>
    </row>
    <row r="307" spans="1:2">
      <c r="A307" s="93"/>
      <c r="B307" s="93"/>
    </row>
    <row r="308" spans="1:2">
      <c r="A308" s="93"/>
      <c r="B308" s="93"/>
    </row>
    <row r="309" spans="1:2">
      <c r="A309" s="93"/>
      <c r="B309" s="93"/>
    </row>
    <row r="310" spans="1:2">
      <c r="A310" s="93"/>
      <c r="B310" s="93"/>
    </row>
    <row r="311" spans="1:2">
      <c r="A311" s="93"/>
      <c r="B311" s="93"/>
    </row>
    <row r="312" spans="1:2">
      <c r="A312" s="93"/>
      <c r="B312" s="93"/>
    </row>
    <row r="313" spans="1:2">
      <c r="A313" s="93"/>
      <c r="B313" s="93"/>
    </row>
    <row r="314" spans="1:2">
      <c r="A314" s="93"/>
      <c r="B314" s="93"/>
    </row>
    <row r="315" spans="1:2">
      <c r="A315" s="93"/>
      <c r="B315" s="93"/>
    </row>
    <row r="316" spans="1:2">
      <c r="A316" s="93"/>
      <c r="B316" s="93"/>
    </row>
    <row r="317" spans="1:2">
      <c r="A317" s="93"/>
      <c r="B317" s="93"/>
    </row>
    <row r="318" spans="1:2">
      <c r="A318" s="93"/>
      <c r="B318" s="93"/>
    </row>
    <row r="319" spans="1:2">
      <c r="A319" s="93"/>
      <c r="B319" s="93"/>
    </row>
    <row r="320" spans="1:2">
      <c r="A320" s="93"/>
      <c r="B320" s="93"/>
    </row>
    <row r="321" spans="1:2">
      <c r="A321" s="93"/>
      <c r="B321" s="93"/>
    </row>
    <row r="322" spans="1:2">
      <c r="A322" s="93"/>
      <c r="B322" s="93"/>
    </row>
    <row r="323" spans="1:2">
      <c r="A323" s="93"/>
      <c r="B323" s="93"/>
    </row>
    <row r="324" spans="1:2">
      <c r="A324" s="93"/>
      <c r="B324" s="93"/>
    </row>
    <row r="325" spans="1:2">
      <c r="A325" s="93"/>
      <c r="B325" s="93"/>
    </row>
    <row r="326" spans="1:2">
      <c r="A326" s="93"/>
      <c r="B326" s="93"/>
    </row>
    <row r="327" spans="1:2">
      <c r="A327" s="93"/>
      <c r="B327" s="93"/>
    </row>
    <row r="328" spans="1:2">
      <c r="A328" s="93"/>
      <c r="B328" s="93"/>
    </row>
    <row r="329" spans="1:2">
      <c r="A329" s="93"/>
      <c r="B329" s="93"/>
    </row>
    <row r="330" spans="1:2">
      <c r="A330" s="93"/>
      <c r="B330" s="93"/>
    </row>
    <row r="331" spans="1:2">
      <c r="A331" s="93"/>
      <c r="B331" s="93"/>
    </row>
    <row r="332" spans="1:2">
      <c r="A332" s="93"/>
      <c r="B332" s="93"/>
    </row>
    <row r="333" spans="1:2">
      <c r="A333" s="93"/>
      <c r="B333" s="93"/>
    </row>
    <row r="334" spans="1:2">
      <c r="A334" s="93"/>
      <c r="B334" s="93"/>
    </row>
    <row r="335" spans="1:2">
      <c r="A335" s="93"/>
      <c r="B335" s="93"/>
    </row>
    <row r="336" spans="1:2">
      <c r="A336" s="93"/>
      <c r="B336" s="93"/>
    </row>
    <row r="337" spans="1:2">
      <c r="A337" s="93"/>
      <c r="B337" s="93"/>
    </row>
    <row r="338" spans="1:2">
      <c r="A338" s="93"/>
      <c r="B338" s="93"/>
    </row>
    <row r="339" spans="1:2">
      <c r="A339" s="93"/>
      <c r="B339" s="93"/>
    </row>
    <row r="340" spans="1:2">
      <c r="A340" s="93"/>
      <c r="B340" s="93"/>
    </row>
    <row r="341" spans="1:2">
      <c r="A341" s="93"/>
      <c r="B341" s="93"/>
    </row>
    <row r="342" spans="1:2">
      <c r="A342" s="93"/>
      <c r="B342" s="93"/>
    </row>
    <row r="343" spans="1:2">
      <c r="A343" s="93"/>
      <c r="B343" s="93"/>
    </row>
    <row r="344" spans="1:2">
      <c r="A344" s="93"/>
      <c r="B344" s="93"/>
    </row>
    <row r="345" spans="1:2">
      <c r="A345" s="93"/>
      <c r="B345" s="93"/>
    </row>
    <row r="346" spans="1:2">
      <c r="A346" s="93"/>
      <c r="B346" s="93"/>
    </row>
    <row r="347" spans="1:2">
      <c r="A347" s="93"/>
      <c r="B347" s="93"/>
    </row>
    <row r="348" spans="1:2">
      <c r="A348" s="93"/>
      <c r="B348" s="93"/>
    </row>
    <row r="349" spans="1:2">
      <c r="A349" s="93"/>
      <c r="B349" s="93"/>
    </row>
    <row r="350" spans="1:2">
      <c r="A350" s="93"/>
      <c r="B350" s="93"/>
    </row>
    <row r="351" spans="1:2">
      <c r="A351" s="93"/>
      <c r="B351" s="93"/>
    </row>
    <row r="352" spans="1:2">
      <c r="A352" s="93"/>
      <c r="B352" s="93"/>
    </row>
    <row r="353" spans="1:2">
      <c r="A353" s="93"/>
      <c r="B353" s="93"/>
    </row>
    <row r="354" spans="1:2">
      <c r="A354" s="93"/>
      <c r="B354" s="93"/>
    </row>
    <row r="355" spans="1:2">
      <c r="A355" s="93"/>
      <c r="B355" s="93"/>
    </row>
    <row r="356" spans="1:2">
      <c r="A356" s="93"/>
      <c r="B356" s="93"/>
    </row>
    <row r="357" spans="1:2">
      <c r="A357" s="93"/>
      <c r="B357" s="93"/>
    </row>
    <row r="358" spans="1:2">
      <c r="A358" s="93"/>
      <c r="B358" s="93"/>
    </row>
    <row r="359" spans="1:2">
      <c r="A359" s="93"/>
      <c r="B359" s="93"/>
    </row>
    <row r="360" spans="1:2">
      <c r="A360" s="93"/>
      <c r="B360" s="93"/>
    </row>
    <row r="361" spans="1:2">
      <c r="A361" s="93"/>
      <c r="B361" s="93"/>
    </row>
    <row r="362" spans="1:2">
      <c r="A362" s="93"/>
      <c r="B362" s="93"/>
    </row>
    <row r="363" spans="1:2">
      <c r="A363" s="93"/>
      <c r="B363" s="93"/>
    </row>
    <row r="364" spans="1:2">
      <c r="A364" s="93"/>
      <c r="B364" s="93"/>
    </row>
    <row r="365" spans="1:2">
      <c r="A365" s="93"/>
      <c r="B365" s="93"/>
    </row>
    <row r="366" spans="1:2">
      <c r="A366" s="93"/>
      <c r="B366" s="93"/>
    </row>
    <row r="367" spans="1:2">
      <c r="A367" s="93"/>
      <c r="B367" s="93"/>
    </row>
    <row r="368" spans="1:2">
      <c r="A368" s="93"/>
      <c r="B368" s="93"/>
    </row>
    <row r="369" spans="1:2">
      <c r="A369" s="93"/>
      <c r="B369" s="93"/>
    </row>
    <row r="370" spans="1:2">
      <c r="A370" s="93"/>
      <c r="B370" s="93"/>
    </row>
    <row r="371" spans="1:2">
      <c r="A371" s="93"/>
      <c r="B371" s="93"/>
    </row>
    <row r="372" spans="1:2">
      <c r="A372" s="93"/>
      <c r="B372" s="93"/>
    </row>
    <row r="373" spans="1:2">
      <c r="A373" s="93"/>
      <c r="B373" s="93"/>
    </row>
    <row r="374" spans="1:2">
      <c r="A374" s="93"/>
      <c r="B374" s="93"/>
    </row>
    <row r="375" spans="1:2">
      <c r="A375" s="93"/>
      <c r="B375" s="93"/>
    </row>
    <row r="376" spans="1:2">
      <c r="A376" s="93"/>
      <c r="B376" s="93"/>
    </row>
    <row r="377" spans="1:2">
      <c r="A377" s="93"/>
      <c r="B377" s="93"/>
    </row>
    <row r="378" spans="1:2">
      <c r="A378" s="93"/>
      <c r="B378" s="93"/>
    </row>
    <row r="379" spans="1:2">
      <c r="A379" s="93"/>
      <c r="B379" s="93"/>
    </row>
    <row r="380" spans="1:2">
      <c r="A380" s="93"/>
      <c r="B380" s="93"/>
    </row>
    <row r="381" spans="1:2">
      <c r="A381" s="93"/>
      <c r="B381" s="93"/>
    </row>
    <row r="382" spans="1:2">
      <c r="A382" s="93"/>
      <c r="B382" s="93"/>
    </row>
    <row r="383" spans="1:2">
      <c r="A383" s="93"/>
      <c r="B383" s="93"/>
    </row>
    <row r="384" spans="1:2">
      <c r="A384" s="93"/>
      <c r="B384" s="93"/>
    </row>
    <row r="385" spans="1:2">
      <c r="A385" s="93"/>
      <c r="B385" s="93"/>
    </row>
    <row r="386" spans="1:2">
      <c r="A386" s="93"/>
      <c r="B386" s="93"/>
    </row>
    <row r="387" spans="1:2">
      <c r="A387" s="93"/>
      <c r="B387" s="93"/>
    </row>
    <row r="388" spans="1:2">
      <c r="A388" s="93"/>
      <c r="B388" s="93"/>
    </row>
    <row r="389" spans="1:2">
      <c r="A389" s="93"/>
      <c r="B389" s="93"/>
    </row>
    <row r="390" spans="1:2">
      <c r="A390" s="93"/>
      <c r="B390" s="93"/>
    </row>
    <row r="391" spans="1:2">
      <c r="A391" s="93"/>
      <c r="B391" s="93"/>
    </row>
    <row r="392" spans="1:2">
      <c r="A392" s="93"/>
      <c r="B392" s="93"/>
    </row>
    <row r="393" spans="1:2">
      <c r="A393" s="93"/>
      <c r="B393" s="93"/>
    </row>
    <row r="394" spans="1:2">
      <c r="A394" s="93"/>
      <c r="B394" s="93"/>
    </row>
    <row r="395" spans="1:2">
      <c r="A395" s="93"/>
      <c r="B395" s="93"/>
    </row>
    <row r="396" spans="1:2">
      <c r="A396" s="93"/>
      <c r="B396" s="93"/>
    </row>
    <row r="397" spans="1:2">
      <c r="A397" s="93"/>
      <c r="B397" s="93"/>
    </row>
    <row r="398" spans="1:2">
      <c r="A398" s="93"/>
      <c r="B398" s="93"/>
    </row>
    <row r="399" spans="1:2">
      <c r="A399" s="93"/>
      <c r="B399" s="93"/>
    </row>
    <row r="400" spans="1:2">
      <c r="A400" s="93"/>
      <c r="B400" s="93"/>
    </row>
    <row r="401" spans="1:2">
      <c r="A401" s="93"/>
      <c r="B401" s="93"/>
    </row>
    <row r="402" spans="1:2">
      <c r="A402" s="93"/>
      <c r="B402" s="93"/>
    </row>
    <row r="403" spans="1:2">
      <c r="A403" s="93"/>
      <c r="B403" s="93"/>
    </row>
    <row r="404" spans="1:2">
      <c r="A404" s="93"/>
      <c r="B404" s="93"/>
    </row>
    <row r="405" spans="1:2">
      <c r="A405" s="93"/>
      <c r="B405" s="93"/>
    </row>
    <row r="406" spans="1:2">
      <c r="A406" s="93"/>
      <c r="B406" s="93"/>
    </row>
    <row r="407" spans="1:2">
      <c r="A407" s="93"/>
      <c r="B407" s="93"/>
    </row>
    <row r="408" spans="1:2">
      <c r="A408" s="93"/>
      <c r="B408" s="93"/>
    </row>
    <row r="409" spans="1:2">
      <c r="A409" s="93"/>
      <c r="B409" s="93"/>
    </row>
    <row r="410" spans="1:2">
      <c r="A410" s="93"/>
      <c r="B410" s="93"/>
    </row>
    <row r="411" spans="1:2">
      <c r="A411" s="93"/>
      <c r="B411" s="93"/>
    </row>
    <row r="412" spans="1:2">
      <c r="A412" s="93"/>
      <c r="B412" s="93"/>
    </row>
    <row r="413" spans="1:2">
      <c r="A413" s="93"/>
      <c r="B413" s="93"/>
    </row>
    <row r="414" spans="1:2">
      <c r="A414" s="93"/>
      <c r="B414" s="93"/>
    </row>
    <row r="415" spans="1:2">
      <c r="A415" s="93"/>
      <c r="B415" s="93"/>
    </row>
    <row r="416" spans="1:2">
      <c r="A416" s="93"/>
      <c r="B416" s="93"/>
    </row>
    <row r="417" spans="1:2">
      <c r="A417" s="93"/>
      <c r="B417" s="93"/>
    </row>
    <row r="418" spans="1:2">
      <c r="A418" s="93"/>
      <c r="B418" s="93"/>
    </row>
    <row r="419" spans="1:2">
      <c r="A419" s="93"/>
      <c r="B419" s="93"/>
    </row>
    <row r="420" spans="1:2">
      <c r="A420" s="93"/>
      <c r="B420" s="93"/>
    </row>
    <row r="421" spans="1:2">
      <c r="A421" s="93"/>
      <c r="B421" s="93"/>
    </row>
    <row r="422" spans="1:2">
      <c r="A422" s="93"/>
      <c r="B422" s="93"/>
    </row>
    <row r="423" spans="1:2">
      <c r="A423" s="93"/>
      <c r="B423" s="93"/>
    </row>
    <row r="424" spans="1:2">
      <c r="A424" s="93"/>
      <c r="B424" s="93"/>
    </row>
    <row r="425" spans="1:2">
      <c r="A425" s="93"/>
      <c r="B425" s="93"/>
    </row>
    <row r="426" spans="1:2">
      <c r="A426" s="93"/>
      <c r="B426" s="93"/>
    </row>
    <row r="427" spans="1:2">
      <c r="A427" s="93"/>
      <c r="B427" s="93"/>
    </row>
    <row r="428" spans="1:2">
      <c r="A428" s="93"/>
      <c r="B428" s="93"/>
    </row>
    <row r="429" spans="1:2">
      <c r="A429" s="93"/>
      <c r="B429" s="93"/>
    </row>
    <row r="430" spans="1:2">
      <c r="A430" s="93"/>
      <c r="B430" s="93"/>
    </row>
    <row r="431" spans="1:2">
      <c r="A431" s="93"/>
      <c r="B431" s="93"/>
    </row>
    <row r="432" spans="1:2">
      <c r="A432" s="93"/>
      <c r="B432" s="93"/>
    </row>
    <row r="433" spans="1:2">
      <c r="A433" s="93"/>
      <c r="B433" s="93"/>
    </row>
    <row r="434" spans="1:2">
      <c r="A434" s="93"/>
      <c r="B434" s="93"/>
    </row>
    <row r="435" spans="1:2">
      <c r="A435" s="93"/>
      <c r="B435" s="93"/>
    </row>
    <row r="436" spans="1:2">
      <c r="A436" s="93"/>
      <c r="B436" s="93"/>
    </row>
    <row r="437" spans="1:2">
      <c r="A437" s="93"/>
      <c r="B437" s="93"/>
    </row>
    <row r="438" spans="1:2">
      <c r="A438" s="93"/>
      <c r="B438" s="93"/>
    </row>
    <row r="439" spans="1:2">
      <c r="A439" s="93"/>
      <c r="B439" s="93"/>
    </row>
    <row r="440" spans="1:2">
      <c r="A440" s="93"/>
      <c r="B440" s="93"/>
    </row>
    <row r="441" spans="1:2">
      <c r="A441" s="93"/>
      <c r="B441" s="93"/>
    </row>
    <row r="442" spans="1:2">
      <c r="A442" s="93"/>
      <c r="B442" s="93"/>
    </row>
    <row r="443" spans="1:2">
      <c r="A443" s="93"/>
      <c r="B443" s="93"/>
    </row>
    <row r="444" spans="1:2">
      <c r="A444" s="93"/>
      <c r="B444" s="93"/>
    </row>
    <row r="445" spans="1:2">
      <c r="A445" s="93"/>
      <c r="B445" s="93"/>
    </row>
    <row r="446" spans="1:2">
      <c r="A446" s="93"/>
      <c r="B446" s="93"/>
    </row>
    <row r="447" spans="1:2">
      <c r="A447" s="93"/>
      <c r="B447" s="93"/>
    </row>
    <row r="448" spans="1:2">
      <c r="A448" s="93"/>
      <c r="B448" s="93"/>
    </row>
    <row r="449" spans="1:2">
      <c r="A449" s="93"/>
      <c r="B449" s="93"/>
    </row>
    <row r="450" spans="1:2">
      <c r="A450" s="93"/>
      <c r="B450" s="93"/>
    </row>
    <row r="451" spans="1:2">
      <c r="A451" s="93"/>
      <c r="B451" s="93"/>
    </row>
    <row r="452" spans="1:2">
      <c r="A452" s="93"/>
      <c r="B452" s="93"/>
    </row>
    <row r="453" spans="1:2">
      <c r="A453" s="93"/>
      <c r="B453" s="93"/>
    </row>
    <row r="454" spans="1:2">
      <c r="A454" s="93"/>
      <c r="B454" s="93"/>
    </row>
    <row r="455" spans="1:2">
      <c r="A455" s="93"/>
      <c r="B455" s="93"/>
    </row>
    <row r="456" spans="1:2">
      <c r="A456" s="93"/>
      <c r="B456" s="93"/>
    </row>
    <row r="457" spans="1:2">
      <c r="A457" s="93"/>
      <c r="B457" s="93"/>
    </row>
    <row r="458" spans="1:2">
      <c r="A458" s="93"/>
      <c r="B458" s="93"/>
    </row>
    <row r="459" spans="1:2">
      <c r="A459" s="93"/>
      <c r="B459" s="93"/>
    </row>
    <row r="460" spans="1:2">
      <c r="A460" s="93"/>
      <c r="B460" s="93"/>
    </row>
    <row r="461" spans="1:2">
      <c r="A461" s="93"/>
      <c r="B461" s="93"/>
    </row>
    <row r="462" spans="1:2">
      <c r="A462" s="93"/>
      <c r="B462" s="93"/>
    </row>
    <row r="463" spans="1:2">
      <c r="A463" s="93"/>
      <c r="B463" s="93"/>
    </row>
    <row r="464" spans="1:2">
      <c r="A464" s="93"/>
      <c r="B464" s="93"/>
    </row>
    <row r="465" spans="1:2">
      <c r="A465" s="93"/>
      <c r="B465" s="93"/>
    </row>
    <row r="466" spans="1:2">
      <c r="A466" s="93"/>
      <c r="B466" s="93"/>
    </row>
    <row r="467" spans="1:2">
      <c r="A467" s="93"/>
      <c r="B467" s="93"/>
    </row>
    <row r="468" spans="1:2">
      <c r="A468" s="93"/>
      <c r="B468" s="93"/>
    </row>
    <row r="469" spans="1:2">
      <c r="A469" s="93"/>
      <c r="B469" s="93"/>
    </row>
    <row r="470" spans="1:2">
      <c r="A470" s="93"/>
      <c r="B470" s="93"/>
    </row>
    <row r="471" spans="1:2">
      <c r="A471" s="93"/>
      <c r="B471" s="93"/>
    </row>
    <row r="472" spans="1:2">
      <c r="A472" s="93"/>
      <c r="B472" s="93"/>
    </row>
    <row r="473" spans="1:2">
      <c r="A473" s="93"/>
      <c r="B473" s="93"/>
    </row>
    <row r="474" spans="1:2">
      <c r="A474" s="93"/>
      <c r="B474" s="93"/>
    </row>
    <row r="475" spans="1:2">
      <c r="A475" s="93"/>
      <c r="B475" s="93"/>
    </row>
    <row r="476" spans="1:2">
      <c r="A476" s="93"/>
      <c r="B476" s="93"/>
    </row>
    <row r="477" spans="1:2">
      <c r="A477" s="93"/>
      <c r="B477" s="93"/>
    </row>
    <row r="478" spans="1:2">
      <c r="A478" s="93"/>
      <c r="B478" s="93"/>
    </row>
    <row r="479" spans="1:2">
      <c r="A479" s="93"/>
      <c r="B479" s="93"/>
    </row>
    <row r="480" spans="1:2">
      <c r="A480" s="93"/>
      <c r="B480" s="93"/>
    </row>
    <row r="481" spans="1:2">
      <c r="A481" s="93"/>
      <c r="B481" s="93"/>
    </row>
    <row r="482" spans="1:2">
      <c r="A482" s="93"/>
      <c r="B482" s="93"/>
    </row>
    <row r="483" spans="1:2">
      <c r="A483" s="93"/>
      <c r="B483" s="93"/>
    </row>
    <row r="484" spans="1:2">
      <c r="A484" s="93"/>
      <c r="B484" s="93"/>
    </row>
    <row r="485" spans="1:2">
      <c r="A485" s="93"/>
      <c r="B485" s="93"/>
    </row>
    <row r="486" spans="1:2">
      <c r="A486" s="93"/>
      <c r="B486" s="93"/>
    </row>
    <row r="487" spans="1:2">
      <c r="A487" s="93"/>
      <c r="B487" s="93"/>
    </row>
    <row r="488" spans="1:2">
      <c r="A488" s="93"/>
      <c r="B488" s="93"/>
    </row>
    <row r="489" spans="1:2">
      <c r="A489" s="93"/>
      <c r="B489" s="93"/>
    </row>
    <row r="490" spans="1:2">
      <c r="A490" s="93"/>
      <c r="B490" s="93"/>
    </row>
    <row r="491" spans="1:2">
      <c r="A491" s="93"/>
      <c r="B491" s="93"/>
    </row>
    <row r="492" spans="1:2">
      <c r="A492" s="93"/>
      <c r="B492" s="93"/>
    </row>
    <row r="493" spans="1:2">
      <c r="A493" s="93"/>
      <c r="B493" s="93"/>
    </row>
    <row r="494" spans="1:2">
      <c r="A494" s="93"/>
      <c r="B494" s="93"/>
    </row>
    <row r="495" spans="1:2">
      <c r="A495" s="93"/>
      <c r="B495" s="93"/>
    </row>
    <row r="496" spans="1:2">
      <c r="A496" s="93"/>
      <c r="B496" s="93"/>
    </row>
    <row r="497" spans="1:2">
      <c r="A497" s="93"/>
      <c r="B497" s="93"/>
    </row>
    <row r="498" spans="1:2">
      <c r="A498" s="93"/>
      <c r="B498" s="93"/>
    </row>
    <row r="499" spans="1:2">
      <c r="A499" s="93"/>
      <c r="B499" s="93"/>
    </row>
    <row r="500" spans="1:2">
      <c r="A500" s="93"/>
      <c r="B500" s="93"/>
    </row>
    <row r="501" spans="1:2">
      <c r="A501" s="93"/>
      <c r="B501" s="93"/>
    </row>
    <row r="502" spans="1:2">
      <c r="A502" s="93"/>
      <c r="B502" s="93"/>
    </row>
    <row r="503" spans="1:2">
      <c r="A503" s="93"/>
      <c r="B503" s="93"/>
    </row>
    <row r="504" spans="1:2">
      <c r="A504" s="93"/>
      <c r="B504" s="93"/>
    </row>
    <row r="505" spans="1:2">
      <c r="A505" s="93"/>
      <c r="B505" s="93"/>
    </row>
    <row r="506" spans="1:2">
      <c r="A506" s="93"/>
      <c r="B506" s="93"/>
    </row>
    <row r="507" spans="1:2">
      <c r="A507" s="93"/>
      <c r="B507" s="93"/>
    </row>
    <row r="508" spans="1:2">
      <c r="A508" s="93"/>
      <c r="B508" s="93"/>
    </row>
    <row r="509" spans="1:2">
      <c r="A509" s="93"/>
      <c r="B509" s="93"/>
    </row>
    <row r="510" spans="1:2">
      <c r="A510" s="93"/>
      <c r="B510" s="93"/>
    </row>
    <row r="511" spans="1:2">
      <c r="A511" s="93"/>
      <c r="B511" s="93"/>
    </row>
    <row r="512" spans="1:2">
      <c r="A512" s="93"/>
      <c r="B512" s="93"/>
    </row>
    <row r="513" spans="1:2">
      <c r="A513" s="93"/>
      <c r="B513" s="93"/>
    </row>
    <row r="514" spans="1:2">
      <c r="A514" s="93"/>
      <c r="B514" s="93"/>
    </row>
    <row r="515" spans="1:2">
      <c r="A515" s="93"/>
      <c r="B515" s="93"/>
    </row>
    <row r="516" spans="1:2">
      <c r="A516" s="93"/>
      <c r="B516" s="93"/>
    </row>
    <row r="517" spans="1:2">
      <c r="A517" s="93"/>
      <c r="B517" s="93"/>
    </row>
    <row r="518" spans="1:2">
      <c r="A518" s="93"/>
      <c r="B518" s="93"/>
    </row>
    <row r="519" spans="1:2">
      <c r="A519" s="93"/>
      <c r="B519" s="93"/>
    </row>
    <row r="520" spans="1:2">
      <c r="A520" s="93"/>
      <c r="B520" s="93"/>
    </row>
    <row r="521" spans="1:2">
      <c r="A521" s="93"/>
      <c r="B521" s="93"/>
    </row>
    <row r="522" spans="1:2">
      <c r="A522" s="93"/>
      <c r="B522" s="93"/>
    </row>
    <row r="523" spans="1:2">
      <c r="A523" s="93"/>
      <c r="B523" s="93"/>
    </row>
    <row r="524" spans="1:2">
      <c r="A524" s="93"/>
      <c r="B524" s="93"/>
    </row>
    <row r="525" spans="1:2">
      <c r="A525" s="93"/>
      <c r="B525" s="93"/>
    </row>
    <row r="526" spans="1:2">
      <c r="A526" s="93"/>
      <c r="B526" s="93"/>
    </row>
    <row r="527" spans="1:2">
      <c r="A527" s="93"/>
      <c r="B527" s="93"/>
    </row>
    <row r="528" spans="1:2">
      <c r="A528" s="93"/>
      <c r="B528" s="93"/>
    </row>
    <row r="529" spans="1:2">
      <c r="A529" s="93"/>
      <c r="B529" s="93"/>
    </row>
    <row r="530" spans="1:2">
      <c r="A530" s="93"/>
      <c r="B530" s="93"/>
    </row>
    <row r="531" spans="1:2">
      <c r="A531" s="93"/>
      <c r="B531" s="93"/>
    </row>
    <row r="532" spans="1:2">
      <c r="A532" s="93"/>
      <c r="B532" s="93"/>
    </row>
    <row r="533" spans="1:2">
      <c r="A533" s="93"/>
      <c r="B533" s="93"/>
    </row>
    <row r="534" spans="1:2">
      <c r="A534" s="93"/>
      <c r="B534" s="93"/>
    </row>
    <row r="535" spans="1:2">
      <c r="A535" s="93"/>
      <c r="B535" s="93"/>
    </row>
    <row r="536" spans="1:2">
      <c r="A536" s="93"/>
      <c r="B536" s="93"/>
    </row>
    <row r="537" spans="1:2">
      <c r="A537" s="93"/>
      <c r="B537" s="93"/>
    </row>
    <row r="538" spans="1:2">
      <c r="A538" s="93"/>
      <c r="B538" s="93"/>
    </row>
    <row r="539" spans="1:2">
      <c r="A539" s="93"/>
      <c r="B539" s="93"/>
    </row>
    <row r="540" spans="1:2">
      <c r="A540" s="93"/>
      <c r="B540" s="93"/>
    </row>
    <row r="541" spans="1:2">
      <c r="A541" s="93"/>
      <c r="B541" s="93"/>
    </row>
    <row r="542" spans="1:2">
      <c r="A542" s="93"/>
      <c r="B542" s="93"/>
    </row>
    <row r="543" spans="1:2">
      <c r="A543" s="93"/>
      <c r="B543" s="93"/>
    </row>
    <row r="544" spans="1:2">
      <c r="A544" s="93"/>
      <c r="B544" s="93"/>
    </row>
    <row r="545" spans="1:2">
      <c r="A545" s="93"/>
      <c r="B545" s="93"/>
    </row>
    <row r="546" spans="1:2">
      <c r="A546" s="93"/>
      <c r="B546" s="93"/>
    </row>
    <row r="547" spans="1:2">
      <c r="A547" s="93"/>
      <c r="B547" s="93"/>
    </row>
    <row r="548" spans="1:2">
      <c r="A548" s="93"/>
      <c r="B548" s="93"/>
    </row>
    <row r="549" spans="1:2">
      <c r="A549" s="93"/>
      <c r="B549" s="93"/>
    </row>
    <row r="550" spans="1:2">
      <c r="A550" s="93"/>
      <c r="B550" s="93"/>
    </row>
    <row r="551" spans="1:2">
      <c r="A551" s="93"/>
      <c r="B551" s="93"/>
    </row>
    <row r="552" spans="1:2">
      <c r="A552" s="93"/>
      <c r="B552" s="93"/>
    </row>
    <row r="553" spans="1:2">
      <c r="A553" s="93"/>
      <c r="B553" s="93"/>
    </row>
    <row r="554" spans="1:2">
      <c r="A554" s="93"/>
      <c r="B554" s="93"/>
    </row>
    <row r="555" spans="1:2">
      <c r="A555" s="93"/>
      <c r="B555" s="93"/>
    </row>
    <row r="556" spans="1:2">
      <c r="A556" s="93"/>
      <c r="B556" s="93"/>
    </row>
    <row r="557" spans="1:2">
      <c r="A557" s="93"/>
      <c r="B557" s="93"/>
    </row>
    <row r="558" spans="1:2">
      <c r="A558" s="93"/>
      <c r="B558" s="93"/>
    </row>
    <row r="559" spans="1:2">
      <c r="A559" s="93"/>
      <c r="B559" s="93"/>
    </row>
    <row r="560" spans="1:2">
      <c r="A560" s="93"/>
      <c r="B560" s="93"/>
    </row>
    <row r="561" spans="1:2">
      <c r="A561" s="93"/>
      <c r="B561" s="93"/>
    </row>
    <row r="562" spans="1:2">
      <c r="A562" s="93"/>
      <c r="B562" s="93"/>
    </row>
    <row r="563" spans="1:2">
      <c r="A563" s="93"/>
      <c r="B563" s="93"/>
    </row>
    <row r="564" spans="1:2">
      <c r="A564" s="93"/>
      <c r="B564" s="93"/>
    </row>
    <row r="565" spans="1:2">
      <c r="A565" s="93"/>
      <c r="B565" s="93"/>
    </row>
    <row r="566" spans="1:2">
      <c r="A566" s="93"/>
      <c r="B566" s="93"/>
    </row>
    <row r="567" spans="1:2">
      <c r="A567" s="93"/>
      <c r="B567" s="93"/>
    </row>
    <row r="568" spans="1:2">
      <c r="A568" s="93"/>
      <c r="B568" s="93"/>
    </row>
    <row r="569" spans="1:2">
      <c r="A569" s="93"/>
      <c r="B569" s="93"/>
    </row>
    <row r="570" spans="1:2">
      <c r="A570" s="93"/>
      <c r="B570" s="93"/>
    </row>
    <row r="571" spans="1:2">
      <c r="A571" s="93"/>
      <c r="B571" s="93"/>
    </row>
    <row r="572" spans="1:2">
      <c r="A572" s="93"/>
      <c r="B572" s="93"/>
    </row>
    <row r="573" spans="1:2">
      <c r="A573" s="93"/>
      <c r="B573" s="93"/>
    </row>
    <row r="574" spans="1:2">
      <c r="A574" s="93"/>
      <c r="B574" s="93"/>
    </row>
    <row r="575" spans="1:2">
      <c r="A575" s="93"/>
      <c r="B575" s="93"/>
    </row>
    <row r="576" spans="1:2">
      <c r="A576" s="93"/>
      <c r="B576" s="93"/>
    </row>
    <row r="577" spans="1:2">
      <c r="A577" s="93"/>
      <c r="B577" s="93"/>
    </row>
    <row r="578" spans="1:2">
      <c r="A578" s="93"/>
      <c r="B578" s="93"/>
    </row>
    <row r="579" spans="1:2">
      <c r="A579" s="93"/>
      <c r="B579" s="93"/>
    </row>
    <row r="580" spans="1:2">
      <c r="A580" s="93"/>
      <c r="B580" s="93"/>
    </row>
    <row r="581" spans="1:2">
      <c r="A581" s="93"/>
      <c r="B581" s="93"/>
    </row>
    <row r="582" spans="1:2">
      <c r="A582" s="93"/>
      <c r="B582" s="93"/>
    </row>
    <row r="583" spans="1:2">
      <c r="A583" s="93"/>
      <c r="B583" s="93"/>
    </row>
    <row r="584" spans="1:2">
      <c r="A584" s="93"/>
      <c r="B584" s="93"/>
    </row>
    <row r="585" spans="1:2">
      <c r="A585" s="93"/>
      <c r="B585" s="93"/>
    </row>
    <row r="586" spans="1:2">
      <c r="A586" s="93"/>
      <c r="B586" s="93"/>
    </row>
    <row r="587" spans="1:2">
      <c r="A587" s="93"/>
      <c r="B587" s="93"/>
    </row>
    <row r="588" spans="1:2">
      <c r="A588" s="93"/>
      <c r="B588" s="93"/>
    </row>
    <row r="589" spans="1:2">
      <c r="A589" s="93"/>
      <c r="B589" s="93"/>
    </row>
    <row r="590" spans="1:2">
      <c r="A590" s="93"/>
      <c r="B590" s="93"/>
    </row>
    <row r="591" spans="1:2">
      <c r="A591" s="93"/>
      <c r="B591" s="93"/>
    </row>
    <row r="592" spans="1:2">
      <c r="A592" s="93"/>
      <c r="B592" s="93"/>
    </row>
    <row r="593" spans="1:2">
      <c r="A593" s="93"/>
      <c r="B593" s="93"/>
    </row>
    <row r="594" spans="1:2">
      <c r="A594" s="93"/>
      <c r="B594" s="93"/>
    </row>
    <row r="595" spans="1:2">
      <c r="A595" s="93"/>
      <c r="B595" s="93"/>
    </row>
    <row r="596" spans="1:2">
      <c r="A596" s="93"/>
      <c r="B596" s="93"/>
    </row>
    <row r="597" spans="1:2">
      <c r="A597" s="93"/>
      <c r="B597" s="93"/>
    </row>
    <row r="598" spans="1:2">
      <c r="A598" s="93"/>
      <c r="B598" s="93"/>
    </row>
    <row r="599" spans="1:2">
      <c r="A599" s="93"/>
      <c r="B599" s="93"/>
    </row>
    <row r="600" spans="1:2">
      <c r="A600" s="93"/>
      <c r="B600" s="93"/>
    </row>
    <row r="601" spans="1:2">
      <c r="A601" s="93"/>
      <c r="B601" s="93"/>
    </row>
    <row r="602" spans="1:2">
      <c r="A602" s="93"/>
      <c r="B602" s="93"/>
    </row>
    <row r="603" spans="1:2">
      <c r="A603" s="93"/>
      <c r="B603" s="93"/>
    </row>
    <row r="604" spans="1:2">
      <c r="A604" s="93"/>
      <c r="B604" s="93"/>
    </row>
    <row r="605" spans="1:2">
      <c r="A605" s="93"/>
      <c r="B605" s="93"/>
    </row>
    <row r="606" spans="1:2">
      <c r="A606" s="93"/>
      <c r="B606" s="93"/>
    </row>
    <row r="607" spans="1:2">
      <c r="A607" s="93"/>
      <c r="B607" s="93"/>
    </row>
    <row r="608" spans="1:2">
      <c r="A608" s="93"/>
      <c r="B608" s="93"/>
    </row>
    <row r="609" spans="1:2">
      <c r="A609" s="93"/>
      <c r="B609" s="93"/>
    </row>
    <row r="610" spans="1:2">
      <c r="A610" s="93"/>
      <c r="B610" s="93"/>
    </row>
    <row r="611" spans="1:2">
      <c r="A611" s="93"/>
      <c r="B611" s="93"/>
    </row>
    <row r="612" spans="1:2">
      <c r="A612" s="93"/>
      <c r="B612" s="93"/>
    </row>
    <row r="613" spans="1:2">
      <c r="A613" s="93"/>
      <c r="B613" s="93"/>
    </row>
    <row r="614" spans="1:2">
      <c r="A614" s="93"/>
      <c r="B614" s="93"/>
    </row>
    <row r="615" spans="1:2">
      <c r="A615" s="93"/>
      <c r="B615" s="93"/>
    </row>
    <row r="616" spans="1:2">
      <c r="A616" s="93"/>
      <c r="B616" s="93"/>
    </row>
    <row r="617" spans="1:2">
      <c r="A617" s="93"/>
      <c r="B617" s="93"/>
    </row>
    <row r="618" spans="1:2">
      <c r="A618" s="93"/>
      <c r="B618" s="93"/>
    </row>
    <row r="619" spans="1:2">
      <c r="A619" s="93"/>
      <c r="B619" s="93"/>
    </row>
    <row r="620" spans="1:2">
      <c r="A620" s="93"/>
      <c r="B620" s="93"/>
    </row>
    <row r="621" spans="1:2">
      <c r="A621" s="93"/>
      <c r="B621" s="93"/>
    </row>
    <row r="622" spans="1:2">
      <c r="A622" s="93"/>
      <c r="B622" s="93"/>
    </row>
    <row r="623" spans="1:2">
      <c r="A623" s="93"/>
      <c r="B623" s="93"/>
    </row>
    <row r="624" spans="1:2">
      <c r="A624" s="93"/>
      <c r="B624" s="93"/>
    </row>
    <row r="625" spans="1:2">
      <c r="A625" s="93"/>
      <c r="B625" s="93"/>
    </row>
    <row r="626" spans="1:2">
      <c r="A626" s="93"/>
      <c r="B626" s="93"/>
    </row>
    <row r="627" spans="1:2">
      <c r="A627" s="93"/>
      <c r="B627" s="93"/>
    </row>
    <row r="628" spans="1:2">
      <c r="A628" s="93"/>
      <c r="B628" s="93"/>
    </row>
    <row r="629" spans="1:2">
      <c r="A629" s="93"/>
      <c r="B629" s="93"/>
    </row>
    <row r="630" spans="1:2">
      <c r="A630" s="93"/>
      <c r="B630" s="93"/>
    </row>
    <row r="631" spans="1:2">
      <c r="A631" s="93"/>
      <c r="B631" s="93"/>
    </row>
    <row r="632" spans="1:2">
      <c r="A632" s="93"/>
      <c r="B632" s="93"/>
    </row>
    <row r="633" spans="1:2">
      <c r="A633" s="93"/>
      <c r="B633" s="93"/>
    </row>
    <row r="634" spans="1:2">
      <c r="A634" s="93"/>
      <c r="B634" s="93"/>
    </row>
    <row r="635" spans="1:2">
      <c r="A635" s="93"/>
      <c r="B635" s="93"/>
    </row>
    <row r="636" spans="1:2">
      <c r="A636" s="93"/>
      <c r="B636" s="93"/>
    </row>
    <row r="637" spans="1:2">
      <c r="A637" s="93"/>
      <c r="B637" s="93"/>
    </row>
    <row r="638" spans="1:2">
      <c r="A638" s="93"/>
      <c r="B638" s="93"/>
    </row>
    <row r="639" spans="1:2">
      <c r="A639" s="93"/>
      <c r="B639" s="93"/>
    </row>
    <row r="640" spans="1:2">
      <c r="A640" s="93"/>
      <c r="B640" s="93"/>
    </row>
    <row r="641" spans="1:2">
      <c r="A641" s="93"/>
      <c r="B641" s="93"/>
    </row>
    <row r="642" spans="1:2">
      <c r="A642" s="93"/>
      <c r="B642" s="93"/>
    </row>
    <row r="643" spans="1:2">
      <c r="A643" s="93"/>
      <c r="B643" s="93"/>
    </row>
    <row r="644" spans="1:2">
      <c r="A644" s="93"/>
      <c r="B644" s="93"/>
    </row>
    <row r="645" spans="1:2">
      <c r="A645" s="93"/>
      <c r="B645" s="93"/>
    </row>
    <row r="646" spans="1:2">
      <c r="A646" s="93"/>
      <c r="B646" s="93"/>
    </row>
    <row r="647" spans="1:2">
      <c r="A647" s="93"/>
      <c r="B647" s="93"/>
    </row>
    <row r="648" spans="1:2">
      <c r="A648" s="93"/>
      <c r="B648" s="93"/>
    </row>
    <row r="649" spans="1:2">
      <c r="A649" s="93"/>
      <c r="B649" s="93"/>
    </row>
    <row r="650" spans="1:2">
      <c r="A650" s="93"/>
      <c r="B650" s="93"/>
    </row>
    <row r="651" spans="1:2">
      <c r="A651" s="93"/>
      <c r="B651" s="93"/>
    </row>
    <row r="652" spans="1:2">
      <c r="A652" s="93"/>
      <c r="B652" s="93"/>
    </row>
    <row r="653" spans="1:2">
      <c r="A653" s="93"/>
      <c r="B653" s="93"/>
    </row>
    <row r="654" spans="1:2">
      <c r="A654" s="93"/>
      <c r="B654" s="93"/>
    </row>
    <row r="655" spans="1:2">
      <c r="A655" s="93"/>
      <c r="B655" s="93"/>
    </row>
    <row r="656" spans="1:2">
      <c r="A656" s="93"/>
      <c r="B656" s="93"/>
    </row>
    <row r="657" spans="1:2">
      <c r="A657" s="93"/>
      <c r="B657" s="93"/>
    </row>
    <row r="658" spans="1:2">
      <c r="A658" s="93"/>
      <c r="B658" s="93"/>
    </row>
    <row r="659" spans="1:2">
      <c r="A659" s="93"/>
      <c r="B659" s="93"/>
    </row>
    <row r="660" spans="1:2">
      <c r="A660" s="93"/>
      <c r="B660" s="93"/>
    </row>
    <row r="661" spans="1:2">
      <c r="A661" s="93"/>
      <c r="B661" s="93"/>
    </row>
    <row r="662" spans="1:2">
      <c r="A662" s="93"/>
      <c r="B662" s="93"/>
    </row>
    <row r="663" spans="1:2">
      <c r="A663" s="93"/>
      <c r="B663" s="93"/>
    </row>
    <row r="664" spans="1:2">
      <c r="A664" s="93"/>
      <c r="B664" s="93"/>
    </row>
    <row r="665" spans="1:2">
      <c r="A665" s="93"/>
      <c r="B665" s="93"/>
    </row>
    <row r="666" spans="1:2">
      <c r="A666" s="93"/>
      <c r="B666" s="93"/>
    </row>
    <row r="667" spans="1:2">
      <c r="A667" s="93"/>
      <c r="B667" s="93"/>
    </row>
    <row r="668" spans="1:2">
      <c r="A668" s="93"/>
      <c r="B668" s="93"/>
    </row>
  </sheetData>
  <sheetProtection algorithmName="SHA-512" hashValue="T51r/RkP4rgbA/4OozqXRgnD7bkfPtXTnjaBVwLmvVeis1n50C0ZFKLCol1i7vDV7YnM0dUNoHz/EjzN5JjmRw==" saltValue="iKlxLtBKd/K/U+15vTSOzw=="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Instructions</vt:lpstr>
      <vt:lpstr>Cover Page</vt:lpstr>
      <vt:lpstr>Match Buget Proposal</vt:lpstr>
      <vt:lpstr>Budget Proposal</vt:lpstr>
      <vt:lpstr>Budget Narrative</vt:lpstr>
      <vt:lpstr>References (Hidden)</vt:lpstr>
      <vt:lpstr>Notes</vt:lpstr>
      <vt:lpstr>Alternative_School_List</vt:lpstr>
      <vt:lpstr>District_List</vt:lpstr>
      <vt:lpstr>Narrative_Category</vt:lpstr>
      <vt:lpstr>Object_List</vt:lpstr>
      <vt:lpstr>School_List</vt:lpstr>
    </vt:vector>
  </TitlesOfParts>
  <Company>Colorado Department Of Education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Anon</dc:creator>
  <cp:lastModifiedBy>Rodriguez, Marti</cp:lastModifiedBy>
  <cp:lastPrinted>2020-01-24T22:04:15Z</cp:lastPrinted>
  <dcterms:created xsi:type="dcterms:W3CDTF">2020-01-22T18:50:44Z</dcterms:created>
  <dcterms:modified xsi:type="dcterms:W3CDTF">2020-02-06T16:51:14Z</dcterms:modified>
</cp:coreProperties>
</file>