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92" yWindow="96" windowWidth="19260" windowHeight="3936" tabRatio="854" activeTab="1"/>
  </bookViews>
  <sheets>
    <sheet name="1-Instructions" sheetId="3" r:id="rId1"/>
    <sheet name="2-Cover Page" sheetId="4" r:id="rId2"/>
    <sheet name="3-Budget Detail" sheetId="2" r:id="rId3"/>
    <sheet name="4-Budget Summary" sheetId="1" r:id="rId4"/>
    <sheet name="5-AFR Detail" sheetId="17" r:id="rId5"/>
    <sheet name="6-Annual Finanacial Report" sheetId="5" r:id="rId6"/>
    <sheet name="7-Code Table" sheetId="16" r:id="rId7"/>
    <sheet name="Master Code Table" sheetId="15" state="hidden" r:id="rId8"/>
    <sheet name="List Data" sheetId="9" r:id="rId9"/>
    <sheet name="8-Error Checking" sheetId="18" state="hidden" r:id="rId10"/>
    <sheet name="Sheet2" sheetId="20" state="hidden" r:id="rId11"/>
  </sheets>
  <externalReferences>
    <externalReference r:id="rId12"/>
    <externalReference r:id="rId13"/>
    <externalReference r:id="rId14"/>
    <externalReference r:id="rId15"/>
  </externalReferences>
  <definedNames>
    <definedName name="budget" localSheetId="6">[1]Other!$A$1:$A$2</definedName>
    <definedName name="Budget">'List Data'!$A$1:$A$2</definedName>
    <definedName name="capitalized">[2]Other!$D$14:$D$15</definedName>
    <definedName name="coverpage" localSheetId="6">'[1]2-Cover Page'!$C$4</definedName>
    <definedName name="coverpage">'2-Cover Page'!$C$5</definedName>
    <definedName name="detailcode" localSheetId="6">#REF!</definedName>
    <definedName name="detailcode">'[3]Calculation Detail'!$E$6:$E$500</definedName>
    <definedName name="detailcost" localSheetId="6">#REF!</definedName>
    <definedName name="detailcost">'[3]Calculation Detail'!$C$6:$C$500</definedName>
    <definedName name="equipmentcost" localSheetId="4">#REF!</definedName>
    <definedName name="equipmentcost" localSheetId="6">#REF!</definedName>
    <definedName name="equipmentcost">#REF!</definedName>
    <definedName name="fundingyear" localSheetId="4">#REF!</definedName>
    <definedName name="fundingyear" localSheetId="6">#REF!</definedName>
    <definedName name="fundingyear">#REF!</definedName>
    <definedName name="Look1" localSheetId="6">#REF!</definedName>
    <definedName name="Look1">'[4]7-Rate Table'!$A$2:$D$67</definedName>
    <definedName name="objects" localSheetId="6">[1]Other!$D$1:$D$8</definedName>
    <definedName name="Objects">'List Data'!$C$1:$C$8</definedName>
    <definedName name="_xlnm.Print_Area" localSheetId="1">'2-Cover Page'!$A$1:$F$30</definedName>
    <definedName name="_xlnm.Print_Area" localSheetId="2">'3-Budget Detail'!$A$1:$D$501</definedName>
    <definedName name="_xlnm.Print_Area" localSheetId="3">'4-Budget Summary'!$A$1:$E$54</definedName>
    <definedName name="_xlnm.Print_Area" localSheetId="4">'5-AFR Detail'!$A$1:$E$16</definedName>
    <definedName name="_xlnm.Print_Area" localSheetId="5">'6-Annual Finanacial Report'!$A$1:$E$55</definedName>
    <definedName name="_xlnm.Print_Titles" localSheetId="0">'1-Instructions'!$1:$2</definedName>
    <definedName name="Program">'List Data'!$C$11:$C$13</definedName>
    <definedName name="Programs" localSheetId="4">#REF!</definedName>
    <definedName name="Programs">#REF!</definedName>
    <definedName name="Projects">[2]Other!$A$5:$A$19</definedName>
    <definedName name="Year">'List Data'!$A$5:$A$7</definedName>
    <definedName name="years" localSheetId="6">[1]Other!$A$5</definedName>
    <definedName name="years">[4]Other!$A$5:$A$7</definedName>
  </definedNames>
  <calcPr calcId="145621"/>
</workbook>
</file>

<file path=xl/calcChain.xml><?xml version="1.0" encoding="utf-8"?>
<calcChain xmlns="http://schemas.openxmlformats.org/spreadsheetml/2006/main">
  <c r="E19" i="5" l="1"/>
  <c r="E18" i="5" a="1"/>
  <c r="E18" i="5" s="1"/>
  <c r="D24" i="5" a="1"/>
  <c r="D24" i="5" s="1"/>
  <c r="E24" i="5" a="1"/>
  <c r="E24" i="5" s="1"/>
  <c r="E23" i="5" a="1"/>
  <c r="E23" i="5" s="1"/>
  <c r="E22" i="5" a="1"/>
  <c r="E22" i="5" s="1"/>
  <c r="E21" i="5" a="1"/>
  <c r="E21" i="5" s="1"/>
  <c r="E20" i="5" a="1"/>
  <c r="E20" i="5" s="1"/>
  <c r="E17" i="5" a="1"/>
  <c r="E17" i="5" s="1"/>
  <c r="E27" i="5" a="1"/>
  <c r="E27" i="5" s="1"/>
  <c r="D29" i="5" a="1"/>
  <c r="D29" i="5" s="1"/>
  <c r="D30" i="5" a="1"/>
  <c r="D30" i="5" s="1"/>
  <c r="D31" i="5" a="1"/>
  <c r="D31" i="5" s="1"/>
  <c r="D32" i="5" a="1"/>
  <c r="D32" i="5" s="1"/>
  <c r="D33" i="5" a="1"/>
  <c r="D33" i="5" s="1"/>
  <c r="D34" i="5" a="1"/>
  <c r="D34" i="5" s="1"/>
  <c r="D28" i="5" a="1"/>
  <c r="D28" i="5" s="1"/>
  <c r="D27" i="5" a="1"/>
  <c r="D27" i="5" s="1"/>
  <c r="D23" i="5" a="1"/>
  <c r="D23" i="5" s="1"/>
  <c r="D22" i="5" a="1"/>
  <c r="D22" i="5" s="1"/>
  <c r="D21" i="5" a="1"/>
  <c r="D21" i="5"/>
  <c r="D20" i="5" a="1"/>
  <c r="D20" i="5" s="1"/>
  <c r="D19" i="5" a="1"/>
  <c r="D19" i="5" s="1"/>
  <c r="D18" i="5" a="1"/>
  <c r="D18" i="5" s="1"/>
  <c r="D17" i="5" a="1"/>
  <c r="D17" i="5" s="1"/>
  <c r="F7" i="5" l="1"/>
  <c r="E37" i="5" a="1"/>
  <c r="E37" i="5" s="1"/>
  <c r="E38" i="5" a="1"/>
  <c r="E38" i="5" s="1"/>
  <c r="E39" i="5" a="1"/>
  <c r="E39" i="5" s="1"/>
  <c r="E40" i="5" a="1"/>
  <c r="E40" i="5" s="1"/>
  <c r="E41" i="5" a="1"/>
  <c r="E41" i="5" s="1"/>
  <c r="E42" i="5" a="1"/>
  <c r="E42" i="5" s="1"/>
  <c r="E43" i="5" a="1"/>
  <c r="E43" i="5" s="1"/>
  <c r="E44" i="5" a="1"/>
  <c r="E44" i="5" s="1"/>
  <c r="E34" i="5" a="1"/>
  <c r="E34" i="5" s="1"/>
  <c r="E33" i="5" a="1"/>
  <c r="E33" i="5" s="1"/>
  <c r="E32" i="5" a="1"/>
  <c r="E32" i="5" s="1"/>
  <c r="E31" i="5" a="1"/>
  <c r="E31" i="5" s="1"/>
  <c r="E30" i="5" a="1"/>
  <c r="E30" i="5" s="1"/>
  <c r="E29" i="5" a="1"/>
  <c r="E29" i="5" s="1"/>
  <c r="E28" i="5" a="1"/>
  <c r="E28" i="5" s="1"/>
  <c r="D15" i="1" a="1"/>
  <c r="D15" i="1" s="1"/>
  <c r="D22" i="1" a="1"/>
  <c r="D22" i="1" s="1"/>
  <c r="D20" i="1" a="1"/>
  <c r="D20" i="1" s="1"/>
  <c r="D19" i="1" a="1"/>
  <c r="D19" i="1" s="1"/>
  <c r="D42" i="1" a="1"/>
  <c r="D42" i="1" s="1"/>
  <c r="D41" i="1" a="1"/>
  <c r="D41" i="1" s="1"/>
  <c r="D40" i="1" a="1"/>
  <c r="D40" i="1" s="1"/>
  <c r="D39" i="1" a="1"/>
  <c r="D39" i="1" s="1"/>
  <c r="D38" i="1" a="1"/>
  <c r="D38" i="1" s="1"/>
  <c r="D37" i="1" a="1"/>
  <c r="D37" i="1" s="1"/>
  <c r="D36" i="1" a="1"/>
  <c r="D36" i="1" s="1"/>
  <c r="D35" i="1" a="1"/>
  <c r="D35" i="1" s="1"/>
  <c r="D32" i="1" a="1"/>
  <c r="D32" i="1" s="1"/>
  <c r="D31" i="1" a="1"/>
  <c r="D31" i="1" s="1"/>
  <c r="D30" i="1" a="1"/>
  <c r="D30" i="1" s="1"/>
  <c r="D29" i="1" a="1"/>
  <c r="D29" i="1" s="1"/>
  <c r="D28" i="1" a="1"/>
  <c r="D28" i="1" s="1"/>
  <c r="D27" i="1" a="1"/>
  <c r="D27" i="1" s="1"/>
  <c r="D26" i="1" a="1"/>
  <c r="D26" i="1" s="1"/>
  <c r="D25" i="1" a="1"/>
  <c r="D25" i="1" s="1"/>
  <c r="D21" i="1" a="1"/>
  <c r="D21" i="1" s="1"/>
  <c r="D18" i="1" a="1"/>
  <c r="D18" i="1" s="1"/>
  <c r="D17" i="1" a="1"/>
  <c r="D17" i="1" s="1"/>
  <c r="D16" i="1" a="1"/>
  <c r="D16" i="1" s="1"/>
  <c r="D12" i="1"/>
  <c r="A2" i="5"/>
  <c r="A2" i="17"/>
  <c r="A2" i="1"/>
  <c r="A2" i="18"/>
  <c r="A1" i="5"/>
  <c r="A1" i="17"/>
  <c r="A1" i="1"/>
  <c r="A1" i="2"/>
  <c r="A2" i="2"/>
  <c r="G2" i="18"/>
  <c r="A6" i="18"/>
  <c r="E3" i="17"/>
  <c r="C6" i="4"/>
  <c r="A3" i="2" s="1"/>
  <c r="E5" i="1"/>
  <c r="D3" i="2"/>
  <c r="C6" i="1"/>
  <c r="C6" i="5"/>
  <c r="A3" i="17" l="1"/>
  <c r="C5" i="1"/>
  <c r="C5" i="5"/>
  <c r="G1" i="18"/>
  <c r="E35" i="5"/>
  <c r="E45" i="5"/>
  <c r="E25" i="5"/>
  <c r="D23" i="1"/>
  <c r="D33" i="1"/>
  <c r="D43" i="1"/>
  <c r="E46" i="5" l="1"/>
  <c r="D44" i="1"/>
  <c r="D46" i="1" l="1"/>
  <c r="B6" i="18"/>
  <c r="C6" i="18" s="1"/>
</calcChain>
</file>

<file path=xl/comments1.xml><?xml version="1.0" encoding="utf-8"?>
<comments xmlns="http://schemas.openxmlformats.org/spreadsheetml/2006/main">
  <authors>
    <author>lake_a</author>
  </authors>
  <commentList>
    <comment ref="A39" authorId="0">
      <text>
        <r>
          <rPr>
            <b/>
            <sz val="8"/>
            <color indexed="81"/>
            <rFont val="Tahoma"/>
            <family val="2"/>
          </rPr>
          <t>lake_a:</t>
        </r>
        <r>
          <rPr>
            <sz val="8"/>
            <color indexed="81"/>
            <rFont val="Tahoma"/>
            <family val="2"/>
          </rPr>
          <t xml:space="preserve">
</t>
        </r>
      </text>
    </comment>
  </commentList>
</comments>
</file>

<file path=xl/comments2.xml><?xml version="1.0" encoding="utf-8"?>
<comments xmlns="http://schemas.openxmlformats.org/spreadsheetml/2006/main">
  <authors>
    <author>ims</author>
    <author>Diana Martinez</author>
  </authors>
  <commentList>
    <comment ref="C5" authorId="0">
      <text>
        <r>
          <rPr>
            <sz val="10"/>
            <color indexed="81"/>
            <rFont val="Tahoma"/>
            <family val="2"/>
          </rPr>
          <t xml:space="preserve">Find your District code on the </t>
        </r>
        <r>
          <rPr>
            <sz val="10"/>
            <color indexed="8"/>
            <rFont val="Tahoma"/>
            <family val="2"/>
          </rPr>
          <t>"6-Code Table"</t>
        </r>
        <r>
          <rPr>
            <sz val="10"/>
            <color indexed="81"/>
            <rFont val="Tahoma"/>
            <family val="2"/>
          </rPr>
          <t xml:space="preserve"> sheet.  You must enter any leading zeros.</t>
        </r>
      </text>
    </comment>
    <comment ref="C11" authorId="1">
      <text>
        <r>
          <rPr>
            <sz val="8"/>
            <color indexed="81"/>
            <rFont val="Tahoma"/>
            <family val="2"/>
          </rPr>
          <t xml:space="preserve">Enter date as shown in the following example:
(January 23, 2003)
</t>
        </r>
      </text>
    </comment>
  </commentList>
</comments>
</file>

<file path=xl/sharedStrings.xml><?xml version="1.0" encoding="utf-8"?>
<sst xmlns="http://schemas.openxmlformats.org/spreadsheetml/2006/main" count="7163" uniqueCount="4095">
  <si>
    <t>YUMA MIDDLE SCHOOL</t>
  </si>
  <si>
    <t>1620</t>
  </si>
  <si>
    <t>3030</t>
  </si>
  <si>
    <t>3040</t>
  </si>
  <si>
    <t>1530</t>
  </si>
  <si>
    <t>0940</t>
  </si>
  <si>
    <t>0480</t>
  </si>
  <si>
    <t>3146</t>
  </si>
  <si>
    <t>2395</t>
  </si>
  <si>
    <t>1860</t>
  </si>
  <si>
    <t>0190</t>
  </si>
  <si>
    <t>0970</t>
  </si>
  <si>
    <t>0270</t>
  </si>
  <si>
    <t>2810</t>
  </si>
  <si>
    <t>8001</t>
  </si>
  <si>
    <t>0130</t>
  </si>
  <si>
    <t>3010</t>
  </si>
  <si>
    <t>1980</t>
  </si>
  <si>
    <t>0170</t>
  </si>
  <si>
    <t>2055</t>
  </si>
  <si>
    <t>0910</t>
  </si>
  <si>
    <t>0120</t>
  </si>
  <si>
    <t>0070</t>
  </si>
  <si>
    <t>0470</t>
  </si>
  <si>
    <t>0740</t>
  </si>
  <si>
    <t>0123</t>
  </si>
  <si>
    <t>0110</t>
  </si>
  <si>
    <t>0500</t>
  </si>
  <si>
    <t>0240</t>
  </si>
  <si>
    <t>3147</t>
  </si>
  <si>
    <t>1440</t>
  </si>
  <si>
    <t>1060</t>
  </si>
  <si>
    <t>0140</t>
  </si>
  <si>
    <t>0930</t>
  </si>
  <si>
    <t>1760</t>
  </si>
  <si>
    <t>When working on the detail sheet, be aware of the Excel row numbers on the left.  Because the title rows at the top are frozen, sometimes users are working in rows much farther down in the spreadsheet than they realize.</t>
  </si>
  <si>
    <t>School Code</t>
  </si>
  <si>
    <t>District Name</t>
  </si>
  <si>
    <t>District Code</t>
  </si>
  <si>
    <t>Enter District Code</t>
  </si>
  <si>
    <t>CUSTER COUNTY SCHOOL DISTRICT</t>
  </si>
  <si>
    <t>1430</t>
  </si>
  <si>
    <t>1460</t>
  </si>
  <si>
    <t>1550</t>
  </si>
  <si>
    <t>1560</t>
  </si>
  <si>
    <t>1350</t>
  </si>
  <si>
    <t>3085</t>
  </si>
  <si>
    <t>1120</t>
  </si>
  <si>
    <t>9</t>
  </si>
  <si>
    <t>1040</t>
  </si>
  <si>
    <t>1140</t>
  </si>
  <si>
    <t>9035</t>
  </si>
  <si>
    <t>2560</t>
  </si>
  <si>
    <t>0920</t>
  </si>
  <si>
    <t>1110</t>
  </si>
  <si>
    <t>2540</t>
  </si>
  <si>
    <t>1195</t>
  </si>
  <si>
    <t>1330</t>
  </si>
  <si>
    <t>2650</t>
  </si>
  <si>
    <t>1360</t>
  </si>
  <si>
    <t>2630</t>
  </si>
  <si>
    <t>1600</t>
  </si>
  <si>
    <t>2670</t>
  </si>
  <si>
    <t>2862</t>
  </si>
  <si>
    <t>1810</t>
  </si>
  <si>
    <t>1080</t>
  </si>
  <si>
    <t>3230</t>
  </si>
  <si>
    <t>3060</t>
  </si>
  <si>
    <t>1030</t>
  </si>
  <si>
    <t>2710</t>
  </si>
  <si>
    <t>2020</t>
  </si>
  <si>
    <t>9030</t>
  </si>
  <si>
    <t>1410</t>
  </si>
  <si>
    <t>9095</t>
  </si>
  <si>
    <t>2610</t>
  </si>
  <si>
    <t>1990</t>
  </si>
  <si>
    <t>2600</t>
  </si>
  <si>
    <t>4024</t>
  </si>
  <si>
    <t>HINKLEY HIGH SCHOOL</t>
  </si>
  <si>
    <t>4270</t>
  </si>
  <si>
    <t>IOWA ELEMENTARY SCHOOL</t>
  </si>
  <si>
    <t>4426</t>
  </si>
  <si>
    <t>JEWELL ELEMENTARY SCHOOL</t>
  </si>
  <si>
    <t>4646</t>
  </si>
  <si>
    <t>KENTON ELEMENTARY SCHOOL</t>
  </si>
  <si>
    <t>4970</t>
  </si>
  <si>
    <t>LANSING ELEMENTARY SCHOOL</t>
  </si>
  <si>
    <t>4973</t>
  </si>
  <si>
    <t>LAREDO ELEMENTARY SCHOOL</t>
  </si>
  <si>
    <t>5298</t>
  </si>
  <si>
    <t>LOTUS SCHOOL FOR EXCELLENCE</t>
  </si>
  <si>
    <t>5361</t>
  </si>
  <si>
    <t>LYN KNOLL ELEMENTARY SCHOOL</t>
  </si>
  <si>
    <t>6068</t>
  </si>
  <si>
    <t>MONTVIEW ELEMENTARY SCHOOL</t>
  </si>
  <si>
    <t>6160</t>
  </si>
  <si>
    <t>MRACHEK MIDDLE SCHOOL</t>
  </si>
  <si>
    <t>6189</t>
  </si>
  <si>
    <t>MURPHY CREEK K-8 SCHOOL</t>
  </si>
  <si>
    <t>6219</t>
  </si>
  <si>
    <t>6310</t>
  </si>
  <si>
    <t>NORTH MIDDLE SCHOOL</t>
  </si>
  <si>
    <t>6546</t>
  </si>
  <si>
    <t>OPTIONS SCHOOL</t>
  </si>
  <si>
    <t>6728</t>
  </si>
  <si>
    <t>PARIS ELEMENTARY SCHOOL</t>
  </si>
  <si>
    <t>6758</t>
  </si>
  <si>
    <t>PARK LANE ELEMENTARY SCHOOL</t>
  </si>
  <si>
    <t>6869</t>
  </si>
  <si>
    <t>PEORIA ELEMENTARY SCHOOL</t>
  </si>
  <si>
    <t>7250</t>
  </si>
  <si>
    <t>RANGEVIEW HIGH SCHOOL</t>
  </si>
  <si>
    <t>7558</t>
  </si>
  <si>
    <t>SABLE ELEMENTARY SCHOOL</t>
  </si>
  <si>
    <t>7865</t>
  </si>
  <si>
    <t>SIDE CREEK ELEMENTARY SCHOOL</t>
  </si>
  <si>
    <t>7932</t>
  </si>
  <si>
    <t>SIXTH AVENUE ELEMENTARY SCHOOL</t>
  </si>
  <si>
    <t>8078</t>
  </si>
  <si>
    <t>SOUTH MIDDLE SCHOOL</t>
  </si>
  <si>
    <t>8858</t>
  </si>
  <si>
    <t>TOLLGATE ELEMENTARY SCHOOL</t>
  </si>
  <si>
    <t>9059</t>
  </si>
  <si>
    <t>VASSAR ELEMENTARY SCHOOL</t>
  </si>
  <si>
    <t>9060</t>
  </si>
  <si>
    <t>VAUGHN ELEMENTARY SCHOOL</t>
  </si>
  <si>
    <t>9140</t>
  </si>
  <si>
    <t>VIRGINIA COURT ELEMENTARY SCHOOL</t>
  </si>
  <si>
    <t>9396</t>
  </si>
  <si>
    <t>WEST MIDDLE SCHOOL</t>
  </si>
  <si>
    <t>9514</t>
  </si>
  <si>
    <t>WHEELING ELEMENTARY SCHOOL</t>
  </si>
  <si>
    <t>8356</t>
  </si>
  <si>
    <t>WILLIAM SMITH HIGH SCHOOL</t>
  </si>
  <si>
    <t>9756</t>
  </si>
  <si>
    <t>YALE ELEMENTARY SCHOOL</t>
  </si>
  <si>
    <t>0044</t>
  </si>
  <si>
    <t>AGATE ELEMENTARY SCHOOL</t>
  </si>
  <si>
    <t>0048</t>
  </si>
  <si>
    <t>AGATE JUNIOR-SENIOR HIGH SCHOOL</t>
  </si>
  <si>
    <t>AGUILAR REORGANIZED 6</t>
  </si>
  <si>
    <t>0058</t>
  </si>
  <si>
    <t>AGUILAR ELEMENTARY SCHOOL</t>
  </si>
  <si>
    <t>0066</t>
  </si>
  <si>
    <t>AGUILAR JUNIOR-SENIOR HIGH SCHOOL</t>
  </si>
  <si>
    <t>AKRON R-1</t>
  </si>
  <si>
    <t>0086</t>
  </si>
  <si>
    <t>AKRON ELEMENTARY SCHOOL</t>
  </si>
  <si>
    <t>0090</t>
  </si>
  <si>
    <t>AKRON HIGH SCHOOL</t>
  </si>
  <si>
    <t>0118</t>
  </si>
  <si>
    <t>ALAMOSA HIGH SCHOOL</t>
  </si>
  <si>
    <t>0119</t>
  </si>
  <si>
    <t>ALAMOSA OPEN SCHOOL</t>
  </si>
  <si>
    <t>0944</t>
  </si>
  <si>
    <t>BOYD ELEMENTARY SCHOOL</t>
  </si>
  <si>
    <t>2818</t>
  </si>
  <si>
    <t>EVANS ELEMENTARY SCHOOL</t>
  </si>
  <si>
    <t>0114</t>
  </si>
  <si>
    <t>ORTEGA MIDDLE SCHOOL</t>
  </si>
  <si>
    <t>2402</t>
  </si>
  <si>
    <t>POLSTON ELEMENTARY SCHOOL</t>
  </si>
  <si>
    <t>0064</t>
  </si>
  <si>
    <t>ARCHULETA COUNTY HIGH SCHOOL</t>
  </si>
  <si>
    <t>6652</t>
  </si>
  <si>
    <t>PAGOSA SPRINGS ELEMENTARY SCHOOL</t>
  </si>
  <si>
    <t>6658</t>
  </si>
  <si>
    <t>PAGOSA SPRINGS HIGH SCHOOL</t>
  </si>
  <si>
    <t>6656</t>
  </si>
  <si>
    <t>PAGOSA SPRINGS INTERMEDIATE SCHOOL</t>
  </si>
  <si>
    <t>6657</t>
  </si>
  <si>
    <t>PAGOSA SPRINGS JUNIOR HIGH SCHOOL</t>
  </si>
  <si>
    <t>ARICKAREE R-2</t>
  </si>
  <si>
    <t>0304</t>
  </si>
  <si>
    <t>ARICKAREE ELEMENTARY SCHOOL</t>
  </si>
  <si>
    <t>0308</t>
  </si>
  <si>
    <t>ARICKAREE UNDIVIDED HIGH SCHOOL</t>
  </si>
  <si>
    <t>ARRIBA-FLAGLER C-20</t>
  </si>
  <si>
    <t>2956</t>
  </si>
  <si>
    <t>FLAGLER ELEMENTARY SCHOOL</t>
  </si>
  <si>
    <t>2958</t>
  </si>
  <si>
    <t>FLAGLER MIDDLE SCHOOL</t>
  </si>
  <si>
    <t>2960</t>
  </si>
  <si>
    <t>FLAGLER SENIOR HIGH SCHOOL</t>
  </si>
  <si>
    <t>ASPEN 1</t>
  </si>
  <si>
    <t>0042</t>
  </si>
  <si>
    <t>ASPEN COMMUNITY CHARTER SCHOOL</t>
  </si>
  <si>
    <t>0428</t>
  </si>
  <si>
    <t>ASPEN ELEMENTARY SCHOOL</t>
  </si>
  <si>
    <t>0432</t>
  </si>
  <si>
    <t>ASPEN HIGH SCHOOL</t>
  </si>
  <si>
    <t>0430</t>
  </si>
  <si>
    <t>ASPEN MIDDLE SCHOOL</t>
  </si>
  <si>
    <t>0447</t>
  </si>
  <si>
    <t>ASPEN PRE-SCHOOL</t>
  </si>
  <si>
    <t>3958</t>
  </si>
  <si>
    <t>HIGHLAND ELEMENTARY SCHOOL</t>
  </si>
  <si>
    <t>3962</t>
  </si>
  <si>
    <t>HIGHLAND HIGH SCHOOL</t>
  </si>
  <si>
    <t>3961</t>
  </si>
  <si>
    <t>HIGHLAND MIDDLE SCHOOL</t>
  </si>
  <si>
    <t>BAYFIELD 10 JT-R</t>
  </si>
  <si>
    <t>0632</t>
  </si>
  <si>
    <t>BAYFIELD ELEMENTARY SCHOOL</t>
  </si>
  <si>
    <t>0640</t>
  </si>
  <si>
    <t>BAYFIELD HIGH SCHOOL</t>
  </si>
  <si>
    <t>0636</t>
  </si>
  <si>
    <t>BAYFIELD MIDDLE SCHOOL</t>
  </si>
  <si>
    <t>BENNETT 29J</t>
  </si>
  <si>
    <t>BENNETT ELEMENTARY SCHOOL</t>
  </si>
  <si>
    <t>0775</t>
  </si>
  <si>
    <t>BENNETT HIGH SCHOOL</t>
  </si>
  <si>
    <t>0774</t>
  </si>
  <si>
    <t>BENNETT MIDDLE SCHOOL</t>
  </si>
  <si>
    <t>0763</t>
  </si>
  <si>
    <t>BENNETT PRESCHOOL</t>
  </si>
  <si>
    <t>1889</t>
  </si>
  <si>
    <t>CORRIDOR COMMUNITY ACADEMY</t>
  </si>
  <si>
    <t>0832</t>
  </si>
  <si>
    <t>BETHUNE ELEMENTARY SCHOOL</t>
  </si>
  <si>
    <t>0842</t>
  </si>
  <si>
    <t>BETHUNE JUNIOR-SENIOR HIGH SCHOOL</t>
  </si>
  <si>
    <t>BIG SANDY 100J</t>
  </si>
  <si>
    <t>7914</t>
  </si>
  <si>
    <t>SIMLA ELEMENTARY SCHOOL</t>
  </si>
  <si>
    <t>7922</t>
  </si>
  <si>
    <t>SIMLA HIGH SCHOOL</t>
  </si>
  <si>
    <t>7918</t>
  </si>
  <si>
    <t>SIMLA JUNIOR HIGH SCHOOL</t>
  </si>
  <si>
    <t>BOULDER VALLEY RE 2</t>
  </si>
  <si>
    <t>4878</t>
  </si>
  <si>
    <t>ANGEVINE MIDDLE SCHOOL</t>
  </si>
  <si>
    <t>0125</t>
  </si>
  <si>
    <t>ARAPAHOE RIDGE HIGH SCHOOL</t>
  </si>
  <si>
    <t>0441</t>
  </si>
  <si>
    <t>ASPEN CREEK K-8 ELEMENTARY SCHOOL</t>
  </si>
  <si>
    <t>0652</t>
  </si>
  <si>
    <t>BEAR CREEK ELEMENTARY SCHOOL</t>
  </si>
  <si>
    <t>0872</t>
  </si>
  <si>
    <t>BIRCH ELEMENTARY SCHOOL</t>
  </si>
  <si>
    <t>0919</t>
  </si>
  <si>
    <t>BOULDER COMMUNITY SCHOOL/INTEGRATED</t>
  </si>
  <si>
    <t>0924</t>
  </si>
  <si>
    <t>BOULDER HIGH SCHOOL</t>
  </si>
  <si>
    <t>0934</t>
  </si>
  <si>
    <t>BOULDER PREP CHARTER HIGH SCHOOL</t>
  </si>
  <si>
    <t>1066</t>
  </si>
  <si>
    <t>BROOMFIELD HEIGHTS MIDDLE SCHOOL</t>
  </si>
  <si>
    <t>1070</t>
  </si>
  <si>
    <t>BROOMFIELD HIGH SCHOOL</t>
  </si>
  <si>
    <t>1352</t>
  </si>
  <si>
    <t>CASEY MIDDLE SCHOOL</t>
  </si>
  <si>
    <t>JOHNSON ELEMENTARY SCHOOL</t>
  </si>
  <si>
    <t>4498</t>
  </si>
  <si>
    <t>KAISER ELEMENTARY SCHOOL</t>
  </si>
  <si>
    <t>4656</t>
  </si>
  <si>
    <t>KEPNER MIDDLE SCHOOL</t>
  </si>
  <si>
    <t>4732</t>
  </si>
  <si>
    <t>KIPP SUNSHINE PEAK ACADEMY</t>
  </si>
  <si>
    <t>4762</t>
  </si>
  <si>
    <t>KNAPP ELEMENTARY SCHOOL</t>
  </si>
  <si>
    <t>4782</t>
  </si>
  <si>
    <t>KNIGHT FUNDAMENTAL SCHOOL</t>
  </si>
  <si>
    <t>4822</t>
  </si>
  <si>
    <t>KUNSMILLER MIDDLE SCHOOL</t>
  </si>
  <si>
    <t>4910</t>
  </si>
  <si>
    <t>LAKE MIDDLE SCHOOL</t>
  </si>
  <si>
    <t>5129</t>
  </si>
  <si>
    <t>LIFE SKILLS CENTER OF DENVER</t>
  </si>
  <si>
    <t>5158</t>
  </si>
  <si>
    <t>5342</t>
  </si>
  <si>
    <t>LOWRY ELEMENTARY SCHOOL</t>
  </si>
  <si>
    <t>5578</t>
  </si>
  <si>
    <t>MARRAMA ELEMENTARY SCHOOL</t>
  </si>
  <si>
    <t>5605</t>
  </si>
  <si>
    <t>MARTIN LUTHER KING MIDDLE COLLEGE</t>
  </si>
  <si>
    <t>5644</t>
  </si>
  <si>
    <t>MAXWELL ELEMENTARY SCHOOL</t>
  </si>
  <si>
    <t>5685</t>
  </si>
  <si>
    <t>MC GLONE ELEMENTARY SCHOOL</t>
  </si>
  <si>
    <t>5702</t>
  </si>
  <si>
    <t>MC KINLEY-THATCHER ELEMENTARY SCHOO</t>
  </si>
  <si>
    <t>5716</t>
  </si>
  <si>
    <t>MC MEEN ELEMENTARY SCHOOL</t>
  </si>
  <si>
    <t>5826</t>
  </si>
  <si>
    <t>MERRILL MIDDLE SCHOOL</t>
  </si>
  <si>
    <t>5940</t>
  </si>
  <si>
    <t>MITCHELL ELEMENTARY SCHOOL</t>
  </si>
  <si>
    <t>5995</t>
  </si>
  <si>
    <t>MONTBELLO HIGH SCHOOL</t>
  </si>
  <si>
    <t>6002</t>
  </si>
  <si>
    <t>MONTCLAIR ELEMENTARY SCHOOL</t>
  </si>
  <si>
    <t>6088</t>
  </si>
  <si>
    <t>MOORE K-8 SCHOOL</t>
  </si>
  <si>
    <t>6098</t>
  </si>
  <si>
    <t>MOREY MIDDLE SCHOOL</t>
  </si>
  <si>
    <t>6188</t>
  </si>
  <si>
    <t>MUNROE ELEMENTARY SCHOOL</t>
  </si>
  <si>
    <t>6254</t>
  </si>
  <si>
    <t>NEWLON ELEMENTARY SCHOOL</t>
  </si>
  <si>
    <t>6784</t>
  </si>
  <si>
    <t>NOEL MIDDLE SCHOOL</t>
  </si>
  <si>
    <t>6314</t>
  </si>
  <si>
    <t>NORTH HIGH SCHOOL</t>
  </si>
  <si>
    <t>6394</t>
  </si>
  <si>
    <t>NORTHEAST ACADEMY CHARTER SCHOOL</t>
  </si>
  <si>
    <t>5998</t>
  </si>
  <si>
    <t>OAKLAND ELEMENTARY SCHOOL</t>
  </si>
  <si>
    <t>6479</t>
  </si>
  <si>
    <t>ODYSSEY CHARTER ELEMENTARY SCHOOL</t>
  </si>
  <si>
    <t>6508</t>
  </si>
  <si>
    <t>OMAR D BLAIR CHARTER SCHOOL</t>
  </si>
  <si>
    <t>6509</t>
  </si>
  <si>
    <t>ONLINE HIGH SCHOOL</t>
  </si>
  <si>
    <t>7199</t>
  </si>
  <si>
    <t>P.S.1 CHARTER SCHOOL</t>
  </si>
  <si>
    <t>6676</t>
  </si>
  <si>
    <t>PALMER ELEMENTARY SCHOOL</t>
  </si>
  <si>
    <t>6754</t>
  </si>
  <si>
    <t>PARK HILL K-8 SCHOOL</t>
  </si>
  <si>
    <t>6912</t>
  </si>
  <si>
    <t>PHILIPS ELEMENTARY SCHOOL</t>
  </si>
  <si>
    <t>6957</t>
  </si>
  <si>
    <t>PIONEER CHARTER SCHOOL</t>
  </si>
  <si>
    <t>6970</t>
  </si>
  <si>
    <t>PITT-WALLER K-8 SCHOOL</t>
  </si>
  <si>
    <t>6988</t>
  </si>
  <si>
    <t>PLACE MIDDLE SCHOOL</t>
  </si>
  <si>
    <t>2027</t>
  </si>
  <si>
    <t>POLARIS AT EBERT ELEMENTARY SCHOOL</t>
  </si>
  <si>
    <t>7163</t>
  </si>
  <si>
    <t>PREP ASSESSMENT CENTER</t>
  </si>
  <si>
    <t>7314</t>
  </si>
  <si>
    <t>REMINGTON ELEMENTARY SCHOOL</t>
  </si>
  <si>
    <t>0040</t>
  </si>
  <si>
    <t>RIDGE VIEW ACADEMY CHARTER SCHOOL</t>
  </si>
  <si>
    <t>7370</t>
  </si>
  <si>
    <t>RISHEL MIDDLE SCHOOL</t>
  </si>
  <si>
    <t>7554</t>
  </si>
  <si>
    <t>SABIN ELEMENTARY SCHOOL</t>
  </si>
  <si>
    <t>7578</t>
  </si>
  <si>
    <t>SAMUELS ELEMENTARY SCHOOL</t>
  </si>
  <si>
    <t>7694</t>
  </si>
  <si>
    <t>SCHENCK ELEMENTARY SCHOOL</t>
  </si>
  <si>
    <t>7698</t>
  </si>
  <si>
    <t>SCHMITT ELEMENTARY SCHOOL</t>
  </si>
  <si>
    <t>7942</t>
  </si>
  <si>
    <t>SKINNER MIDDLE SCHOOL</t>
  </si>
  <si>
    <t>7947</t>
  </si>
  <si>
    <t>SKYLAND COMMUNITY HIGH SCHOOL</t>
  </si>
  <si>
    <t>7972</t>
  </si>
  <si>
    <t>SLAVENS K-8 SCHOOL</t>
  </si>
  <si>
    <t>7982</t>
  </si>
  <si>
    <t>SMEDLEY ELEMENTARY SCHOOL</t>
  </si>
  <si>
    <t>7992</t>
  </si>
  <si>
    <t>SMILEY MIDDLE SCHOOL</t>
  </si>
  <si>
    <t>8006</t>
  </si>
  <si>
    <t>SMITH ELEMENTARY SCHOOL</t>
  </si>
  <si>
    <t>8086</t>
  </si>
  <si>
    <t>SOUTH HIGH SCHOOL</t>
  </si>
  <si>
    <t>8138</t>
  </si>
  <si>
    <t>SOUTHMOOR ELEMENTARY SCHOOL</t>
  </si>
  <si>
    <t>8132</t>
  </si>
  <si>
    <t>SOUTHWEST EARLY COLLEGE CHARTER SCH</t>
  </si>
  <si>
    <t>8222</t>
  </si>
  <si>
    <t>STECK ELEMENTARY SCHOOL</t>
  </si>
  <si>
    <t>8232</t>
  </si>
  <si>
    <t>STEDMAN ELEMENTARY SCHOOL</t>
  </si>
  <si>
    <t>8242</t>
  </si>
  <si>
    <t>8422</t>
  </si>
  <si>
    <t>SWANSEA ELEMENTARY SCHOOL</t>
  </si>
  <si>
    <t>8776</t>
  </si>
  <si>
    <t>TELLER ELEMENTARY SCHOOL</t>
  </si>
  <si>
    <t>8822</t>
  </si>
  <si>
    <t>THOMAS JEFFERSON HIGH SCHOOL</t>
  </si>
  <si>
    <t>8888</t>
  </si>
  <si>
    <t>TRAYLOR ELEMENTARY SCHOOL</t>
  </si>
  <si>
    <t>8970</t>
  </si>
  <si>
    <t>UNIVERSITY PARK ELEMENTARY SCHOOL</t>
  </si>
  <si>
    <t>0408</t>
  </si>
  <si>
    <t>VALDEZ ELEMENTARY SCHOOL</t>
  </si>
  <si>
    <t>9050</t>
  </si>
  <si>
    <t>VALVERDE ELEMENTARY SCHOOL</t>
  </si>
  <si>
    <t>8085</t>
  </si>
  <si>
    <t>WEST DENVER PREPARATORY CHARTER SCH</t>
  </si>
  <si>
    <t>9408</t>
  </si>
  <si>
    <t>WEST HIGH SCHOOL</t>
  </si>
  <si>
    <t>9425</t>
  </si>
  <si>
    <t>WESTERLY CREEK/ROBERTS K-8 SCHOOL</t>
  </si>
  <si>
    <t>9520</t>
  </si>
  <si>
    <t>WHITEMAN ELEMENTARY SCHOOL</t>
  </si>
  <si>
    <t>9548</t>
  </si>
  <si>
    <t>WHITTIER K-8 SCHOOL</t>
  </si>
  <si>
    <t>9739</t>
  </si>
  <si>
    <t>WYATT-EDISON CHARTER ELEMENTARY SCH</t>
  </si>
  <si>
    <t>9752</t>
  </si>
  <si>
    <t>WYMAN ELEMENTARY SCHOOL</t>
  </si>
  <si>
    <t>DOLORES COUNTY RE NO.2</t>
  </si>
  <si>
    <t>2216</t>
  </si>
  <si>
    <t>DOVE CREEK HIGH SCHOOL</t>
  </si>
  <si>
    <t>0050</t>
  </si>
  <si>
    <t>RICO ELEMENTARY SCHOOL</t>
  </si>
  <si>
    <t>7764</t>
  </si>
  <si>
    <t>SEVENTH STREET ELEMENTARY SCHOOL</t>
  </si>
  <si>
    <t>DOLORES RE-4A</t>
  </si>
  <si>
    <t>2204</t>
  </si>
  <si>
    <t>DOLORES ELEMENTARY SCHOOL</t>
  </si>
  <si>
    <t>2208</t>
  </si>
  <si>
    <t>DOLORES HIGH SCHOOL</t>
  </si>
  <si>
    <t>2206</t>
  </si>
  <si>
    <t>DOLORES MIDDLE SCHOOL</t>
  </si>
  <si>
    <t>8500</t>
  </si>
  <si>
    <t>TEDDY BEAR PRESCHOOL</t>
  </si>
  <si>
    <t>DOUGLAS COUNTY RE 1</t>
  </si>
  <si>
    <t>0011</t>
  </si>
  <si>
    <t>ACADEMY CHARTER SCHOOL</t>
  </si>
  <si>
    <t>0012</t>
  </si>
  <si>
    <t>ACRES GREEN ELEMENTARY SCHOOL</t>
  </si>
  <si>
    <t>0215</t>
  </si>
  <si>
    <t>AMERICAN ACADEMY AT CASTLE PINES CH</t>
  </si>
  <si>
    <t>0354</t>
  </si>
  <si>
    <t>ARROWWOOD ELEMENTARY SCHOOL</t>
  </si>
  <si>
    <t>0651</t>
  </si>
  <si>
    <t>BEAR CANYON ELEMENTARY SCHOOL</t>
  </si>
  <si>
    <t>1131</t>
  </si>
  <si>
    <t>BUFFALO RIDGE ELEMENTARY SCHOOL</t>
  </si>
  <si>
    <t>1270</t>
  </si>
  <si>
    <t>CANTRIL SCHOOL</t>
  </si>
  <si>
    <t>1362</t>
  </si>
  <si>
    <t>CASTLE ROCK ELEMENTARY SCHOOL</t>
  </si>
  <si>
    <t>2226</t>
  </si>
  <si>
    <t>CASTLE ROCK MIDDLE SCHOOL</t>
  </si>
  <si>
    <t>1367</t>
  </si>
  <si>
    <t>CASTLE VIEW HIGH SCHOOL</t>
  </si>
  <si>
    <t>1512</t>
  </si>
  <si>
    <t>CHALLENGE TO EXCELLENCE CHARTER SCH</t>
  </si>
  <si>
    <t>1503</t>
  </si>
  <si>
    <t>CHAPARRAL HIGH SCHOOL</t>
  </si>
  <si>
    <t>2233</t>
  </si>
  <si>
    <t>CHEROKEE TRAIL ELEMENTARY SCHOOL</t>
  </si>
  <si>
    <t>1578</t>
  </si>
  <si>
    <t>CHERRY VALLEY ELEMENTARY SCHOOL</t>
  </si>
  <si>
    <t>1899</t>
  </si>
  <si>
    <t>COPPER MESA ELEMENTARY SCHOOL</t>
  </si>
  <si>
    <t>1873</t>
  </si>
  <si>
    <t>CORE KNOWLEDGE CHARTER SCHOOL</t>
  </si>
  <si>
    <t>1925</t>
  </si>
  <si>
    <t>COUGAR RUN ELEMENTARY SCHOOL</t>
  </si>
  <si>
    <t>1934</t>
  </si>
  <si>
    <t>COYOTE CREEK ELEMENTARY SCHOOL</t>
  </si>
  <si>
    <t>2012</t>
  </si>
  <si>
    <t>CRESTHILL MIDDLE SCHOOL</t>
  </si>
  <si>
    <t>5997</t>
  </si>
  <si>
    <t>LINCOLN ELEMENTARY SCHOOL</t>
  </si>
  <si>
    <t>5414</t>
  </si>
  <si>
    <t>MADISON EXPLORATORY SCHOOL</t>
  </si>
  <si>
    <t>5704</t>
  </si>
  <si>
    <t>MCKINLEY ELEMENTARY SCHOOL</t>
  </si>
  <si>
    <t>6752</t>
  </si>
  <si>
    <t>MOUNT VIEW CORE KNOWLEDGE CHARTER S</t>
  </si>
  <si>
    <t>7950</t>
  </si>
  <si>
    <t>SKYLINE ELEMENTARY SCHOOL</t>
  </si>
  <si>
    <t>9248</t>
  </si>
  <si>
    <t>WASHINGTON ELEMENTARY SCHOOL</t>
  </si>
  <si>
    <t>CENTENNIAL BOCES</t>
  </si>
  <si>
    <t>9351</t>
  </si>
  <si>
    <t>WELD OPPORTUNITY HIGH SCHOOL</t>
  </si>
  <si>
    <t>CENTENNIAL R-1</t>
  </si>
  <si>
    <t>7588</t>
  </si>
  <si>
    <t>1398</t>
  </si>
  <si>
    <t>CENTENNIAL HIGH SCHOOL</t>
  </si>
  <si>
    <t>1396</t>
  </si>
  <si>
    <t>CENTENNIAL JUNIOR HIGH SCHOOL</t>
  </si>
  <si>
    <t>CENTER 26 JT</t>
  </si>
  <si>
    <t>1420</t>
  </si>
  <si>
    <t>CENTER HIGH SCHOOL</t>
  </si>
  <si>
    <t>1412</t>
  </si>
  <si>
    <t>HASKIN ELEMENTARY SCHOOL</t>
  </si>
  <si>
    <t>1416</t>
  </si>
  <si>
    <t>SKOGLUND MIDDLE SCHOOL</t>
  </si>
  <si>
    <t>0051</t>
  </si>
  <si>
    <t>THE ACADEMIC RECOVERY CENTER OF SAN</t>
  </si>
  <si>
    <t>CHARTER SCHOOL INSTITUTE</t>
  </si>
  <si>
    <t>0656</t>
  </si>
  <si>
    <t>COLORADO DISTANCE &amp; ELECTRONIC LEAR</t>
  </si>
  <si>
    <t>1791</t>
  </si>
  <si>
    <t>COLORADO SPRINGS CHARTER ACADEMY</t>
  </si>
  <si>
    <t>0657</t>
  </si>
  <si>
    <t>NORTHERN COLORADO ACADEMY OF ARTS &amp;</t>
  </si>
  <si>
    <t>7512</t>
  </si>
  <si>
    <t>ROSS MONTESSORI SCHOOL</t>
  </si>
  <si>
    <t>0653</t>
  </si>
  <si>
    <t>STONE CREEK ELEMENTARY</t>
  </si>
  <si>
    <t>0655</t>
  </si>
  <si>
    <t>THE ACADEMY AT HIGH POINT</t>
  </si>
  <si>
    <t>0654</t>
  </si>
  <si>
    <t>THE PINNACLE CHARTER SCHOOL (ELEMEN</t>
  </si>
  <si>
    <t>6914</t>
  </si>
  <si>
    <t>THE PINNACLE CHARTER SCHOOL (HIGH)</t>
  </si>
  <si>
    <t>6913</t>
  </si>
  <si>
    <t>THE PINNACLE CHARTER SCHOOL (MIDDLE</t>
  </si>
  <si>
    <t>CHERAW 31</t>
  </si>
  <si>
    <t>1538</t>
  </si>
  <si>
    <t>CHERAW ELEMENTARY SCHOOL</t>
  </si>
  <si>
    <t>1546</t>
  </si>
  <si>
    <t>CHERAW HIGH SCHOOL</t>
  </si>
  <si>
    <t>1548</t>
  </si>
  <si>
    <t>CHERAW MIDDLE SCHOOL</t>
  </si>
  <si>
    <t>CHERRY CREEK 5</t>
  </si>
  <si>
    <t>0242</t>
  </si>
  <si>
    <t>ANTELOPE RIDGE ELEMENTARY SCHOOL</t>
  </si>
  <si>
    <t>0348</t>
  </si>
  <si>
    <t>ARROWHEAD ELEMENTARY SCHOOL</t>
  </si>
  <si>
    <t>0442</t>
  </si>
  <si>
    <t>ASPEN CROSSING ELEMENTARY SCHOOL</t>
  </si>
  <si>
    <t>0714</t>
  </si>
  <si>
    <t>BELLEVIEW ELEMENTARY SCHOOL</t>
  </si>
  <si>
    <t>1566</t>
  </si>
  <si>
    <t>CAMPUS MIDDLE SCHOOL</t>
  </si>
  <si>
    <t>1273</t>
  </si>
  <si>
    <t>CANYON CREEK ELEMENTARY SCHOOL</t>
  </si>
  <si>
    <t>CHALLENGE SCHOOL</t>
  </si>
  <si>
    <t>1551</t>
  </si>
  <si>
    <t>CHEROKEE TRAIL HIGH SCHOOL</t>
  </si>
  <si>
    <t>1571</t>
  </si>
  <si>
    <t>CHERRY CREEK CHARTER ACADEMY</t>
  </si>
  <si>
    <t>1570</t>
  </si>
  <si>
    <t>CHERRY CREEK HIGH SCHOOL</t>
  </si>
  <si>
    <t>1574</t>
  </si>
  <si>
    <t>CHERRY HILLS VILLAGE ELEMENTARY SCH</t>
  </si>
  <si>
    <t>1614</t>
  </si>
  <si>
    <t>CIMARRON ELEMENTARY SCHOOL</t>
  </si>
  <si>
    <t>1916</t>
  </si>
  <si>
    <t>COTTONWOOD CREEK ELEMENTARY SCHOOL</t>
  </si>
  <si>
    <t>0243</t>
  </si>
  <si>
    <t>COYOTE HILLS ELEMENTARY SCHOOL</t>
  </si>
  <si>
    <t>1970</t>
  </si>
  <si>
    <t>CREEKSIDE ELEMENTARY SCHOOL</t>
  </si>
  <si>
    <t>2094</t>
  </si>
  <si>
    <t>DAKOTA VALLEY ELEMENTARY SCHOOL</t>
  </si>
  <si>
    <t>2292</t>
  </si>
  <si>
    <t>DRY CREEK ELEMENTARY SCHOOL</t>
  </si>
  <si>
    <t>2357</t>
  </si>
  <si>
    <t>EAGLECREST HIGH SCHOOL</t>
  </si>
  <si>
    <t>2428</t>
  </si>
  <si>
    <t>EASTRIDGE COMMUNITY ELEMENTARY SCHO</t>
  </si>
  <si>
    <t>2897</t>
  </si>
  <si>
    <t>FALCON CREEK MIDDLE SCHOOL</t>
  </si>
  <si>
    <t>0016</t>
  </si>
  <si>
    <t>FOX HOLLOW ELEMENTARY SCHOOL</t>
  </si>
  <si>
    <t>3589</t>
  </si>
  <si>
    <t>GRANDVIEW HIGH SCHOOL</t>
  </si>
  <si>
    <t>3648</t>
  </si>
  <si>
    <t>GREENWOOD ELEMENTARY SCHOOL</t>
  </si>
  <si>
    <t>3926</t>
  </si>
  <si>
    <t>HERITAGE ELEMENTARY SCHOOL</t>
  </si>
  <si>
    <t>1572</t>
  </si>
  <si>
    <t>3988</t>
  </si>
  <si>
    <t>HIGHLINE COMMUNITY ELEMENTARY SCHOO</t>
  </si>
  <si>
    <t>4062</t>
  </si>
  <si>
    <t>HOLLY HILLS ELEMENTARY SCHOOL</t>
  </si>
  <si>
    <t>4078</t>
  </si>
  <si>
    <t>HOMESTEAD ELEMENTARY SCHOOL</t>
  </si>
  <si>
    <t>4100</t>
  </si>
  <si>
    <t>HORIZON MIDDLE SCHOOL</t>
  </si>
  <si>
    <t>4276</t>
  </si>
  <si>
    <t>INDEPENDENCE ELEMENTARY SCHOOL</t>
  </si>
  <si>
    <t>4280</t>
  </si>
  <si>
    <t>INDIAN RIDGE ELEMENTARY SCHOOL</t>
  </si>
  <si>
    <t>4975</t>
  </si>
  <si>
    <t>LAREDO MIDDLE SCHOOL</t>
  </si>
  <si>
    <t>0018</t>
  </si>
  <si>
    <t>LIBERTY MIDDLE SCHOOL</t>
  </si>
  <si>
    <t>5744</t>
  </si>
  <si>
    <t>MEADOW POINT ELEMENTARY SCHOOL</t>
  </si>
  <si>
    <t>5934</t>
  </si>
  <si>
    <t>MISSION VIEJO ELEMENTARY SCHOOL</t>
  </si>
  <si>
    <t>6625</t>
  </si>
  <si>
    <t>OVERLAND HIGH SCHOOL</t>
  </si>
  <si>
    <t>6820</t>
  </si>
  <si>
    <t>PEAKVIEW ELEMENTARY SCHOOL</t>
  </si>
  <si>
    <t>7102</t>
  </si>
  <si>
    <t>POLTON COMMUNITY ELEMENTARY SCHOOL</t>
  </si>
  <si>
    <t>7116</t>
  </si>
  <si>
    <t>PONDEROSA ELEMENTARY SCHOOL</t>
  </si>
  <si>
    <t>7158</t>
  </si>
  <si>
    <t>PRAIRIE MIDDLE SCHOOL</t>
  </si>
  <si>
    <t>7277</t>
  </si>
  <si>
    <t>RED HAWK RIDGE ELEMENTARY SCHOOL</t>
  </si>
  <si>
    <t>7476</t>
  </si>
  <si>
    <t>ROLLING HILLS ELEMENTARY SCHOOL</t>
  </si>
  <si>
    <t>7559</t>
  </si>
  <si>
    <t>SAGEBRUSH ELEMENTARY SCHOOL</t>
  </si>
  <si>
    <t>0141</t>
  </si>
  <si>
    <t>SKY VISTA MIDDLE SCHOOL</t>
  </si>
  <si>
    <t>8020</t>
  </si>
  <si>
    <t>SMOKY HILL HIGH SCHOOL</t>
  </si>
  <si>
    <t>8380</t>
  </si>
  <si>
    <t>SUMMIT ELEMENTARY SCHOOL</t>
  </si>
  <si>
    <t>8394</t>
  </si>
  <si>
    <t>SUNRISE ELEMENTARY SCHOOL</t>
  </si>
  <si>
    <t>8848</t>
  </si>
  <si>
    <t>THUNDER RIDGE MIDDLE SCHOOL</t>
  </si>
  <si>
    <t>8850</t>
  </si>
  <si>
    <t>TIMBERLINE ELEMENTARY SCHOOL</t>
  </si>
  <si>
    <t>8887</t>
  </si>
  <si>
    <t>TRAILS WEST ELEMENTARY SCHOOL</t>
  </si>
  <si>
    <t>9108</t>
  </si>
  <si>
    <t>VILLAGE EAST COMMUNITY ELEMENTARY S</t>
  </si>
  <si>
    <t>9200</t>
  </si>
  <si>
    <t>WALNUT HILLS COMMUNITY ELEMENTARY S</t>
  </si>
  <si>
    <t>1568</t>
  </si>
  <si>
    <t>9624</t>
  </si>
  <si>
    <t>WILLOW CREEK ELEMENTARY SCHOOL</t>
  </si>
  <si>
    <t>CHEYENNE COUNTY RE-5</t>
  </si>
  <si>
    <t>1608</t>
  </si>
  <si>
    <t>CHEYENNE WELLS ELEMENTARY SCHOOL</t>
  </si>
  <si>
    <t>1612</t>
  </si>
  <si>
    <t>CHEYENNE WELLS HIGH SCHOOL</t>
  </si>
  <si>
    <t>1610</t>
  </si>
  <si>
    <t>CHEYENNE WELLS MIDDLE SCHOOL</t>
  </si>
  <si>
    <t>CHEYENNE MOUNTAIN 12</t>
  </si>
  <si>
    <t>1592</t>
  </si>
  <si>
    <t>BROADMOOR ELEMENTARY SCHOOL</t>
  </si>
  <si>
    <t>1596</t>
  </si>
  <si>
    <t>CANON ELEMENTARY SCHOOL</t>
  </si>
  <si>
    <t>1582</t>
  </si>
  <si>
    <t>CHEYENNE MOUNTAIN CHARTER ACADEMY</t>
  </si>
  <si>
    <t>1586</t>
  </si>
  <si>
    <t>CHEYENNE MOUNTAIN ELEMENTARY SCHOOL</t>
  </si>
  <si>
    <t>1590</t>
  </si>
  <si>
    <t>CHEYENNE MOUNTAIN HIGH SCHOOL</t>
  </si>
  <si>
    <t>1588</t>
  </si>
  <si>
    <t>CHEYENNE MOUNTAIN JUNIOR HIGH SCHOO</t>
  </si>
  <si>
    <t>3482</t>
  </si>
  <si>
    <t>GOLD CAMP ELEMENTARY SCHOOL</t>
  </si>
  <si>
    <t>6953</t>
  </si>
  <si>
    <t>PINON VALLEY ELEMENTARY SCHOOL</t>
  </si>
  <si>
    <t>1604</t>
  </si>
  <si>
    <t>SKYWAY PARK ELEMENTARY SCHOOL</t>
  </si>
  <si>
    <t>9065</t>
  </si>
  <si>
    <t>THE VANGUARD SCHOOL</t>
  </si>
  <si>
    <t>CLEAR CREEK RE-1</t>
  </si>
  <si>
    <t>4212</t>
  </si>
  <si>
    <t>CARLSON ELEMENTARY SCHOOL</t>
  </si>
  <si>
    <t>4216</t>
  </si>
  <si>
    <t>CLEAR CREEK HIGH SCHOOL</t>
  </si>
  <si>
    <t>1660</t>
  </si>
  <si>
    <t>CLEAR CREEK MIDDLE SCHOOL</t>
  </si>
  <si>
    <t>ELIZABETH RUNNING CREEK PRESCHOOL</t>
  </si>
  <si>
    <t>3236</t>
  </si>
  <si>
    <t>FRONTIER HIGH SCHOOL</t>
  </si>
  <si>
    <t>2572</t>
  </si>
  <si>
    <t>LEGACY ACADEMY</t>
  </si>
  <si>
    <t>7517</t>
  </si>
  <si>
    <t>RUNNING CREEK ELEMENTARY SCHOOL</t>
  </si>
  <si>
    <t>7925</t>
  </si>
  <si>
    <t>SINGING HILLS ELEMENTARY SCHOOL</t>
  </si>
  <si>
    <t>7924</t>
  </si>
  <si>
    <t>SINGING HILLS PRESCHOOL</t>
  </si>
  <si>
    <t>2638</t>
  </si>
  <si>
    <t>ELLICOTT ELEMENTARY SCHOOL</t>
  </si>
  <si>
    <t>2640</t>
  </si>
  <si>
    <t>ELLICOTT MIDDLE SCHOOL</t>
  </si>
  <si>
    <t>2642</t>
  </si>
  <si>
    <t>ELLICOTT SENIOR HIGH SCHOOL</t>
  </si>
  <si>
    <t>ENGLEWOOD 1</t>
  </si>
  <si>
    <t>1518</t>
  </si>
  <si>
    <t>CHARLES B SINCLAIR MIDDLE SCHOOL</t>
  </si>
  <si>
    <t>1514</t>
  </si>
  <si>
    <t>CHARLES HAY ELEMENTARY SCHOOL</t>
  </si>
  <si>
    <t>1556</t>
  </si>
  <si>
    <t>CHERRELYN ELEMENTARY SCHOOL</t>
  </si>
  <si>
    <t>1652</t>
  </si>
  <si>
    <t>CLAYTON ELEMENTARY SCHOOL</t>
  </si>
  <si>
    <t>0206</t>
  </si>
  <si>
    <t>COLORADO'S FINEST ALTERNATIVE HIGH</t>
  </si>
  <si>
    <t>2746</t>
  </si>
  <si>
    <t>ENGLEWOOD HIGH SCHOOL</t>
  </si>
  <si>
    <t>ENGLEWOOD LEADERSHIP ACADEMY</t>
  </si>
  <si>
    <t>5318</t>
  </si>
  <si>
    <t>LOWELL PREKINDERGARTEN</t>
  </si>
  <si>
    <t>5398</t>
  </si>
  <si>
    <t>MADDOX ELEMENTARY SCHOOL</t>
  </si>
  <si>
    <t>5616</t>
  </si>
  <si>
    <t>MARY L FLOOD MIDDLE SCHOOL</t>
  </si>
  <si>
    <t>9620</t>
  </si>
  <si>
    <t>WM E BISHOP ELEMENTARY SCHOOL</t>
  </si>
  <si>
    <t>EXPEDITIONARY BOCES</t>
  </si>
  <si>
    <t>2840</t>
  </si>
  <si>
    <t>EXPEDITIONARY LEARNING SCHOOL</t>
  </si>
  <si>
    <t>FALCON 49</t>
  </si>
  <si>
    <t>0555</t>
  </si>
  <si>
    <t>BANNING LEWIS RANCH ACADEMY</t>
  </si>
  <si>
    <t>1618</t>
  </si>
  <si>
    <t>2902</t>
  </si>
  <si>
    <t>FALCON ELEMENTARY SCHOOL</t>
  </si>
  <si>
    <t>2908</t>
  </si>
  <si>
    <t>FALCON HIGH SCHOOL</t>
  </si>
  <si>
    <t>2906</t>
  </si>
  <si>
    <t>FALCON MIDDLE SCHOOL</t>
  </si>
  <si>
    <t>4102</t>
  </si>
  <si>
    <t>5779</t>
  </si>
  <si>
    <t>MERIDIAN RANCH ELEMENTARY SCHOOL</t>
  </si>
  <si>
    <t>6483</t>
  </si>
  <si>
    <t>ODYSSEY ELEMENTARY SCHOOL</t>
  </si>
  <si>
    <t>6935</t>
  </si>
  <si>
    <t>PIKES PEAK SCHOOL EXPEDITIONARY LEA</t>
  </si>
  <si>
    <t>7317</t>
  </si>
  <si>
    <t>7339</t>
  </si>
  <si>
    <t>RIDGEVIEW ELEMENTARY SCHOOL</t>
  </si>
  <si>
    <t>7463</t>
  </si>
  <si>
    <t>ROCKY MOUNTAIN CLASSICAL ACADEMY</t>
  </si>
  <si>
    <t>7613</t>
  </si>
  <si>
    <t>SAND CREEK HIGH SCHOOL</t>
  </si>
  <si>
    <t>7960</t>
  </si>
  <si>
    <t>SKYVIEW MIDDLE SCHOOL</t>
  </si>
  <si>
    <t>8010</t>
  </si>
  <si>
    <t>SPRINGS RANCH ELEMENTARY SCHOOL</t>
  </si>
  <si>
    <t>8266</t>
  </si>
  <si>
    <t>STETSON ELEMENTARY SCHOOL</t>
  </si>
  <si>
    <t>9706</t>
  </si>
  <si>
    <t>WOODMEN HILLS ELEMENTARY SCHOOL</t>
  </si>
  <si>
    <t>3002</t>
  </si>
  <si>
    <t>FLORENCE HIGH SCHOOL</t>
  </si>
  <si>
    <t>3224</t>
  </si>
  <si>
    <t>3226</t>
  </si>
  <si>
    <t>FREMONT MIDDLE SCHOOL</t>
  </si>
  <si>
    <t>6858</t>
  </si>
  <si>
    <t>0492</t>
  </si>
  <si>
    <t>BAKER CENTRAL SCHOOL</t>
  </si>
  <si>
    <t>3078</t>
  </si>
  <si>
    <t>FORT MORGAN HIGH SCHOOL</t>
  </si>
  <si>
    <t>3074</t>
  </si>
  <si>
    <t>FORT MORGAN MIDDLE SCHOOL</t>
  </si>
  <si>
    <t>3620</t>
  </si>
  <si>
    <t>GREEN ACRES ELEMENTARY SCHOOL</t>
  </si>
  <si>
    <t>5180</t>
  </si>
  <si>
    <t>LINCOLN HIGH SCHOOL</t>
  </si>
  <si>
    <t>6954</t>
  </si>
  <si>
    <t>7856</t>
  </si>
  <si>
    <t>SHERMAN EARLY CHILDHOOD CENTER</t>
  </si>
  <si>
    <t>FOUNTAIN 8</t>
  </si>
  <si>
    <t>1334</t>
  </si>
  <si>
    <t>ABRAMS ELEMENTARY SCHOOL</t>
  </si>
  <si>
    <t>3102</t>
  </si>
  <si>
    <t>ARAGON ELEMENTARY SCHOOL</t>
  </si>
  <si>
    <t>1332</t>
  </si>
  <si>
    <t>CARSON MIDDLE SCHOOL</t>
  </si>
  <si>
    <t>3106</t>
  </si>
  <si>
    <t>FOUNTAIN MIDDLE SCHOOL</t>
  </si>
  <si>
    <t>3110</t>
  </si>
  <si>
    <t>FOUNTAIN-FORT CARSON HIGH SCHOOL</t>
  </si>
  <si>
    <t>4474</t>
  </si>
  <si>
    <t>JORDAHL ELEMENTARY SCHOOL</t>
  </si>
  <si>
    <t>0203</t>
  </si>
  <si>
    <t>LORRAINE SECONDARY SCHOOL</t>
  </si>
  <si>
    <t>3108</t>
  </si>
  <si>
    <t>6138</t>
  </si>
  <si>
    <t>MOUNTAINSIDE ELEMENTARY SCHOOL</t>
  </si>
  <si>
    <t>6338</t>
  </si>
  <si>
    <t>PATRIOT ELEMENTARY SCHOOL</t>
  </si>
  <si>
    <t>FOWLER R-4J</t>
  </si>
  <si>
    <t>0056</t>
  </si>
  <si>
    <t>FOWLER ELEMENTARY SCHOOL</t>
  </si>
  <si>
    <t>3134</t>
  </si>
  <si>
    <t>FOWLER HIGH SCHOOL</t>
  </si>
  <si>
    <t>3130</t>
  </si>
  <si>
    <t>FOWLER JUNIOR HIGH SCHOOL</t>
  </si>
  <si>
    <t>2980</t>
  </si>
  <si>
    <t>FLEMING ELEMENTARY SCHOOL</t>
  </si>
  <si>
    <t>2988</t>
  </si>
  <si>
    <t>FLEMING HIGH SCHOOL</t>
  </si>
  <si>
    <t>GARFIELD 16</t>
  </si>
  <si>
    <t>3578</t>
  </si>
  <si>
    <t>BEA UNDERWOOD ELEMENTARY SCHOOL</t>
  </si>
  <si>
    <t>3585</t>
  </si>
  <si>
    <t>GRAND VALLEY EARLY CHILDHOOD LITERA</t>
  </si>
  <si>
    <t>3586</t>
  </si>
  <si>
    <t>GRAND VALLEY HIGH SCHOOL</t>
  </si>
  <si>
    <t>8274</t>
  </si>
  <si>
    <t>Indicate if this is a budget revision, and what submission number this is in cells G6 and G7.</t>
  </si>
  <si>
    <t xml:space="preserve">   Submit this Excel file to:  </t>
  </si>
  <si>
    <t xml:space="preserve">This sheet contains your school district 4-digit code as well as your school building code.  Reference these codes when completing the Cover Page sheet.  </t>
  </si>
  <si>
    <t>5464</t>
  </si>
  <si>
    <t>MANITOU SPRINGS MIDDLE SCHOOL</t>
  </si>
  <si>
    <t>9010</t>
  </si>
  <si>
    <t>UTE PASS ELEMENTARY SCHOOL</t>
  </si>
  <si>
    <t>5498</t>
  </si>
  <si>
    <t>MANZANOLA ELEMENTARY SCHOOL</t>
  </si>
  <si>
    <t>5506</t>
  </si>
  <si>
    <t>1-</t>
  </si>
  <si>
    <t>2-</t>
  </si>
  <si>
    <t>3-</t>
  </si>
  <si>
    <t>4-</t>
  </si>
  <si>
    <t>Please enter the date AFR is completed.</t>
  </si>
  <si>
    <t>District:</t>
  </si>
  <si>
    <t>School:</t>
  </si>
  <si>
    <t>CHATFIELD ELEMENTARY SCHOOL</t>
  </si>
  <si>
    <t>1686</t>
  </si>
  <si>
    <t>CLIFTON ELEMENTARY SCHOOL</t>
  </si>
  <si>
    <t>1848</t>
  </si>
  <si>
    <t>2224</t>
  </si>
  <si>
    <t>2297</t>
  </si>
  <si>
    <t>DUAL IMMERSION ACADEMY SCHOOL</t>
  </si>
  <si>
    <t>2392</t>
  </si>
  <si>
    <t>0361</t>
  </si>
  <si>
    <t>FRUITA 8/9 SCHOOL</t>
  </si>
  <si>
    <t>3244</t>
  </si>
  <si>
    <t>FRUITA MIDDLE SCHOOL</t>
  </si>
  <si>
    <t>6070</t>
  </si>
  <si>
    <t>FRUITA MONUMENT HIGH SCHOOL</t>
  </si>
  <si>
    <t>3262</t>
  </si>
  <si>
    <t>FRUITVALE ELEMENTARY SCHOOL</t>
  </si>
  <si>
    <t>3350</t>
  </si>
  <si>
    <t>GATEWAY SCHOOL</t>
  </si>
  <si>
    <t>3570</t>
  </si>
  <si>
    <t>GRAND JUNCTION HIGH SCHOOL</t>
  </si>
  <si>
    <t>3584</t>
  </si>
  <si>
    <t>GRAND MESA MIDDLE SCHOOL</t>
  </si>
  <si>
    <t>3825</t>
  </si>
  <si>
    <t>HAWTHORNE BUILDING</t>
  </si>
  <si>
    <t>2128</t>
  </si>
  <si>
    <t>INDEPENDENCE ACADEMY</t>
  </si>
  <si>
    <t>5210</t>
  </si>
  <si>
    <t>LINCOLN ORCHARD MESA ELEMENTARY SCH</t>
  </si>
  <si>
    <t>5214</t>
  </si>
  <si>
    <t>LINCOLN PARK ELEMENTARY SCHOOL</t>
  </si>
  <si>
    <t>5244</t>
  </si>
  <si>
    <t>LOMA ELEMENTARY SCHOOL</t>
  </si>
  <si>
    <t>5842</t>
  </si>
  <si>
    <t>MESA VIEW ELEMENTARY SCHOOL</t>
  </si>
  <si>
    <t>6166</t>
  </si>
  <si>
    <t>MOUNT GARFIELD MIDDLE SCHOOL</t>
  </si>
  <si>
    <t>2724</t>
  </si>
  <si>
    <t>NEW EMERSON SCHOOL AT COLUMBUS</t>
  </si>
  <si>
    <t>6264</t>
  </si>
  <si>
    <t>NISLEY ELEMENTARY SCHOOL</t>
  </si>
  <si>
    <t>6554</t>
  </si>
  <si>
    <t>ORCHARD AVENUE ELEMENTARY SCHOOL</t>
  </si>
  <si>
    <t>6562</t>
  </si>
  <si>
    <t>ORCHARD MESA MIDDLE SCHOOL</t>
  </si>
  <si>
    <t>6666</t>
  </si>
  <si>
    <t>PALISADE HIGH SCHOOL</t>
  </si>
  <si>
    <t>0363</t>
  </si>
  <si>
    <t>PEAR PARK ELEMENTARY SCHOOL</t>
  </si>
  <si>
    <t>7110</t>
  </si>
  <si>
    <t>POMONA ELEMENTARY SCHOOL</t>
  </si>
  <si>
    <t>7236</t>
  </si>
  <si>
    <t>R-5 HIGH SCHOOL</t>
  </si>
  <si>
    <t>7281</t>
  </si>
  <si>
    <t>REDLANDS MIDDLE SCHOOL</t>
  </si>
  <si>
    <t>0362</t>
  </si>
  <si>
    <t>RIM ROCK ELEMENTARY SCHOOL</t>
  </si>
  <si>
    <t>7467</t>
  </si>
  <si>
    <t>9434</t>
  </si>
  <si>
    <t>SCENIC ELEMENTARY SCHOOL</t>
  </si>
  <si>
    <t>7832</t>
  </si>
  <si>
    <t>SHELLEDY ELEMENTARY SCHOOL</t>
  </si>
  <si>
    <t>8462</t>
  </si>
  <si>
    <t>8846</t>
  </si>
  <si>
    <t>THUNDER MOUNTAIN ELEMENTARY SCHOOL</t>
  </si>
  <si>
    <t>8876</t>
  </si>
  <si>
    <t>TOPE ELEMENTARY SCHOOL</t>
  </si>
  <si>
    <t>9406</t>
  </si>
  <si>
    <t>9673</t>
  </si>
  <si>
    <t>WINGATE ELEMENTARY SCHOOL</t>
  </si>
  <si>
    <t>MIAMI/YODER 60 JT</t>
  </si>
  <si>
    <t>5870</t>
  </si>
  <si>
    <t>MIAMI-YODER JUNIOR HIGH SCHOOL</t>
  </si>
  <si>
    <t>5854</t>
  </si>
  <si>
    <t>MIAMI-YODER SENIOR HIGH SCHOOL</t>
  </si>
  <si>
    <t>5850</t>
  </si>
  <si>
    <t>MIAMI/YODER ELEMENTARY SCHOOL</t>
  </si>
  <si>
    <t>2018</t>
  </si>
  <si>
    <t>CRESTONE CHARTER SCHOOL</t>
  </si>
  <si>
    <t>5954</t>
  </si>
  <si>
    <t>MOFFAT ELEMENTARY SCHOOL</t>
  </si>
  <si>
    <t>5956</t>
  </si>
  <si>
    <t>MOFFAT MIDDLE SCHOOL</t>
  </si>
  <si>
    <t>5958</t>
  </si>
  <si>
    <t>MOFFAT SENIOR HIGH SCHOOL</t>
  </si>
  <si>
    <t>MOFFAT COUNTY RE:NO 1</t>
  </si>
  <si>
    <t>1936</t>
  </si>
  <si>
    <t>CRAIG INTERMEDIATE SCHOOL</t>
  </si>
  <si>
    <t>1938</t>
  </si>
  <si>
    <t>CRAIG MIDDLE SCHOOL SCHOOL</t>
  </si>
  <si>
    <t>2373</t>
  </si>
  <si>
    <t>EARLY CHILDHOOD CENTER</t>
  </si>
  <si>
    <t>2374</t>
  </si>
  <si>
    <t>5656</t>
  </si>
  <si>
    <t>MAYBELL ELEMENTARY SCHOOL</t>
  </si>
  <si>
    <t>5962</t>
  </si>
  <si>
    <t>MOFFAT COUNTY HIGH SCHOOL</t>
  </si>
  <si>
    <t>7338</t>
  </si>
  <si>
    <t>8398</t>
  </si>
  <si>
    <t>SUNSET ELEMENTARY SCHOOL</t>
  </si>
  <si>
    <t>6036</t>
  </si>
  <si>
    <t>BILL METZ ELEMENTARY SCHOOL</t>
  </si>
  <si>
    <t>6030</t>
  </si>
  <si>
    <t>BYRON SYRING DELTA CENTER</t>
  </si>
  <si>
    <t>5579</t>
  </si>
  <si>
    <t>MARSH ELEMENTARY SCHOOL</t>
  </si>
  <si>
    <t>6044</t>
  </si>
  <si>
    <t>MONTE VISTA MIDDLE SCHOOL</t>
  </si>
  <si>
    <t>6520</t>
  </si>
  <si>
    <t>MONTE VISTA ON-LINE ACADEMY</t>
  </si>
  <si>
    <t>6046</t>
  </si>
  <si>
    <t>MONTE VISTA SENIOR HIGH SCHOOL</t>
  </si>
  <si>
    <t>0609</t>
  </si>
  <si>
    <t>BATTLE ROCK CHARTER SCHOOL</t>
  </si>
  <si>
    <t>0680</t>
  </si>
  <si>
    <t>BEECH STREET KINDERGARTEN</t>
  </si>
  <si>
    <t>1888</t>
  </si>
  <si>
    <t>CORTEZ MIDDLE SCHOOL</t>
  </si>
  <si>
    <t>2278</t>
  </si>
  <si>
    <t>DOWNEY ELEMENTARY SCHOOL</t>
  </si>
  <si>
    <t>4546</t>
  </si>
  <si>
    <t>KEMPER ELEMENTARY SCHOOL</t>
  </si>
  <si>
    <t>4924</t>
  </si>
  <si>
    <t>LAKEVIEW ELEMENTARY SCHOOL</t>
  </si>
  <si>
    <t>5090</t>
  </si>
  <si>
    <t>LEWIS-ARRIOLA ELEMENTARY SCHOOL</t>
  </si>
  <si>
    <t>5436</t>
  </si>
  <si>
    <t>MANAUGH ELEMENTARY SCHOOL</t>
  </si>
  <si>
    <t>5836</t>
  </si>
  <si>
    <t>6026</t>
  </si>
  <si>
    <t>MONTEZUMA-CORTEZ HIGH SCHOOL</t>
  </si>
  <si>
    <t>7082</t>
  </si>
  <si>
    <t>7430</t>
  </si>
  <si>
    <t>PRESCHOOL/JUMPSTART</t>
  </si>
  <si>
    <t>8133</t>
  </si>
  <si>
    <t>SOUTHWEST OPEN CHARTER SCHOOL</t>
  </si>
  <si>
    <t>MONTROSE COUNTY RE-1J</t>
  </si>
  <si>
    <t>1392</t>
  </si>
  <si>
    <t>6054</t>
  </si>
  <si>
    <t>COLUMBINE MIDDLE SCHOOL</t>
  </si>
  <si>
    <t>1915</t>
  </si>
  <si>
    <t>COTTONWOOD ELEMENTARY SCHOOL</t>
  </si>
  <si>
    <t>2942</t>
  </si>
  <si>
    <t>4458</t>
  </si>
  <si>
    <t>6058</t>
  </si>
  <si>
    <t>MONTROSE HIGH SCHOOL</t>
  </si>
  <si>
    <t>6366</t>
  </si>
  <si>
    <t>NORTHSIDE ELEMENTARY SCHOOL</t>
  </si>
  <si>
    <t>6466</t>
  </si>
  <si>
    <t>OAK GROVE ELEMENTARY SCHOOL</t>
  </si>
  <si>
    <t>6486</t>
  </si>
  <si>
    <t>OLATHE ELEMENTARY SCHOOL</t>
  </si>
  <si>
    <t>6494</t>
  </si>
  <si>
    <t>OLATHE HIGH SCHOOL</t>
  </si>
  <si>
    <t>6490</t>
  </si>
  <si>
    <t>OLATHE MIDDLE SCHOOL</t>
  </si>
  <si>
    <t>6807</t>
  </si>
  <si>
    <t>PASSAGE CHARTER SCHOOL</t>
  </si>
  <si>
    <t>7106</t>
  </si>
  <si>
    <t>9149</t>
  </si>
  <si>
    <t>VISTA CHARTER SCHOOL</t>
  </si>
  <si>
    <t>MOUNTAIN BOCES</t>
  </si>
  <si>
    <t>1128</t>
  </si>
  <si>
    <t>ARROWHEAD LEARNING CENTER</t>
  </si>
  <si>
    <t>6136</t>
  </si>
  <si>
    <t>MOUNTAIN BOCES DAY TREATMENT CENTER</t>
  </si>
  <si>
    <t>8389</t>
  </si>
  <si>
    <t>SUMMIT COUNTY DOR PROGRAM</t>
  </si>
  <si>
    <t>6134</t>
  </si>
  <si>
    <t>YAMPAH MOUNTAIN SCHOOL</t>
  </si>
  <si>
    <t>MOUNTAIN VALLEY RE 1</t>
  </si>
  <si>
    <t>6142</t>
  </si>
  <si>
    <t xml:space="preserve"> Date</t>
  </si>
  <si>
    <t>Revision</t>
  </si>
  <si>
    <t>PROGRAM CATEGORIES</t>
  </si>
  <si>
    <t>Instructional Program</t>
  </si>
  <si>
    <t xml:space="preserve"> Salaries (0100)</t>
  </si>
  <si>
    <t xml:space="preserve"> Employee Benefits (0200)</t>
  </si>
  <si>
    <t>DEAF OR HARD OF HEARING PROGRAM</t>
  </si>
  <si>
    <t>2222</t>
  </si>
  <si>
    <t>DOS RIOS ELEMENTARY SCHOOL</t>
  </si>
  <si>
    <t>2414</t>
  </si>
  <si>
    <t>EAST MEMORIAL ELEMENTARY SCHOOL</t>
  </si>
  <si>
    <t>3162</t>
  </si>
  <si>
    <t>FRANKLIN MIDDLE SCHOOL</t>
  </si>
  <si>
    <t>1875</t>
  </si>
  <si>
    <t>3610</t>
  </si>
  <si>
    <t>GREELEY CENTRAL HIGH SCHOOL</t>
  </si>
  <si>
    <t>3614</t>
  </si>
  <si>
    <t>GREELEY WEST HIGH SCHOOL</t>
  </si>
  <si>
    <t>0053</t>
  </si>
  <si>
    <t>HAROLD S WINOGRAD ELEMENTARY SCHOOL</t>
  </si>
  <si>
    <t>3880</t>
  </si>
  <si>
    <t>HEATH MIDDLE SCHOOL</t>
  </si>
  <si>
    <t>4356</t>
  </si>
  <si>
    <t>5199</t>
  </si>
  <si>
    <t>4438</t>
  </si>
  <si>
    <t>JOHN EVANS MIDDLE SCHOOL</t>
  </si>
  <si>
    <t>5412</t>
  </si>
  <si>
    <t>5552</t>
  </si>
  <si>
    <t>MAPLEWOOD MIDDLE SCHOOL</t>
  </si>
  <si>
    <t>5752</t>
  </si>
  <si>
    <t>MEEKER ELEMENTARY SCHOOL</t>
  </si>
  <si>
    <t>5985</t>
  </si>
  <si>
    <t>MONFORT ELEMENTARY SCHOOL</t>
  </si>
  <si>
    <t>6364</t>
  </si>
  <si>
    <t>NORTHRIDGE HIGH SCHOOL</t>
  </si>
  <si>
    <t>7700</t>
  </si>
  <si>
    <t>7814</t>
  </si>
  <si>
    <t>SHAWSHEEN ELEMENTARY SCHOOL</t>
  </si>
  <si>
    <t>8890</t>
  </si>
  <si>
    <t>TRADEMARK LEARNING CENTER</t>
  </si>
  <si>
    <t>8965</t>
  </si>
  <si>
    <t>UNION COLONY PREPARATORY SCHOOL</t>
  </si>
  <si>
    <t>2850</t>
  </si>
  <si>
    <t>UNIVERSITY SCHOOLS</t>
  </si>
  <si>
    <t>GUNNISON WATERSHED RE1J</t>
  </si>
  <si>
    <t>2006</t>
  </si>
  <si>
    <t>CRESTED BUTTE COMMUNITY SCHOOL</t>
  </si>
  <si>
    <t>3690</t>
  </si>
  <si>
    <t>GUNNISON ELEMENTARY SCHOOL</t>
  </si>
  <si>
    <t>3694</t>
  </si>
  <si>
    <t>GUNNISON HIGH SCHOOL</t>
  </si>
  <si>
    <t>3697</t>
  </si>
  <si>
    <t>GUNNISON MIDDLE SCHOOL</t>
  </si>
  <si>
    <t>3702</t>
  </si>
  <si>
    <t>GUNNISON PRESCHOOL</t>
  </si>
  <si>
    <t>3701</t>
  </si>
  <si>
    <t>GUNNISON VALLEY SCHOOL</t>
  </si>
  <si>
    <t>5577</t>
  </si>
  <si>
    <t>MARBLE CHARTER SCHOOL</t>
  </si>
  <si>
    <t>HANOVER 28</t>
  </si>
  <si>
    <t>3754</t>
  </si>
  <si>
    <t>HANOVER ELEMENTARY SCHOOL</t>
  </si>
  <si>
    <t>3758</t>
  </si>
  <si>
    <t>HANOVER JUNIOR-SENIOR HIGH SCHOOL</t>
  </si>
  <si>
    <t>0029</t>
  </si>
  <si>
    <t>ADULT &amp; FAMILY LITERACY</t>
  </si>
  <si>
    <t>1000</t>
  </si>
  <si>
    <t>BRICKER ELEMENTARY SCHOOL</t>
  </si>
  <si>
    <t>1306</t>
  </si>
  <si>
    <t>CARMEL MIDDLE SCHOOL</t>
  </si>
  <si>
    <t>1383</t>
  </si>
  <si>
    <t>CHAMBERLIN ELEMENTARY SCHOOL</t>
  </si>
  <si>
    <t>3522</t>
  </si>
  <si>
    <t>FOX MEADOW MIDDLE SCHOOL</t>
  </si>
  <si>
    <t>3392</t>
  </si>
  <si>
    <t>GIBERSON ELEMENTARY SCHOOL</t>
  </si>
  <si>
    <t>3806</t>
  </si>
  <si>
    <t>HARRISON HIGH SCHOOL</t>
  </si>
  <si>
    <t>4380</t>
  </si>
  <si>
    <t>JAMES IRWIN CHARTER ELEMENTARY SCHO</t>
  </si>
  <si>
    <t>4378</t>
  </si>
  <si>
    <t>JAMES IRWIN CHARTER HIGH SCHOOL</t>
  </si>
  <si>
    <t>4379</t>
  </si>
  <si>
    <t>JAMES IRWIN CHARTER MIDDLE SCHOOL</t>
  </si>
  <si>
    <t>6018</t>
  </si>
  <si>
    <t>MONTEREY ELEMENTARY SCHOOL</t>
  </si>
  <si>
    <t>6162</t>
  </si>
  <si>
    <t>MOUNTAIN VISTA COMMUNITY SCHOOL</t>
  </si>
  <si>
    <t>6244</t>
  </si>
  <si>
    <t>NEW HORIZONS DAY SCHOOL</t>
  </si>
  <si>
    <t>6460</t>
  </si>
  <si>
    <t>OAK CREEK ELEMENTARY SCHOOL</t>
  </si>
  <si>
    <t>6578</t>
  </si>
  <si>
    <t>OTERO ELEMENTARY SCHOOL</t>
  </si>
  <si>
    <t>6686</t>
  </si>
  <si>
    <t>PANORAMA MIDDLE SCHOOL</t>
  </si>
  <si>
    <t>6936</t>
  </si>
  <si>
    <t>PIKES PEAK ELEMENTARY SCHOOL</t>
  </si>
  <si>
    <t>7611</t>
  </si>
  <si>
    <t>8940</t>
  </si>
  <si>
    <t>SHIVERS ACADEMY CHARTER SCHOOL</t>
  </si>
  <si>
    <t>7882</t>
  </si>
  <si>
    <t>SIERRA HIGH SCHOOL</t>
  </si>
  <si>
    <t>8034</t>
  </si>
  <si>
    <t>SOARING EAGLES ELEMENTARY SCHOOL</t>
  </si>
  <si>
    <t>8337</t>
  </si>
  <si>
    <t>STRATMOOR HILLS ELEMENTARY SCHOOL</t>
  </si>
  <si>
    <t>8350</t>
  </si>
  <si>
    <t>STRATTON MEADOWS ELEMENTARY SCHOOL</t>
  </si>
  <si>
    <t>8923</t>
  </si>
  <si>
    <t>TURMAN ELEMENTARY SCHOOL</t>
  </si>
  <si>
    <t>9602</t>
  </si>
  <si>
    <t>WILDFLOWER ELEMENTARY SCHOOL</t>
  </si>
  <si>
    <t>HAXTUN RE-2J</t>
  </si>
  <si>
    <t>3846</t>
  </si>
  <si>
    <t>HAXTUN ELEMENTARY SCHOOL</t>
  </si>
  <si>
    <t>3850</t>
  </si>
  <si>
    <t>HAXTUN HIGH SCHOOL</t>
  </si>
  <si>
    <t>HAYDEN RE-1</t>
  </si>
  <si>
    <t>3862</t>
  </si>
  <si>
    <t>HAYDEN HIGH SCHOOL</t>
  </si>
  <si>
    <t>3860</t>
  </si>
  <si>
    <t>HAYDEN MIDDLE SCHOOL</t>
  </si>
  <si>
    <t>2522</t>
  </si>
  <si>
    <t>HAYDEN VALLEY ELEMENTARY SCHOOL</t>
  </si>
  <si>
    <t>HI-PLAINS R-23</t>
  </si>
  <si>
    <t>9164</t>
  </si>
  <si>
    <t>HI PLAINS ELEMENTARY SCHOOL</t>
  </si>
  <si>
    <t>7746</t>
  </si>
  <si>
    <t>HI PLAINS UNDIVIDED HIGH SCHOOL</t>
  </si>
  <si>
    <t>HINSDALE COUNTY RE 1</t>
  </si>
  <si>
    <t>4899</t>
  </si>
  <si>
    <t>LAKE CITY COMMUNITY SCHOOL</t>
  </si>
  <si>
    <t>HOEHNE REORGANIZED 3</t>
  </si>
  <si>
    <t>4044</t>
  </si>
  <si>
    <t>HOEHNE ELEMENTARY SCHOOL</t>
  </si>
  <si>
    <t>4048</t>
  </si>
  <si>
    <t>HOEHNE HIGH SCHOOL</t>
  </si>
  <si>
    <t>4045</t>
  </si>
  <si>
    <t>HOEHNE JUNIOR HIGH SCHOOL</t>
  </si>
  <si>
    <t>HOLLY RE-3</t>
  </si>
  <si>
    <t>4058</t>
  </si>
  <si>
    <t>HOLLY JUNIOR-SENIOR HIGH SCHOOL</t>
  </si>
  <si>
    <t>7794</t>
  </si>
  <si>
    <t>SHANNER ELEMENTARY SCHOOL</t>
  </si>
  <si>
    <t>4076</t>
  </si>
  <si>
    <t>HOLYOKE ELEMENTARY SCHOOL</t>
  </si>
  <si>
    <t>4080</t>
  </si>
  <si>
    <t>HOLYOKE JUNIOR-SENIOR HIGH SCHOOL</t>
  </si>
  <si>
    <t>HUERFANO RE-1</t>
  </si>
  <si>
    <t>3306</t>
  </si>
  <si>
    <t>GARDNER ELEMENTARY SCHOOL</t>
  </si>
  <si>
    <t>4161</t>
  </si>
  <si>
    <t>HUERFANO COUNTY OPPORTUNITY AND ENR</t>
  </si>
  <si>
    <t>9212</t>
  </si>
  <si>
    <t>JOHN MALL JUNIOR-SENIOR HIGH SCHOOL</t>
  </si>
  <si>
    <t>0063</t>
  </si>
  <si>
    <t>PEAKVIEW SCHOOL</t>
  </si>
  <si>
    <t>0211</t>
  </si>
  <si>
    <t>WASHINGTON INTERMEDIATE SCHOOL</t>
  </si>
  <si>
    <t>4227</t>
  </si>
  <si>
    <t>IDALIA ELEMENTARY SCHOOL</t>
  </si>
  <si>
    <t>4231</t>
  </si>
  <si>
    <t>IDALIA JUNIOR-SENIOR HIGH SCHOOL</t>
  </si>
  <si>
    <t>IGNACIO 11 JT</t>
  </si>
  <si>
    <t>4250</t>
  </si>
  <si>
    <t>IGNACIO ELEMENTARY SCHOOL</t>
  </si>
  <si>
    <t>4258</t>
  </si>
  <si>
    <t>IGNACIO HIGH SCHOOL</t>
  </si>
  <si>
    <t>4252</t>
  </si>
  <si>
    <t>IGNACIO INTERMEDIATE SCHOOL</t>
  </si>
  <si>
    <t>4254</t>
  </si>
  <si>
    <t>IGNACIO JUNIOR HIGH SCHOOL</t>
  </si>
  <si>
    <t>6945</t>
  </si>
  <si>
    <t>PINE RIVER VALLEY HIGH SCHOOL</t>
  </si>
  <si>
    <t>JEFFERSON COUNTY R-1</t>
  </si>
  <si>
    <t>0108</t>
  </si>
  <si>
    <t>ALAMEDA HIGH SCHOOL</t>
  </si>
  <si>
    <t>0148</t>
  </si>
  <si>
    <t>ALLENDALE ELEMENTARY SCHOOL</t>
  </si>
  <si>
    <t>0370</t>
  </si>
  <si>
    <t>ARVADA HIGH SCHOOL</t>
  </si>
  <si>
    <t>0366</t>
  </si>
  <si>
    <t>ARVADA MIDDLE SCHOOL</t>
  </si>
  <si>
    <t>0378</t>
  </si>
  <si>
    <t>ARVADA WEST HIGH SCHOOL</t>
  </si>
  <si>
    <t>0660</t>
  </si>
  <si>
    <t>0664</t>
  </si>
  <si>
    <t>BEAR CREEK HIGH SCHOOL</t>
  </si>
  <si>
    <t>0694</t>
  </si>
  <si>
    <t>BELL MIDDLE SCHOOL</t>
  </si>
  <si>
    <t>0724</t>
  </si>
  <si>
    <t>BELMAR ELEMENTARY SCHOOL</t>
  </si>
  <si>
    <t>0776</t>
  </si>
  <si>
    <t>BERGEN MEADOWS PRIMARY SCHOOL</t>
  </si>
  <si>
    <t>0779</t>
  </si>
  <si>
    <t xml:space="preserve">Grants Fiscal Staff Contact </t>
  </si>
  <si>
    <t>Phone No.      E-mail Address</t>
  </si>
  <si>
    <t>Salaries (0100)</t>
  </si>
  <si>
    <t>Employee Benefits (0200)</t>
  </si>
  <si>
    <t>Budget</t>
  </si>
  <si>
    <t>4-Budget Summary sheet</t>
  </si>
  <si>
    <t>Revised Budget</t>
  </si>
  <si>
    <t>Purchased Professional &amp; Technical Services (0300)</t>
  </si>
  <si>
    <t>Other Purchased Services (0500)</t>
  </si>
  <si>
    <t>Supplies (0600)</t>
  </si>
  <si>
    <t>Program</t>
  </si>
  <si>
    <t>Other (0800)</t>
  </si>
  <si>
    <t>Property (0700)</t>
  </si>
  <si>
    <t>Purchased Property Services (0400)</t>
  </si>
  <si>
    <t>ADAMS COUNTY 14</t>
  </si>
  <si>
    <t>0100</t>
  </si>
  <si>
    <t>ALAMOSA RE-11J</t>
  </si>
  <si>
    <t>0180</t>
  </si>
  <si>
    <t>ADAMS-ARAPAHOE 28J</t>
  </si>
  <si>
    <t>0220</t>
  </si>
  <si>
    <t>ARCHULETA COUNTY 50 JT</t>
  </si>
  <si>
    <t>0230</t>
  </si>
  <si>
    <t>WALSH RE-1</t>
  </si>
  <si>
    <t>0260</t>
  </si>
  <si>
    <t>VILAS RE-5</t>
  </si>
  <si>
    <t>0290</t>
  </si>
  <si>
    <t>LAS ANIMAS RE-1</t>
  </si>
  <si>
    <t>0510</t>
  </si>
  <si>
    <t>KIT CARSON R-1</t>
  </si>
  <si>
    <t>0580</t>
  </si>
  <si>
    <t>SOUTH CONEJOS RE-10</t>
  </si>
  <si>
    <t>0770</t>
  </si>
  <si>
    <t>0870</t>
  </si>
  <si>
    <t>0880</t>
  </si>
  <si>
    <t>DENVER COUNTY 1</t>
  </si>
  <si>
    <t>0890</t>
  </si>
  <si>
    <t>0960</t>
  </si>
  <si>
    <t>AGATE 300</t>
  </si>
  <si>
    <t>0980</t>
  </si>
  <si>
    <t>HARRISON 2</t>
  </si>
  <si>
    <t>0990</t>
  </si>
  <si>
    <t>WIDEFIELD 3</t>
  </si>
  <si>
    <t>1010</t>
  </si>
  <si>
    <t>COLORADO SPRINGS 11</t>
  </si>
  <si>
    <t>1050</t>
  </si>
  <si>
    <t>ELLICOTT 22</t>
  </si>
  <si>
    <t>1150</t>
  </si>
  <si>
    <t>FLORENCE RE-2</t>
  </si>
  <si>
    <t>1160</t>
  </si>
  <si>
    <t>COTOPAXI RE-3</t>
  </si>
  <si>
    <t>1180</t>
  </si>
  <si>
    <t>ROARING FORK RE-1</t>
  </si>
  <si>
    <t>1400</t>
  </si>
  <si>
    <t>LA VETA RE-2</t>
  </si>
  <si>
    <t>1490</t>
  </si>
  <si>
    <t>BETHUNE R-5</t>
  </si>
  <si>
    <t>1510</t>
  </si>
  <si>
    <t>LAKE COUNTY R-1</t>
  </si>
  <si>
    <t>1540</t>
  </si>
  <si>
    <t>1580</t>
  </si>
  <si>
    <t>TRINIDAD 1</t>
  </si>
  <si>
    <t>1750</t>
  </si>
  <si>
    <t>1780</t>
  </si>
  <si>
    <t>GENOA-HUGO C113</t>
  </si>
  <si>
    <t>1850</t>
  </si>
  <si>
    <t>FRENCHMAN RE-3</t>
  </si>
  <si>
    <t>2000</t>
  </si>
  <si>
    <t>MESA COUNTY VALLEY 51</t>
  </si>
  <si>
    <t>2010</t>
  </si>
  <si>
    <t>2035</t>
  </si>
  <si>
    <t>MONTEZUMA-CORTEZ RE-1</t>
  </si>
  <si>
    <t>2070</t>
  </si>
  <si>
    <t>MANCOS RE-6</t>
  </si>
  <si>
    <t>2180</t>
  </si>
  <si>
    <t>2190</t>
  </si>
  <si>
    <t>WEST END RE-2</t>
  </si>
  <si>
    <t>2405</t>
  </si>
  <si>
    <t>FORT MORGAN RE-3</t>
  </si>
  <si>
    <t>2515</t>
  </si>
  <si>
    <t>2520</t>
  </si>
  <si>
    <t>EAST OTERO R-1</t>
  </si>
  <si>
    <t>2535</t>
  </si>
  <si>
    <t>MANZANOLA 3J</t>
  </si>
  <si>
    <t>2620</t>
  </si>
  <si>
    <t>HOLYOKE RE-1J</t>
  </si>
  <si>
    <t>2660</t>
  </si>
  <si>
    <t>LAMAR RE-2</t>
  </si>
  <si>
    <t>2690</t>
  </si>
  <si>
    <t>PUEBLO CITY 60</t>
  </si>
  <si>
    <t>2730</t>
  </si>
  <si>
    <t>DEL NORTE C-7</t>
  </si>
  <si>
    <t>2740</t>
  </si>
  <si>
    <t>MONTE VISTA C-8</t>
  </si>
  <si>
    <t>2750</t>
  </si>
  <si>
    <t>SARGENT RE-33J</t>
  </si>
  <si>
    <t>2790</t>
  </si>
  <si>
    <t>2800</t>
  </si>
  <si>
    <t>MOFFAT 2</t>
  </si>
  <si>
    <t>2820</t>
  </si>
  <si>
    <t>SILVERTON 1</t>
  </si>
  <si>
    <t>2865</t>
  </si>
  <si>
    <t>PLATTE VALLEY RE-3</t>
  </si>
  <si>
    <t>3120</t>
  </si>
  <si>
    <t>GREELEY 6</t>
  </si>
  <si>
    <t>3145</t>
  </si>
  <si>
    <t>AULT-HIGHLAND RE-9</t>
  </si>
  <si>
    <t>3148</t>
  </si>
  <si>
    <t>PAWNEE RE-12</t>
  </si>
  <si>
    <t>3200</t>
  </si>
  <si>
    <t>YUMA 1</t>
  </si>
  <si>
    <t>3220</t>
  </si>
  <si>
    <t>IDALIA RJ-3</t>
  </si>
  <si>
    <t>School Building Codes Table</t>
  </si>
  <si>
    <t>School Name</t>
  </si>
  <si>
    <t>ACADEMY 20</t>
  </si>
  <si>
    <t>0017</t>
  </si>
  <si>
    <t>ACADEMY ENDEAVOUR ELEMENTARY SCHOOL</t>
  </si>
  <si>
    <t>0019</t>
  </si>
  <si>
    <t>ACADEMY INTERNATIONAL ELEMENTARY SC</t>
  </si>
  <si>
    <t>0076</t>
  </si>
  <si>
    <t>AIR ACADEMY HIGH SCHOOL</t>
  </si>
  <si>
    <t>0249</t>
  </si>
  <si>
    <t>ANTELOPE TRAILS ELEMENTARY SCHOOL</t>
  </si>
  <si>
    <t>0209</t>
  </si>
  <si>
    <t>ASPEN VALLEY HIGH SCHOOL</t>
  </si>
  <si>
    <t>0074</t>
  </si>
  <si>
    <t>CHALLENGER MIDDLE SCHOOL</t>
  </si>
  <si>
    <t>2195</t>
  </si>
  <si>
    <t>DISCOVERY CANYON CAMPUS SCHOOL</t>
  </si>
  <si>
    <t>2248</t>
  </si>
  <si>
    <t>DOUGLASS VALLEY ELEMENTARY SCHOOL</t>
  </si>
  <si>
    <t>2358</t>
  </si>
  <si>
    <t>EAGLEVIEW MIDDLE SCHOOL</t>
  </si>
  <si>
    <t>2524</t>
  </si>
  <si>
    <t>EDITH WOLFORD ELEMENTARY SCHOOL</t>
  </si>
  <si>
    <t>EXPLORER ELEMENTARY SCHOOL</t>
  </si>
  <si>
    <t>3104</t>
  </si>
  <si>
    <t>FOOTHILLS ELEMENTARY SCHOOL</t>
  </si>
  <si>
    <t>3238</t>
  </si>
  <si>
    <t>FRONTIER ELEMENTARY SCHOOL</t>
  </si>
  <si>
    <t>3985</t>
  </si>
  <si>
    <t>HIGH PLAINS ELEMENTARY SCHOOL</t>
  </si>
  <si>
    <t>5126</t>
  </si>
  <si>
    <t>LIBERTY HIGH SCHOOL</t>
  </si>
  <si>
    <t>6140</t>
  </si>
  <si>
    <t>MOUNTAIN RIDGE MIDDLE SCHOOL</t>
  </si>
  <si>
    <t>6158</t>
  </si>
  <si>
    <t>MOUNTAIN VIEW ELEMENTARY SCHOOL</t>
  </si>
  <si>
    <t>6937</t>
  </si>
  <si>
    <t>PINE CREEK HIGH SCHOOL</t>
  </si>
  <si>
    <t>6942</t>
  </si>
  <si>
    <t>PINE VALLEY ELEMENTARY SCHOOL</t>
  </si>
  <si>
    <t>6960</t>
  </si>
  <si>
    <t>PIONEER ELEMENTARY SCHOOL</t>
  </si>
  <si>
    <t>7159</t>
  </si>
  <si>
    <t>PRAIRIE HILLS ELEMENTARY SCHOOL</t>
  </si>
  <si>
    <t>7240</t>
  </si>
  <si>
    <t>RAMPART HIGH SCHOOL</t>
  </si>
  <si>
    <t>7460</t>
  </si>
  <si>
    <t>ROCKRIMMON ELEMENTARY SCHOOL</t>
  </si>
  <si>
    <t>1627</t>
  </si>
  <si>
    <t>THE CLASSICAL ACADEMY CHARTER</t>
  </si>
  <si>
    <t>1630</t>
  </si>
  <si>
    <t>THE CLASSICAL ACADEMY HIGH SCHOOL</t>
  </si>
  <si>
    <t>1629</t>
  </si>
  <si>
    <t>THE CLASSICAL ACADEMY MIDDLE SCHOOL</t>
  </si>
  <si>
    <t>8813</t>
  </si>
  <si>
    <t>THE DA VINCI ACADEMY SCHOOL</t>
  </si>
  <si>
    <t>8851</t>
  </si>
  <si>
    <t>TIMBERVIEW MIDDLE SCHOOL</t>
  </si>
  <si>
    <t>9714</t>
  </si>
  <si>
    <t>WOODMEN-ROBERTS ELEMENTARY SCHOOL</t>
  </si>
  <si>
    <t>ADAMS 12 FIVE STAR SCHOOLS</t>
  </si>
  <si>
    <t>0015</t>
  </si>
  <si>
    <t>ACADEMY OF CHARTER SCHOOLS</t>
  </si>
  <si>
    <t>0301</t>
  </si>
  <si>
    <t>ARAPAHOE RIDGE ELEMENTARY SCHOOL</t>
  </si>
  <si>
    <t>1020</t>
  </si>
  <si>
    <t>BRIGHT HORIZONS PRE-KINDERGARTEN SC</t>
  </si>
  <si>
    <t>1388</t>
  </si>
  <si>
    <t>CENTENNIAL ELEMENTARY SCHOOL</t>
  </si>
  <si>
    <t>1480</t>
  </si>
  <si>
    <t>CENTURY MIDDLE SCHOOL</t>
  </si>
  <si>
    <t>2576</t>
  </si>
  <si>
    <t>CHERRY DRIVE ELEMENTARY SCHOOL</t>
  </si>
  <si>
    <t>1752</t>
  </si>
  <si>
    <t>COLORADO VIRTUAL ACADEMY (COVA)</t>
  </si>
  <si>
    <t>1878</t>
  </si>
  <si>
    <t>RALSTON VALLEY SENIOR HIGH SCHOOL</t>
  </si>
  <si>
    <t>7282</t>
  </si>
  <si>
    <t>RED ROCKS ELEMENTARY SCHOOL</t>
  </si>
  <si>
    <t>7462</t>
  </si>
  <si>
    <t>ROCKY MOUNTAIN ACADEMY OF EVERGREEN</t>
  </si>
  <si>
    <t>5415</t>
  </si>
  <si>
    <t>ROCKY MOUNTAIN DEAF SCHOOL</t>
  </si>
  <si>
    <t>7483</t>
  </si>
  <si>
    <t>ROONEY RANCH ELEMENTARY SCHOOL</t>
  </si>
  <si>
    <t>7520</t>
  </si>
  <si>
    <t>RUSSELL ELEMENTARY SCHOOL</t>
  </si>
  <si>
    <t>7529</t>
  </si>
  <si>
    <t>7708</t>
  </si>
  <si>
    <t>SECREST ELEMENTARY SCHOOL</t>
  </si>
  <si>
    <t>7753</t>
  </si>
  <si>
    <t>SEMPER ELEMENTARY SCHOOL</t>
  </si>
  <si>
    <t>7780</t>
  </si>
  <si>
    <t>SHAFFER ELEMENTARY SCHOOL</t>
  </si>
  <si>
    <t>7833</t>
  </si>
  <si>
    <t>SHELTON ELEMENTARY SCHOOL</t>
  </si>
  <si>
    <t>4478</t>
  </si>
  <si>
    <t>SHERIDAN GREEN ELEMENTARY SCHOOL</t>
  </si>
  <si>
    <t>7870</t>
  </si>
  <si>
    <t>SIERRA ELEMENTARY SCHOOL</t>
  </si>
  <si>
    <t>7962</t>
  </si>
  <si>
    <t>SLATER ELEMENTARY SCHOOL</t>
  </si>
  <si>
    <t>8102</t>
  </si>
  <si>
    <t>SOUTH LAKEWOOD ELEMENTARY SCHOOL</t>
  </si>
  <si>
    <t>8209</t>
  </si>
  <si>
    <t>STANDLEY LAKE HIGH SCHOOL</t>
  </si>
  <si>
    <t>8248</t>
  </si>
  <si>
    <t>STEIN ELEMENTARY SCHOOL</t>
  </si>
  <si>
    <t>8272</t>
  </si>
  <si>
    <t>STEVENS ELEMENTARY SCHOOL</t>
  </si>
  <si>
    <t>8276</t>
  </si>
  <si>
    <t>STOBER ELEMENTARY SCHOOL</t>
  </si>
  <si>
    <t>8280</t>
  </si>
  <si>
    <t>STONY CREEK ELEMENTARY SCHOOL</t>
  </si>
  <si>
    <t>8300</t>
  </si>
  <si>
    <t>STOTT ELEMENTARY SCHOOL</t>
  </si>
  <si>
    <t>8381</t>
  </si>
  <si>
    <t>SUMMIT RIDGE MIDDLE SCHOOL</t>
  </si>
  <si>
    <t>8432</t>
  </si>
  <si>
    <t>SWANSON ELEMENTARY SCHOOL</t>
  </si>
  <si>
    <t>8458</t>
  </si>
  <si>
    <t>TANGLEWOOD LANGUAGE DEVELOPMENT PRE</t>
  </si>
  <si>
    <t>8834</t>
  </si>
  <si>
    <t>THOMSON ELEMENTARY SCHOOL</t>
  </si>
  <si>
    <t>9008</t>
  </si>
  <si>
    <t>UTE MEADOWS ELEMENTARY SCHOOL</t>
  </si>
  <si>
    <t>9052</t>
  </si>
  <si>
    <t>VAN ARSDALE ELEMENTARY SCHOOL</t>
  </si>
  <si>
    <t>9058</t>
  </si>
  <si>
    <t>VANDERHOOF ELEMENTARY SCHOOL</t>
  </si>
  <si>
    <t>9154</t>
  </si>
  <si>
    <t>VIVIAN ELEMENTARY SCHOOL</t>
  </si>
  <si>
    <t>9232</t>
  </si>
  <si>
    <t>WARDER ELEMENTARY SCHOOL</t>
  </si>
  <si>
    <t>9234</t>
  </si>
  <si>
    <t>WARREN OCCUPATION TECHNICAL CENTER</t>
  </si>
  <si>
    <t>9299</t>
  </si>
  <si>
    <t>WAYNE CARLE MIDDLE SCHOOL</t>
  </si>
  <si>
    <t>9328</t>
  </si>
  <si>
    <t>WEBER ELEMENTARY SCHOOL</t>
  </si>
  <si>
    <t>9342</t>
  </si>
  <si>
    <t>WELCHESTER ELEMENTARY SCHOOL</t>
  </si>
  <si>
    <t>9424</t>
  </si>
  <si>
    <t>WEST JEFFERSON ELEMENTARY SCHOOL</t>
  </si>
  <si>
    <t>9428</t>
  </si>
  <si>
    <t>WEST JEFFERSON MIDDLE SCHOOL</t>
  </si>
  <si>
    <t>9429</t>
  </si>
  <si>
    <t>WEST WOODS ELEMENTARY SCHOOL</t>
  </si>
  <si>
    <t>9412</t>
  </si>
  <si>
    <t>WESTGATE ELEMENTARY SCHOOL</t>
  </si>
  <si>
    <t>9490</t>
  </si>
  <si>
    <t>WESTRIDGE ELEMENTARY SCHOOL</t>
  </si>
  <si>
    <t>9510</t>
  </si>
  <si>
    <t>WHEAT RIDGE HIGH SCHOOL</t>
  </si>
  <si>
    <t>9506</t>
  </si>
  <si>
    <t>WHEAT RIDGE MIDDLE SCHOOL</t>
  </si>
  <si>
    <t>9638</t>
  </si>
  <si>
    <t>WILMORE DAVIS ELEMENTARY SCHOOL</t>
  </si>
  <si>
    <t>9648</t>
  </si>
  <si>
    <t>WILMOT ELEMENTARY SCHOOL</t>
  </si>
  <si>
    <t>9678</t>
  </si>
  <si>
    <t>WITT ELEMENTARY SCHOOL</t>
  </si>
  <si>
    <t>9427</t>
  </si>
  <si>
    <t>WOODROW WILSON CHARTER ACADEMY</t>
  </si>
  <si>
    <t>9800</t>
  </si>
  <si>
    <t>ZERGER ELEMENTARY SCHOOL</t>
  </si>
  <si>
    <t>JOHNSTOWN-MILLIKEN RE-5J</t>
  </si>
  <si>
    <t>4785</t>
  </si>
  <si>
    <t>KNOWLEDGE QUEST ACADEMY</t>
  </si>
  <si>
    <t>5078</t>
  </si>
  <si>
    <t>LETFORD ELEMENTARY SCHOOL</t>
  </si>
  <si>
    <t>5896</t>
  </si>
  <si>
    <t>MILLIKEN ELEMENTARY SCHOOL</t>
  </si>
  <si>
    <t>5902</t>
  </si>
  <si>
    <t>MILLIKEN MIDDLE SCHOOL</t>
  </si>
  <si>
    <t>6963</t>
  </si>
  <si>
    <t>PIONEER RIDGE ELEMENTARY SCHOOL</t>
  </si>
  <si>
    <t>7490</t>
  </si>
  <si>
    <t>ROOSEVELT HIGH SCHOOL</t>
  </si>
  <si>
    <t>JULESBURG RE-1</t>
  </si>
  <si>
    <t>4488</t>
  </si>
  <si>
    <t>JULESBURG ELEMENTARY SCHOOL</t>
  </si>
  <si>
    <t>4492</t>
  </si>
  <si>
    <t>JULESBURG HIGH SCHOOL</t>
  </si>
  <si>
    <t>KARVAL RE-23</t>
  </si>
  <si>
    <t>4502</t>
  </si>
  <si>
    <t>KARVAL ELEMENTARY SCHOOL</t>
  </si>
  <si>
    <t>4506</t>
  </si>
  <si>
    <t>KARVAL JUNIOR-SENIOR HIGH SCHOOL</t>
  </si>
  <si>
    <t>4504</t>
  </si>
  <si>
    <t>KARVAL ONLINE EDUCATION</t>
  </si>
  <si>
    <t>KEENESBURG RE-3(J)</t>
  </si>
  <si>
    <t>1299</t>
  </si>
  <si>
    <t>CARDINAL COMMUNITY ACADEMY CHARTER</t>
  </si>
  <si>
    <t>4526</t>
  </si>
  <si>
    <t>HOFF ELEMENTARY SCHOOL</t>
  </si>
  <si>
    <t>4148</t>
  </si>
  <si>
    <t>HUDSON ELEMENTARY SCHOOL</t>
  </si>
  <si>
    <t>3090</t>
  </si>
  <si>
    <t>LOCHBUIE ELEMENTARY SCHOOL</t>
  </si>
  <si>
    <t>9347</t>
  </si>
  <si>
    <t>WELD CENTRAL JUNIOR HIGH SCHOOL</t>
  </si>
  <si>
    <t>1446</t>
  </si>
  <si>
    <t>WELD CENTRAL SENIOR HIGH SCHOOL</t>
  </si>
  <si>
    <t>KIM REORGANIZED 88</t>
  </si>
  <si>
    <t>4690</t>
  </si>
  <si>
    <t>KIM ELEMENTARY SCHOOL</t>
  </si>
  <si>
    <t>4694</t>
  </si>
  <si>
    <t>KIM UNDIVIDED HIGH SCHOOL</t>
  </si>
  <si>
    <t>KIOWA C-2</t>
  </si>
  <si>
    <t>4724</t>
  </si>
  <si>
    <t>KIOWA ELEMENTARY SCHOOL</t>
  </si>
  <si>
    <t>4728</t>
  </si>
  <si>
    <t>KIOWA HIGH SCHOOL</t>
  </si>
  <si>
    <t>4726</t>
  </si>
  <si>
    <t>KIOWA MIDDLE SCHOOL</t>
  </si>
  <si>
    <t>4738</t>
  </si>
  <si>
    <t>KIT CARSON ELEMENTARY SCHOOL</t>
  </si>
  <si>
    <t>4742</t>
  </si>
  <si>
    <t>KIT CARSON JUNIOR-SENIOR HIGH SCHOO</t>
  </si>
  <si>
    <t>4860</t>
  </si>
  <si>
    <t>LA VETA ELEMENTARY SCHOOL</t>
  </si>
  <si>
    <t>4864</t>
  </si>
  <si>
    <t>LA VETA JUNIOR-SENIOR HIGH SCHOOL</t>
  </si>
  <si>
    <t>4904</t>
  </si>
  <si>
    <t>LAKE COUNTY HIGH SCHOOL</t>
  </si>
  <si>
    <t>4901</t>
  </si>
  <si>
    <t>LAKE COUNTY MIDDLE SCHOOL</t>
  </si>
  <si>
    <t>8804</t>
  </si>
  <si>
    <t>PITTS ELEMENTARY SCHOOL</t>
  </si>
  <si>
    <t>9486</t>
  </si>
  <si>
    <t>WESTPARK ELEMENTARY SCHOOL</t>
  </si>
  <si>
    <t>0200</t>
  </si>
  <si>
    <t>ALTA VISTA CHARTER SCHOOL</t>
  </si>
  <si>
    <t>4960</t>
  </si>
  <si>
    <t>LAMAR HIGH SCHOOL</t>
  </si>
  <si>
    <t>4956</t>
  </si>
  <si>
    <t>LAMAR MIDDLE SCHOOL</t>
  </si>
  <si>
    <t>5190</t>
  </si>
  <si>
    <t>5777</t>
  </si>
  <si>
    <t>MELVIN HENDRICKSON DEVELOPMENT CENT</t>
  </si>
  <si>
    <t>6794</t>
  </si>
  <si>
    <t>PARKVIEW ELEMENTARY SCHOOL</t>
  </si>
  <si>
    <t>9268</t>
  </si>
  <si>
    <t>4495</t>
  </si>
  <si>
    <t>JUMP START LEARNING CENTER</t>
  </si>
  <si>
    <t>4983</t>
  </si>
  <si>
    <t>LAS ANIMAS A+ DISTANCE LEARNING SCH</t>
  </si>
  <si>
    <t>1812</t>
  </si>
  <si>
    <t>LAS ANIMAS ELEMENTARY SCHOOL</t>
  </si>
  <si>
    <t>4990</t>
  </si>
  <si>
    <t>LAS ANIMAS HIGH SCHOOL</t>
  </si>
  <si>
    <t>4986</t>
  </si>
  <si>
    <t>LAS ANIMAS MIDDLE SCHOOL</t>
  </si>
  <si>
    <t>LEWIS-PALMER 38</t>
  </si>
  <si>
    <t>1972</t>
  </si>
  <si>
    <t>CREEKSIDE MIDDLE SCHOOL</t>
  </si>
  <si>
    <t>3539</t>
  </si>
  <si>
    <t>GRACE BEST ELEMENTARY SCHOOL</t>
  </si>
  <si>
    <t>5096</t>
  </si>
  <si>
    <t>LEWIS-PALMER ELEMENTARY SCHOOL</t>
  </si>
  <si>
    <t>5100</t>
  </si>
  <si>
    <t>LEWIS-PALMER HIGH SCHOOL</t>
  </si>
  <si>
    <t>5098</t>
  </si>
  <si>
    <t>LEWIS-PALMER MIDDLE SCHOOL</t>
  </si>
  <si>
    <t>5093</t>
  </si>
  <si>
    <t>MONUMENT CHARTER ACADEMY</t>
  </si>
  <si>
    <t>6682</t>
  </si>
  <si>
    <t>PALMER LAKE ELEMENTARY SCHOOL</t>
  </si>
  <si>
    <t>7165</t>
  </si>
  <si>
    <t>PRAIRIE WINDS ELEMENTARY SCHOOL</t>
  </si>
  <si>
    <t>4686</t>
  </si>
  <si>
    <t>RAY E KILMER ELEMENTARY SCHOOL</t>
  </si>
  <si>
    <t>LIBERTY J-4</t>
  </si>
  <si>
    <t>5119</t>
  </si>
  <si>
    <t>LIBERTY ELEMENTARY SCHOOL</t>
  </si>
  <si>
    <t>5123</t>
  </si>
  <si>
    <t>LIBERTY JUNIOR-SENIOR HIGH SCHOOL</t>
  </si>
  <si>
    <t>LIMON RE-4J</t>
  </si>
  <si>
    <t>5132</t>
  </si>
  <si>
    <t>LIMON ELEMENTARY SCHOOL</t>
  </si>
  <si>
    <t>5136</t>
  </si>
  <si>
    <t>ELKHART ELEMENTARY SCHOOL</t>
  </si>
  <si>
    <t>2992</t>
  </si>
  <si>
    <t>FLETCHER ELEMENTARY SCHOOL</t>
  </si>
  <si>
    <t>3272</t>
  </si>
  <si>
    <t>FULTON ELEMENTARY SCHOOL</t>
  </si>
  <si>
    <t>3354</t>
  </si>
  <si>
    <t>GATEWAY HIGH SCHOOL</t>
  </si>
  <si>
    <t>MOUNTAIN VALLEY ELEMENTARY SCHOOL</t>
  </si>
  <si>
    <t>6144</t>
  </si>
  <si>
    <t>MOUNTAIN VALLEY MIDDLE SCHOOL</t>
  </si>
  <si>
    <t>6146</t>
  </si>
  <si>
    <t>MOUNTAIN VALLEY SENIOR HIGH SCHOOL</t>
  </si>
  <si>
    <t>NORTH CONEJOS RE-1J</t>
  </si>
  <si>
    <t>1378</t>
  </si>
  <si>
    <t>CENTAURI HIGH SCHOOL</t>
  </si>
  <si>
    <t>1276</t>
  </si>
  <si>
    <t>CENTAURI MIDDLE SCHOOL</t>
  </si>
  <si>
    <t>4836</t>
  </si>
  <si>
    <t>LA JARA ELEMENTARY SCHOOL</t>
  </si>
  <si>
    <t>4837</t>
  </si>
  <si>
    <t>LA JARA SECOND CHANCE SCHOOL</t>
  </si>
  <si>
    <t>5422</t>
  </si>
  <si>
    <t>MANZANOLA JUNIOR-SENIOR HIGH SCHOOL</t>
  </si>
  <si>
    <t>MAPLETON 1</t>
  </si>
  <si>
    <t>0505</t>
  </si>
  <si>
    <t>ACHIEVE ACADEMY</t>
  </si>
  <si>
    <t>0507</t>
  </si>
  <si>
    <t>ADVENTURE ELEMENTARY</t>
  </si>
  <si>
    <t>0509</t>
  </si>
  <si>
    <t>CLAYTON PARTNERSHIP SCHOOL</t>
  </si>
  <si>
    <t>0508</t>
  </si>
  <si>
    <t>ENRICHMENT ACADEMY</t>
  </si>
  <si>
    <t>0506</t>
  </si>
  <si>
    <t>EXPLORE ELEMENTARY</t>
  </si>
  <si>
    <t>0212</t>
  </si>
  <si>
    <t>FRONT RANGE EARLY COLLEGE</t>
  </si>
  <si>
    <t>0263</t>
  </si>
  <si>
    <t>GLOBAL LEADERSHIP ACADEMY</t>
  </si>
  <si>
    <t>0504</t>
  </si>
  <si>
    <t>HIGHLAND MONTESSORI SCHOOL</t>
  </si>
  <si>
    <t>5539</t>
  </si>
  <si>
    <t>MAPLETON EARLY LEARNING CENTER</t>
  </si>
  <si>
    <t>0187</t>
  </si>
  <si>
    <t>MAPLETON EXPEDITIONARY SCHOOL OF TH</t>
  </si>
  <si>
    <t>0311</t>
  </si>
  <si>
    <t>MAPLETON PREPARATORY HIGH SCHOOL</t>
  </si>
  <si>
    <t>0502</t>
  </si>
  <si>
    <t>MEADOW COMMUNITY SCHOOL</t>
  </si>
  <si>
    <t>0501</t>
  </si>
  <si>
    <t>MONTEREY COMMUNITY SCHOOL</t>
  </si>
  <si>
    <t>0309</t>
  </si>
  <si>
    <t>SKYVIEW ACADEMY HIGH SCHOOL</t>
  </si>
  <si>
    <t>3960</t>
  </si>
  <si>
    <t>SKYVIEW HIGH SCHOOL</t>
  </si>
  <si>
    <t>9036</t>
  </si>
  <si>
    <t>VALLEY VIEW ELEMENTARY</t>
  </si>
  <si>
    <t>0221</t>
  </si>
  <si>
    <t>WELBY NEW TECHNOLOGY</t>
  </si>
  <si>
    <t>0503</t>
  </si>
  <si>
    <t>YORK INTERNATIONAL</t>
  </si>
  <si>
    <t>MC CLAVE RE-2</t>
  </si>
  <si>
    <t>5666</t>
  </si>
  <si>
    <t>MC CLAVE ELEMENTARY SCHOOL</t>
  </si>
  <si>
    <t>5670</t>
  </si>
  <si>
    <t>MC CLAVE UNDIVIDED HIGH SCHOOL</t>
  </si>
  <si>
    <t>MEEKER RE1</t>
  </si>
  <si>
    <t>5754</t>
  </si>
  <si>
    <t>BARONE MIDDLE SCHOOL</t>
  </si>
  <si>
    <t>5750</t>
  </si>
  <si>
    <t>5762</t>
  </si>
  <si>
    <t>MEEKER HIGH SCHOOL</t>
  </si>
  <si>
    <t>0262</t>
  </si>
  <si>
    <t>APPLETON ELEMENTARY SCHOOL</t>
  </si>
  <si>
    <t>0900</t>
  </si>
  <si>
    <t>BOOKCLIFF MIDDLE SCHOOL</t>
  </si>
  <si>
    <t>1046</t>
  </si>
  <si>
    <t>BROADWAY ELEMENTARY SCHOOL</t>
  </si>
  <si>
    <t>1450</t>
  </si>
  <si>
    <t>CENTRAL HIGH SCHOOL</t>
  </si>
  <si>
    <t>1520</t>
  </si>
  <si>
    <t>POUDRE TRANSITION CENTER</t>
  </si>
  <si>
    <t>7161</t>
  </si>
  <si>
    <t>PRESTON JUNIOR HIGH SCHOOL</t>
  </si>
  <si>
    <t>7218</t>
  </si>
  <si>
    <t>PUTNAM ELEMENTARY SCHOOL</t>
  </si>
  <si>
    <t>7290</t>
  </si>
  <si>
    <t>RED FEATHER LAKES ELEMENTARY SCHOOL</t>
  </si>
  <si>
    <t>0146</t>
  </si>
  <si>
    <t>RIDGEVIEW CLASSICAL CHARTER SCHOOLS</t>
  </si>
  <si>
    <t>7350</t>
  </si>
  <si>
    <t>RIFFENBURGH ELEMENTARY SCHOOL</t>
  </si>
  <si>
    <t>7470</t>
  </si>
  <si>
    <t>ROCKY MOUNTAIN HIGH SCHOOL</t>
  </si>
  <si>
    <t>7834</t>
  </si>
  <si>
    <t>SHEPARDSON ELEMENTARY SCHOOL</t>
  </si>
  <si>
    <t>8318</t>
  </si>
  <si>
    <t>STOVE PRAIRIE ELEMENTARY SCHOOL</t>
  </si>
  <si>
    <t>8460</t>
  </si>
  <si>
    <t>TAVELLI ELEMENTARY SCHOOL</t>
  </si>
  <si>
    <t>8852</t>
  </si>
  <si>
    <t>TIMNATH ELEMENTARY SCHOOL</t>
  </si>
  <si>
    <t>9251</t>
  </si>
  <si>
    <t>TRAUT CORE ELEMENTARY SCHOOL</t>
  </si>
  <si>
    <t>9330</t>
  </si>
  <si>
    <t>WEBBER JUNIOR HIGH SCHOOL</t>
  </si>
  <si>
    <t>9374</t>
  </si>
  <si>
    <t>WELLINGTON JUNIOR HIGH SCHOOL</t>
  </si>
  <si>
    <t>9380</t>
  </si>
  <si>
    <t>WERNER ELEMENTARY SCHOOL</t>
  </si>
  <si>
    <t>0477</t>
  </si>
  <si>
    <t>ZACH ELEMENTARY SCHOOL</t>
  </si>
  <si>
    <t>PRAIRIE RE-11</t>
  </si>
  <si>
    <t>7154</t>
  </si>
  <si>
    <t>PRAIRIE ELEMENTARY SCHOOL</t>
  </si>
  <si>
    <t>7156</t>
  </si>
  <si>
    <t>PRAIRIE JUNIOR-SENIOR HIGH SCHOOL</t>
  </si>
  <si>
    <t>PRIMERO REORGANIZED 2</t>
  </si>
  <si>
    <t>7160</t>
  </si>
  <si>
    <t>PRIMERO ELEMENTARY SCHOOL</t>
  </si>
  <si>
    <t>7164</t>
  </si>
  <si>
    <t>PRIMERO JUNIOR-SENIOR HIGH SCHOOL</t>
  </si>
  <si>
    <t>PRITCHETT RE-3</t>
  </si>
  <si>
    <t>7174</t>
  </si>
  <si>
    <t>PRITCHETT ELEMENTARY SCHOOL</t>
  </si>
  <si>
    <t>7180</t>
  </si>
  <si>
    <t>PRITCHETT HIGH SCHOOL</t>
  </si>
  <si>
    <t>7176</t>
  </si>
  <si>
    <t>PRITCHETT MIDDLE SCHOOL</t>
  </si>
  <si>
    <t>0738</t>
  </si>
  <si>
    <t>BELMONT ELEMENTARY SCHOOL</t>
  </si>
  <si>
    <t>0756</t>
  </si>
  <si>
    <t>BENJAMIN FRANKLIN ELEMENTARY SCHOOL</t>
  </si>
  <si>
    <t>0822</t>
  </si>
  <si>
    <t>BESSEMER ELEMENTARY SCHOOL</t>
  </si>
  <si>
    <t>0860</t>
  </si>
  <si>
    <t>BEULAH HEIGHTS ELEMENTARY SCHOOL</t>
  </si>
  <si>
    <t>0954</t>
  </si>
  <si>
    <t>BRADFORD ELEMENTARY SCHOOL</t>
  </si>
  <si>
    <t>1304</t>
  </si>
  <si>
    <t>CARLILE ELEMENTARY SCHOOL</t>
  </si>
  <si>
    <t>1402</t>
  </si>
  <si>
    <t>1454</t>
  </si>
  <si>
    <t>1488</t>
  </si>
  <si>
    <t>CESAR CHAVEZ ACADEMY</t>
  </si>
  <si>
    <t>1828</t>
  </si>
  <si>
    <t>1872</t>
  </si>
  <si>
    <t>COMMUNITY TRANSITION HOUSE</t>
  </si>
  <si>
    <t>1898</t>
  </si>
  <si>
    <t>CORWIN MIDDLE SCHOOL</t>
  </si>
  <si>
    <t>2217</t>
  </si>
  <si>
    <t>DOLORES HUERTA PREPARATORY HIGH SCH</t>
  </si>
  <si>
    <t>2394</t>
  </si>
  <si>
    <t>2438</t>
  </si>
  <si>
    <t>EVA R BACA ELEMENTARY SCHOOL</t>
  </si>
  <si>
    <t>3098</t>
  </si>
  <si>
    <t>FOUNTAIN ELEMENTARY SCHOOL</t>
  </si>
  <si>
    <t>3206</t>
  </si>
  <si>
    <t>FREED MIDDLE SCHOOL</t>
  </si>
  <si>
    <t>1504</t>
  </si>
  <si>
    <t>GOODNIGHT ELEMENTARY SCHOOL</t>
  </si>
  <si>
    <t>3724</t>
  </si>
  <si>
    <t>HAAFF ELEMENTARY SCHOOL</t>
  </si>
  <si>
    <t>3924</t>
  </si>
  <si>
    <t>3976</t>
  </si>
  <si>
    <t>HIGHLAND PARK ELEMENTARY SCHOOL</t>
  </si>
  <si>
    <t>4302</t>
  </si>
  <si>
    <t>IRVING ELEMENTARY SCHOOL</t>
  </si>
  <si>
    <t>4376</t>
  </si>
  <si>
    <t>JAMES H RISLEY MIDDLE SCHOOL</t>
  </si>
  <si>
    <t>7748</t>
  </si>
  <si>
    <t>KEATING CONTINUING EDUCATION</t>
  </si>
  <si>
    <t>5048</t>
  </si>
  <si>
    <t>LEMUEL PITTS MIDDLE SCHOOL</t>
  </si>
  <si>
    <t>5916</t>
  </si>
  <si>
    <t>MINNEQUA ELEMENTARY SCHOOL</t>
  </si>
  <si>
    <t>6132</t>
  </si>
  <si>
    <t>MORTON ELEMENTARY SCHOOL</t>
  </si>
  <si>
    <t>6504</t>
  </si>
  <si>
    <t>OLGA A HELLBECK ELEMENTARY SCHOOL</t>
  </si>
  <si>
    <t>6770</t>
  </si>
  <si>
    <t>PARK VIEW ELEMENTARY SCHOOL</t>
  </si>
  <si>
    <t>7209</t>
  </si>
  <si>
    <t>PUEBLO CHARTER SCHOOL FOR THE ARTS</t>
  </si>
  <si>
    <t>7481</t>
  </si>
  <si>
    <t>RONCALLI MIDDLE SCHOOL</t>
  </si>
  <si>
    <t>8030</t>
  </si>
  <si>
    <t>SOMERLID ELEMENTARY SCHOOL</t>
  </si>
  <si>
    <t>8082</t>
  </si>
  <si>
    <t>8116</t>
  </si>
  <si>
    <t>SOUTH PARK ELEMENTARY SCHOOL</t>
  </si>
  <si>
    <t>8143</t>
  </si>
  <si>
    <t>SPANN ELEMENTARY SCHOOL</t>
  </si>
  <si>
    <t>8402</t>
  </si>
  <si>
    <t>SUNSET PARK ELEMENTARY SCHOOL</t>
  </si>
  <si>
    <t>9188</t>
  </si>
  <si>
    <t>W H HEATON MIDDLE SCHOOL</t>
  </si>
  <si>
    <t>9785</t>
  </si>
  <si>
    <t>YOUTH &amp; FAMILY ACADEMY CHARTER</t>
  </si>
  <si>
    <t>PUEBLO COUNTY RURAL 70</t>
  </si>
  <si>
    <t>0472</t>
  </si>
  <si>
    <t>AVONDALE ELEMENTARY SCHOOL</t>
  </si>
  <si>
    <t>0852</t>
  </si>
  <si>
    <t>BEULAH ELEMENTARY SCHOOL</t>
  </si>
  <si>
    <t>0856</t>
  </si>
  <si>
    <t>BEULAH MIDDLE SCHOOL</t>
  </si>
  <si>
    <t>1377</t>
  </si>
  <si>
    <t>CEDAR RIDGE ELEMENTARY SCHOOL</t>
  </si>
  <si>
    <t>7532</t>
  </si>
  <si>
    <t>CRAVER MIDDLE SCHOOL</t>
  </si>
  <si>
    <t>0026</t>
  </si>
  <si>
    <t>DESERT SAGE ELEMENTARY SCHOOL</t>
  </si>
  <si>
    <t>3279</t>
  </si>
  <si>
    <t>FUTURES ACADEMY</t>
  </si>
  <si>
    <t>6354</t>
  </si>
  <si>
    <t>NORTH MESA ELEMENTARY SCHOOL</t>
  </si>
  <si>
    <t>7086</t>
  </si>
  <si>
    <t>PLEASANT VIEW MIDDLE SCHOOL</t>
  </si>
  <si>
    <t>7153</t>
  </si>
  <si>
    <t>7208</t>
  </si>
  <si>
    <t>PUEBLO COUNTY HIGH SCHOOL</t>
  </si>
  <si>
    <t>7211</t>
  </si>
  <si>
    <t>PUEBLO TECHNICAL ACADEMY</t>
  </si>
  <si>
    <t>7210</t>
  </si>
  <si>
    <t>PUEBLO WEST ELEMENTARY SCHOOL</t>
  </si>
  <si>
    <t>7214</t>
  </si>
  <si>
    <t>PUEBLO WEST HIGH SCHOOL</t>
  </si>
  <si>
    <t>7212</t>
  </si>
  <si>
    <t>PUEBLO WEST MIDDLE SCHOOL</t>
  </si>
  <si>
    <t>7530</t>
  </si>
  <si>
    <t>RYE ELEMENTARY SCHOOL</t>
  </si>
  <si>
    <t>7534</t>
  </si>
  <si>
    <t>RYE HIGH SCHOOL</t>
  </si>
  <si>
    <t>7886</t>
  </si>
  <si>
    <t>SIERRA VISTA ELEMENTARY SCHOOL</t>
  </si>
  <si>
    <t>0025</t>
  </si>
  <si>
    <t>SKY VIEW MIDDLE SCHOOL</t>
  </si>
  <si>
    <t>8110</t>
  </si>
  <si>
    <t>SOUTH MESA ELEMENTARY SCHOOL</t>
  </si>
  <si>
    <t>8420</t>
  </si>
  <si>
    <t>SWALLOWS CHARTER ACADEMY</t>
  </si>
  <si>
    <t>8810</t>
  </si>
  <si>
    <t>THE CONNECT CHARTER SCHOOL</t>
  </si>
  <si>
    <t>9130</t>
  </si>
  <si>
    <t>VINELAND ELEMENTARY SCHOOL</t>
  </si>
  <si>
    <t>9134</t>
  </si>
  <si>
    <t>VINELAND MIDDLE SCHOOL</t>
  </si>
  <si>
    <t>RANGELY RE-4</t>
  </si>
  <si>
    <t>7268</t>
  </si>
  <si>
    <t>7276</t>
  </si>
  <si>
    <t>RANGELY HIGH SCHOOL</t>
  </si>
  <si>
    <t>7272</t>
  </si>
  <si>
    <t>RANGELY MIDDLE SCHOOL</t>
  </si>
  <si>
    <t>RIDGWAY R-2</t>
  </si>
  <si>
    <t>7342</t>
  </si>
  <si>
    <t>RIDGWAY ELEMENTARY SCHOOL</t>
  </si>
  <si>
    <t>7346</t>
  </si>
  <si>
    <t>RIDGWAY HIGH SCHOOL</t>
  </si>
  <si>
    <t>7344</t>
  </si>
  <si>
    <t>RIDGWAY MIDDLE SCHOOL</t>
  </si>
  <si>
    <t>0560</t>
  </si>
  <si>
    <t>BASALT ELEMENTARY SCHOOL</t>
  </si>
  <si>
    <t>0570</t>
  </si>
  <si>
    <t>BASALT HIGH SCHOOL</t>
  </si>
  <si>
    <t>0561</t>
  </si>
  <si>
    <t>BASALT MIDDLE SCHOOL</t>
  </si>
  <si>
    <t>1006</t>
  </si>
  <si>
    <t>BRIDGES</t>
  </si>
  <si>
    <t>0429</t>
  </si>
  <si>
    <t>CARBONDALE COMMUNITY CHARTER SCHOOL</t>
  </si>
  <si>
    <t>1296</t>
  </si>
  <si>
    <t xml:space="preserve"> Purchased Professional &amp; Technical Services (0300)</t>
  </si>
  <si>
    <t xml:space="preserve"> Other Purchased Services (0500)</t>
  </si>
  <si>
    <t xml:space="preserve"> Supplies (0600)</t>
  </si>
  <si>
    <t>Support Program</t>
  </si>
  <si>
    <t xml:space="preserve"> Purchased Property Services (0400)</t>
  </si>
  <si>
    <t xml:space="preserve"> Other (0800)</t>
  </si>
  <si>
    <t>Budget Submission #:</t>
  </si>
  <si>
    <t>Typed Name of Person Preparing Report                 Date</t>
  </si>
  <si>
    <t>*Check with your school district budget office for the signature of the school district authorized representative.</t>
  </si>
  <si>
    <t>Budget Object</t>
  </si>
  <si>
    <t>Cost</t>
  </si>
  <si>
    <t>Description</t>
  </si>
  <si>
    <t>INSTRUCTIONS/FEATURES OF THE ELECTRONIC BUDGET</t>
  </si>
  <si>
    <t>The computerized application allows interaction among worksheets, calculates subtotals and totals automatically, links data from detail sheets, and calculates indirect costs automatically.</t>
  </si>
  <si>
    <t>1 -</t>
  </si>
  <si>
    <t>General Budget Comments:</t>
  </si>
  <si>
    <t>2 -</t>
  </si>
  <si>
    <t>White cells can be typed in; gray cells cannot or should not be typed in.</t>
  </si>
  <si>
    <t>3 -</t>
  </si>
  <si>
    <t>General Spreadsheet Comments:</t>
  </si>
  <si>
    <t>Do not cut and paste cells.  If you need to move cell contents, (1) copy and paste, then (2) delete the original content.  If you cut and paste you will invalidate the program, and you will have to re-enter all your data on a new file.</t>
  </si>
  <si>
    <t>Use the Zoom feature to change the size of the information on screen.   This will have no effect on the printout size.</t>
  </si>
  <si>
    <t>Symbols:</t>
  </si>
  <si>
    <t>Resting your mouse on a cell with a red triangle in the upper right-hand corner of a cell, displays an informational comment.</t>
  </si>
  <si>
    <t>Terminology:</t>
  </si>
  <si>
    <t>2-Cover Page sheet</t>
  </si>
  <si>
    <t>3-Budget Detail sheet</t>
  </si>
  <si>
    <t xml:space="preserve">1 - </t>
  </si>
  <si>
    <r>
      <t xml:space="preserve">Enter dollar amounts as whole dollars. </t>
    </r>
    <r>
      <rPr>
        <b/>
        <sz val="10"/>
        <rFont val="Arial"/>
        <family val="2"/>
      </rPr>
      <t xml:space="preserve"> Do not</t>
    </r>
    <r>
      <rPr>
        <sz val="10"/>
        <rFont val="Arial"/>
        <family val="2"/>
      </rPr>
      <t xml:space="preserve"> enter cents.</t>
    </r>
  </si>
  <si>
    <r>
      <t>"Object"</t>
    </r>
    <r>
      <rPr>
        <u/>
        <sz val="10"/>
        <rFont val="Arial"/>
        <family val="2"/>
      </rPr>
      <t xml:space="preserve"> or </t>
    </r>
    <r>
      <rPr>
        <b/>
        <u/>
        <sz val="10"/>
        <rFont val="Arial"/>
        <family val="2"/>
      </rPr>
      <t>"Budget Object"</t>
    </r>
    <r>
      <rPr>
        <u/>
        <sz val="10"/>
        <rFont val="Arial"/>
        <family val="2"/>
      </rPr>
      <t xml:space="preserve"> refers to:</t>
    </r>
  </si>
  <si>
    <r>
      <t xml:space="preserve">Printing Instructions:  </t>
    </r>
    <r>
      <rPr>
        <sz val="10"/>
        <rFont val="Arial"/>
        <family val="2"/>
      </rPr>
      <t xml:space="preserve">To print the entire file, select </t>
    </r>
    <r>
      <rPr>
        <b/>
        <sz val="10"/>
        <rFont val="Arial"/>
        <family val="2"/>
      </rPr>
      <t>File,</t>
    </r>
    <r>
      <rPr>
        <sz val="10"/>
        <rFont val="Arial"/>
        <family val="2"/>
      </rPr>
      <t xml:space="preserve"> then select </t>
    </r>
    <r>
      <rPr>
        <b/>
        <sz val="10"/>
        <rFont val="Arial"/>
        <family val="2"/>
      </rPr>
      <t>print,</t>
    </r>
    <r>
      <rPr>
        <sz val="10"/>
        <rFont val="Arial"/>
        <family val="2"/>
      </rPr>
      <t xml:space="preserve"> then select </t>
    </r>
    <r>
      <rPr>
        <b/>
        <sz val="10"/>
        <rFont val="Arial"/>
        <family val="2"/>
      </rPr>
      <t>Entire workbook.</t>
    </r>
    <r>
      <rPr>
        <sz val="10"/>
        <rFont val="Arial"/>
        <family val="2"/>
      </rPr>
      <t xml:space="preserve">  The entire file with page numbers will print.</t>
    </r>
  </si>
  <si>
    <t>0030</t>
  </si>
  <si>
    <t>District Name:</t>
  </si>
  <si>
    <t>School Name:</t>
  </si>
  <si>
    <t xml:space="preserve">           Budget Report:</t>
  </si>
  <si>
    <t>Original Budget</t>
  </si>
  <si>
    <t>Revision number:</t>
  </si>
  <si>
    <t>Date:</t>
  </si>
  <si>
    <t>Name of person completing this information</t>
  </si>
  <si>
    <t>Name:</t>
  </si>
  <si>
    <t>Phone No.:</t>
  </si>
  <si>
    <t>E-mail:</t>
  </si>
  <si>
    <t>SUMMIT COVE ELEMENTARY SCHOOL</t>
  </si>
  <si>
    <t>8378</t>
  </si>
  <si>
    <t>SUMMIT HIGH SCHOOL</t>
  </si>
  <si>
    <t>8377</t>
  </si>
  <si>
    <t>SUMMIT MIDDLE SCHOOL</t>
  </si>
  <si>
    <t>8993</t>
  </si>
  <si>
    <t>UPPER BLUE ELEMENTARY SCHOOL</t>
  </si>
  <si>
    <t>SWINK 33</t>
  </si>
  <si>
    <t>8452</t>
  </si>
  <si>
    <t>SWINK ELEMENTARY SCHOOL</t>
  </si>
  <si>
    <t>8456</t>
  </si>
  <si>
    <t>SWINK JUNIOR-SENIOR HIGH SCHOOL</t>
  </si>
  <si>
    <t>TELLURIDE R-1</t>
  </si>
  <si>
    <t>8786</t>
  </si>
  <si>
    <t>TELLURIDE ELEMENTARY SCHOOL</t>
  </si>
  <si>
    <t>8794</t>
  </si>
  <si>
    <t>TELLURIDE HIGH SCHOOL</t>
  </si>
  <si>
    <t>8790</t>
  </si>
  <si>
    <t>TELLURIDE MIDDLE SCHOOL</t>
  </si>
  <si>
    <t>THOMPSON R-2J</t>
  </si>
  <si>
    <t>0865</t>
  </si>
  <si>
    <t>B F KITCHEN ELEMENTARY SCHOOL</t>
  </si>
  <si>
    <t>0808</t>
  </si>
  <si>
    <t>BERTHOUD ELEMENTARY SCHOOL</t>
  </si>
  <si>
    <t>0812</t>
  </si>
  <si>
    <t>BERTHOUD HIGH SCHOOL</t>
  </si>
  <si>
    <t>BIG THOMPSON ELEMENTARY SCHOOL</t>
  </si>
  <si>
    <t>5312</t>
  </si>
  <si>
    <t>BILL REED MIDDLE SCHOOL</t>
  </si>
  <si>
    <t>1323</t>
  </si>
  <si>
    <t>CARRIE MARTIN ELEMENTARY SCHOOL</t>
  </si>
  <si>
    <t>1385</t>
  </si>
  <si>
    <t>CONRAD BALL MIDDLE SCHOOL</t>
  </si>
  <si>
    <t>1920</t>
  </si>
  <si>
    <t>COTTONWOOD PLAINS ELEMENTARY SCHOOL</t>
  </si>
  <si>
    <t>3320</t>
  </si>
  <si>
    <t>GARFIELD ELEMENTARY SCHOOL</t>
  </si>
  <si>
    <t>9260</t>
  </si>
  <si>
    <t>HAROLD FERGUSON HIGH SCHOOL</t>
  </si>
  <si>
    <t>4332</t>
  </si>
  <si>
    <t>IVY STOCKWELL ELEMENTARY SCHOOL</t>
  </si>
  <si>
    <t>5018</t>
  </si>
  <si>
    <t>LAURENE EDMONDSON ELEMENTARY SCHOOL</t>
  </si>
  <si>
    <t>5170</t>
  </si>
  <si>
    <t>5316</t>
  </si>
  <si>
    <t>LOVELAND HIGH SCHOOL</t>
  </si>
  <si>
    <t>5335</t>
  </si>
  <si>
    <t>LUCILE ERWIN MIDDLE SCHOOL</t>
  </si>
  <si>
    <t>5393</t>
  </si>
  <si>
    <t>MADISON EARLY CHILDHOOD CENTER</t>
  </si>
  <si>
    <t>MARY BLAIR ELEMENTARY SCHOOL</t>
  </si>
  <si>
    <t>5992</t>
  </si>
  <si>
    <t>6163</t>
  </si>
  <si>
    <t>MOUNTAIN VIEW HIGH SCHOOL</t>
  </si>
  <si>
    <t>6194</t>
  </si>
  <si>
    <t>NAMAQUA ELEMENTARY SCHOOL</t>
  </si>
  <si>
    <t>6220</t>
  </si>
  <si>
    <t>NEW VISION CHARTER SCHOOL</t>
  </si>
  <si>
    <t>7640</t>
  </si>
  <si>
    <t>SARAH MILNER ELEMENTARY SCHOOL</t>
  </si>
  <si>
    <t>7650</t>
  </si>
  <si>
    <t>STANSBERRY ELEMENTARY SCHOOL</t>
  </si>
  <si>
    <t>8824</t>
  </si>
  <si>
    <t>THOMPSON VALLEY HIGH SCHOOL</t>
  </si>
  <si>
    <t>8918</t>
  </si>
  <si>
    <t>TRUSCOTT ELEMENTARY SCHOOL</t>
  </si>
  <si>
    <t>8925</t>
  </si>
  <si>
    <t>TURNER MIDDLE SCHOOL</t>
  </si>
  <si>
    <t>9055</t>
  </si>
  <si>
    <t>VAN BUREN ELEMENTARY SCHOOL</t>
  </si>
  <si>
    <t>9228</t>
  </si>
  <si>
    <t>WALT CLARK MIDDLE SCHOOL</t>
  </si>
  <si>
    <t>9674</t>
  </si>
  <si>
    <t>WINONA ELEMENTARY SCHOOL</t>
  </si>
  <si>
    <t>2481</t>
  </si>
  <si>
    <t>ECKHART ELEMENTARY SCHOOL</t>
  </si>
  <si>
    <t>2944</t>
  </si>
  <si>
    <t>FISHER'S PEAK ELEMENTARY SCHOOL</t>
  </si>
  <si>
    <t>8906</t>
  </si>
  <si>
    <t>TRINIDAD HIGH SCHOOL</t>
  </si>
  <si>
    <t>1386</t>
  </si>
  <si>
    <t>TRINIDAD MIDDLE SCHOOL</t>
  </si>
  <si>
    <t>VALLEY RE-1</t>
  </si>
  <si>
    <t>0488</t>
  </si>
  <si>
    <t>AYRES ELEMENTARY SCHOOL</t>
  </si>
  <si>
    <t>1220</t>
  </si>
  <si>
    <t>CALICHE ELEMENTARY SCHOOL</t>
  </si>
  <si>
    <t>1224</t>
  </si>
  <si>
    <t>CALICHE JUNIOR-SENIOR HIGH SCHOOL</t>
  </si>
  <si>
    <t>1243</t>
  </si>
  <si>
    <t>3729</t>
  </si>
  <si>
    <t>HAGEN EARLY EDUCATION CENTER</t>
  </si>
  <si>
    <t>0202</t>
  </si>
  <si>
    <t>SMITH HIGH SCHOOL</t>
  </si>
  <si>
    <t>8260</t>
  </si>
  <si>
    <t>STERLING HIGH SCHOOL</t>
  </si>
  <si>
    <t>8256</t>
  </si>
  <si>
    <t>STERLING MIDDLE SCHOOL</t>
  </si>
  <si>
    <t>6690</t>
  </si>
  <si>
    <t>1781</t>
  </si>
  <si>
    <t>COLORADO ONLINE ACADEMY (COLA)</t>
  </si>
  <si>
    <t>4091</t>
  </si>
  <si>
    <t>HOPE ONLINE LEARNING ACADEMY CO-OP</t>
  </si>
  <si>
    <t>9085</t>
  </si>
  <si>
    <t>V.I.L.A.S. ONLINE SCHOOL</t>
  </si>
  <si>
    <t>9090</t>
  </si>
  <si>
    <t>VILAS ELEMENTARY SCHOOL</t>
  </si>
  <si>
    <t>9100</t>
  </si>
  <si>
    <t>VILAS UNDIVIDED HIGH SCHOOL</t>
  </si>
  <si>
    <t>9222</t>
  </si>
  <si>
    <t>WALSH ELEMENTARY SCHOOL</t>
  </si>
  <si>
    <t>9226</t>
  </si>
  <si>
    <t>WALSH HIGH SCHOOL</t>
  </si>
  <si>
    <t>WELD COUNTY RE-1</t>
  </si>
  <si>
    <t>3398</t>
  </si>
  <si>
    <t>GILCREST ELEMENTARY SCHOOL</t>
  </si>
  <si>
    <t>4854</t>
  </si>
  <si>
    <t>NORTH VALLEY MIDDLE SCHOOL</t>
  </si>
  <si>
    <t>4852</t>
  </si>
  <si>
    <t>PETE MIRICH ELEMENTARY SCHOOL</t>
  </si>
  <si>
    <t>7056</t>
  </si>
  <si>
    <t>PLATTEVILLE ELEMENTARY SCHOOL</t>
  </si>
  <si>
    <t>7058</t>
  </si>
  <si>
    <t>SOUTH VALLEY MIDDLE SCHOOL</t>
  </si>
  <si>
    <t>9032</t>
  </si>
  <si>
    <t>VALLEY HIGH SCHOOL</t>
  </si>
  <si>
    <t>WELD COUNTY S/D RE-8</t>
  </si>
  <si>
    <t>3070</t>
  </si>
  <si>
    <t>FORT LUPTON HIGH SCHOOL</t>
  </si>
  <si>
    <t>3066</t>
  </si>
  <si>
    <t>FORT LUPTON MIDDLE SCHOOL</t>
  </si>
  <si>
    <t>5050</t>
  </si>
  <si>
    <t>LEO WILLIAM BUTLER ELEMENTARY SCHOO</t>
  </si>
  <si>
    <t>8930</t>
  </si>
  <si>
    <t>TWOMBLY ELEMENTARY SCHOOL</t>
  </si>
  <si>
    <t>WELDON VALLEY RE-20(J)</t>
  </si>
  <si>
    <t>9352</t>
  </si>
  <si>
    <t>WELDON VALLEY ELEMENTARY SCHOOL</t>
  </si>
  <si>
    <t>9360</t>
  </si>
  <si>
    <t>WELDON VALLEY HIGH SCHOOL</t>
  </si>
  <si>
    <t>9356</t>
  </si>
  <si>
    <t>WELDON VALLEY JUNIOR HIGH SCHOOL</t>
  </si>
  <si>
    <t>6196</t>
  </si>
  <si>
    <t>NATURITA ELEMENTARY SCHOOL</t>
  </si>
  <si>
    <t>6436</t>
  </si>
  <si>
    <t>NUCLA JUNIOR/SENIOR HIGH SCHOOL</t>
  </si>
  <si>
    <t>6718</t>
  </si>
  <si>
    <t>PARADOX VALLEY CHARTER SCHOOL</t>
  </si>
  <si>
    <t>WEST GRAND 1-JT.</t>
  </si>
  <si>
    <t>9416</t>
  </si>
  <si>
    <t>WEST GRAND ELEMENTARY SCHOOL</t>
  </si>
  <si>
    <t>9420</t>
  </si>
  <si>
    <t>WEST GRAND HIGH SCHOOL</t>
  </si>
  <si>
    <t>9422</t>
  </si>
  <si>
    <t>WEST GRAND MIDDLE SCHOOL</t>
  </si>
  <si>
    <t>WESTMINSTER 50</t>
  </si>
  <si>
    <t>0496</t>
  </si>
  <si>
    <t>BAKER ELEMENTARY SCHOOL</t>
  </si>
  <si>
    <t>0788</t>
  </si>
  <si>
    <t>BERKELEY GARDENS ELEMENTARY SCHOOL</t>
  </si>
  <si>
    <t>1622</t>
  </si>
  <si>
    <t>CLARA E. METZ ELEMENTARY SCHOOL</t>
  </si>
  <si>
    <t>1666</t>
  </si>
  <si>
    <t>CLEAR LAKE MIDDLE SCHOOL</t>
  </si>
  <si>
    <t>CROWN POINTE CHARTER ACADEMY</t>
  </si>
  <si>
    <t>2876</t>
  </si>
  <si>
    <t>7810</t>
  </si>
  <si>
    <t>FLYNN ELEMENTARY SCHOOL</t>
  </si>
  <si>
    <t>3144</t>
  </si>
  <si>
    <t>FRANCIS M. DAY ELEMENTARY SCHOOL</t>
  </si>
  <si>
    <t>3649</t>
  </si>
  <si>
    <t>GREGORY HILL PRESCHOOL</t>
  </si>
  <si>
    <t>3792</t>
  </si>
  <si>
    <t>HARRIS PARK ELEMENTARY SCHOOL</t>
  </si>
  <si>
    <t>3931</t>
  </si>
  <si>
    <t>HIDDEN LAKE HIGH SCHOOL</t>
  </si>
  <si>
    <t>4326</t>
  </si>
  <si>
    <t>IVER C. RANUM HIGH SCHOOL</t>
  </si>
  <si>
    <t>4468</t>
  </si>
  <si>
    <t>J. HODGKINS MIDDLE SCHOOL</t>
  </si>
  <si>
    <t>5388</t>
  </si>
  <si>
    <t>M. SCOTT CARPENTER MIDDLE SCHOOL</t>
  </si>
  <si>
    <t>5834</t>
  </si>
  <si>
    <t>7812</t>
  </si>
  <si>
    <t>SHAW HEIGHTS MIDDLE SCHOOL</t>
  </si>
  <si>
    <t>7860</t>
  </si>
  <si>
    <t>SHERRELWOOD ELEMENTARY SCHOOL</t>
  </si>
  <si>
    <t>7952</t>
  </si>
  <si>
    <t>SKYLINE VISTA ELEMENTARY SCHOOL</t>
  </si>
  <si>
    <t>8406</t>
  </si>
  <si>
    <t>SUNSET RIDGE ELEMENTARY SCHOOL</t>
  </si>
  <si>
    <t>8798</t>
  </si>
  <si>
    <t>TENNYSON KNOLLS ELEMENTARY SCHOOL</t>
  </si>
  <si>
    <t>9148</t>
  </si>
  <si>
    <t>VISTA GRANDE ELEMENTARY SCHOOL</t>
  </si>
  <si>
    <t>9462</t>
  </si>
  <si>
    <t>WESTMINSTER ELEMENTARY SCHOOL</t>
  </si>
  <si>
    <t>9466</t>
  </si>
  <si>
    <t>WESTMINSTER HIGH SCHOOL</t>
  </si>
  <si>
    <t>9476</t>
  </si>
  <si>
    <t>WESTMINSTER HILLS ELEMENTARY SCHOOL</t>
  </si>
  <si>
    <t>9560</t>
  </si>
  <si>
    <t>DISCOVERY HIGH SCHOOL</t>
  </si>
  <si>
    <t>3234</t>
  </si>
  <si>
    <t>FRENCH ELEMENTARY SCHOOL</t>
  </si>
  <si>
    <t>5033</t>
  </si>
  <si>
    <t>CORONADO HILLS ELEMENTARY SCHOOL</t>
  </si>
  <si>
    <t>1914</t>
  </si>
  <si>
    <t>COTTON CREEK ELEMENTARY SCHOOL</t>
  </si>
  <si>
    <t>1937</t>
  </si>
  <si>
    <t>COYOTE RIDGE ELEMENTARY SCHOOL</t>
  </si>
  <si>
    <t>2031</t>
  </si>
  <si>
    <t>CROSSROAD ALTERNATIVE SCHOOL</t>
  </si>
  <si>
    <t>2361</t>
  </si>
  <si>
    <t>EAGLEVIEW ELEMENTARY SCHOOL</t>
  </si>
  <si>
    <t>2918</t>
  </si>
  <si>
    <t>FEDERAL HEIGHTS ELEMENTARY SCHOOL</t>
  </si>
  <si>
    <t>0014</t>
  </si>
  <si>
    <t>GLACIER PEAK ELEMENTARY SCHOOL</t>
  </si>
  <si>
    <t>4000</t>
  </si>
  <si>
    <t>HILLCREST ELEMENTARY SCHOOL</t>
  </si>
  <si>
    <t>4108</t>
  </si>
  <si>
    <t>HORIZON HIGH SCHOOL</t>
  </si>
  <si>
    <t>4172</t>
  </si>
  <si>
    <t>HULSTROM ELEMENTARY SCHOOL</t>
  </si>
  <si>
    <t>2580</t>
  </si>
  <si>
    <t>HUNTERS GLEN ELEMENTARY SCHOOL</t>
  </si>
  <si>
    <t>4187</t>
  </si>
  <si>
    <t>HURON MIDDLE SCHOOL</t>
  </si>
  <si>
    <t>5043</t>
  </si>
  <si>
    <t>LEGACY HIGH SCHOOL</t>
  </si>
  <si>
    <t>5058</t>
  </si>
  <si>
    <t>LEROY DRIVE ELEMENTARY SCHOOL</t>
  </si>
  <si>
    <t>5418</t>
  </si>
  <si>
    <t>MALLEY DRIVE ELEMENTARY SCHOOL</t>
  </si>
  <si>
    <t>5706</t>
  </si>
  <si>
    <t>MC ELWAIN ELEMENTARY SCHOOL</t>
  </si>
  <si>
    <t>0059</t>
  </si>
  <si>
    <t>MERIDIAN ELEMENTARY SCHOOL</t>
  </si>
  <si>
    <t>6060</t>
  </si>
  <si>
    <t>MOUNTAIN RANGE HIGH SCHOOL</t>
  </si>
  <si>
    <t>6150</t>
  </si>
  <si>
    <t>6830</t>
  </si>
  <si>
    <t>NIVER CREEK MIDDLE SCHOOL</t>
  </si>
  <si>
    <t>6355</t>
  </si>
  <si>
    <t>NORTH MOR ELEMENTARY SCHOOL</t>
  </si>
  <si>
    <t>6376</t>
  </si>
  <si>
    <t>NORTH STAR ELEMENTARY SCHOOL</t>
  </si>
  <si>
    <t>6402</t>
  </si>
  <si>
    <t>NORTHGLENN HIGH SCHOOL</t>
  </si>
  <si>
    <t>6398</t>
  </si>
  <si>
    <t>NORTHGLENN MIDDLE SCHOOL</t>
  </si>
  <si>
    <t>7155</t>
  </si>
  <si>
    <t>2584</t>
  </si>
  <si>
    <t>RIVERDALE ELEMENTARY SCHOOL</t>
  </si>
  <si>
    <t>2582</t>
  </si>
  <si>
    <t>ROCKY MOUNTAIN ELEMENTARY SCHOOL</t>
  </si>
  <si>
    <t>0057</t>
  </si>
  <si>
    <t>ROCKY TOP MIDDLE SCHOOL</t>
  </si>
  <si>
    <t>6342</t>
  </si>
  <si>
    <t>SHADOW RIDGE MIDDLE SCHOOL</t>
  </si>
  <si>
    <t>7795</t>
  </si>
  <si>
    <t>SILVER CREEK ELEMENTARY</t>
  </si>
  <si>
    <t>2578</t>
  </si>
  <si>
    <t>SKYVIEW ELEMENTARY SCHOOL</t>
  </si>
  <si>
    <t>1519</t>
  </si>
  <si>
    <t>STARGATE CHARTER SCHOOL</t>
  </si>
  <si>
    <t>8361</t>
  </si>
  <si>
    <t>STUKEY ELEMENTARY SCHOOL</t>
  </si>
  <si>
    <t>2410</t>
  </si>
  <si>
    <t>TARVER ELEMENTARY SCHOOL</t>
  </si>
  <si>
    <t>8842</t>
  </si>
  <si>
    <t>THORNTON ELEMENTARY SCHOOL</t>
  </si>
  <si>
    <t>5816</t>
  </si>
  <si>
    <t>THORNTON HIGH SCHOOL</t>
  </si>
  <si>
    <t>5814</t>
  </si>
  <si>
    <t>THORNTON MIDDLE SCHOOL</t>
  </si>
  <si>
    <t>0210</t>
  </si>
  <si>
    <t>VANTAGE POINT</t>
  </si>
  <si>
    <t>9444</t>
  </si>
  <si>
    <t>WESTLAKE MIDDLE SCHOOL</t>
  </si>
  <si>
    <t>9494</t>
  </si>
  <si>
    <t>WESTVIEW ELEMENTARY SCHOOL</t>
  </si>
  <si>
    <t>9682</t>
  </si>
  <si>
    <t>WOODGLEN ELEMENTARY SCHOOL</t>
  </si>
  <si>
    <t>9746</t>
  </si>
  <si>
    <t>WYCO DRIVE ELEMENTARY SCHOOL</t>
  </si>
  <si>
    <t>0124</t>
  </si>
  <si>
    <t>ACSD 14 CHILD CARE CENTER</t>
  </si>
  <si>
    <t>0024</t>
  </si>
  <si>
    <t>ADAMS CITY HIGH SCHOOL</t>
  </si>
  <si>
    <t>0020</t>
  </si>
  <si>
    <t>ADAMS CITY MIDDLE SCHOOL</t>
  </si>
  <si>
    <t>0186</t>
  </si>
  <si>
    <t>ALSUP ELEMENTARY SCHOOL</t>
  </si>
  <si>
    <t>1426</t>
  </si>
  <si>
    <t>CENTRAL ELEMENTARY SCHOOL</t>
  </si>
  <si>
    <t>1882</t>
  </si>
  <si>
    <t>COMMUNITY LEADERSHIP ACADEMY</t>
  </si>
  <si>
    <t>2308</t>
  </si>
  <si>
    <t>DUPONT ELEMENTARY SCHOOL</t>
  </si>
  <si>
    <t>6534</t>
  </si>
  <si>
    <t>HANSON ELEMENTARY SCHOOL</t>
  </si>
  <si>
    <t>4516</t>
  </si>
  <si>
    <t>KEARNEY MIDDLE SCHOOL</t>
  </si>
  <si>
    <t>4536</t>
  </si>
  <si>
    <t>KEMP ELEMENTARY SCHOOL</t>
  </si>
  <si>
    <t>0022</t>
  </si>
  <si>
    <t>LESTER R ARNOLD HIGH SCHOOL</t>
  </si>
  <si>
    <t>5880</t>
  </si>
  <si>
    <t>MILDRED L SANVILLE PRESCHOOL</t>
  </si>
  <si>
    <t>5982</t>
  </si>
  <si>
    <t>MONACO ELEMENTARY SCHOOL</t>
  </si>
  <si>
    <t>6245</t>
  </si>
  <si>
    <t>NEW AMERICA SCHOOL</t>
  </si>
  <si>
    <t>7500</t>
  </si>
  <si>
    <t>ROSE HILL ELEMENTARY SCHOOL</t>
  </si>
  <si>
    <t>0214</t>
  </si>
  <si>
    <t>ALTURA ELEMENTARY SCHOOL</t>
  </si>
  <si>
    <t>0310</t>
  </si>
  <si>
    <t>ARKANSAS ELEMENTARY SCHOOL</t>
  </si>
  <si>
    <t>0458</t>
  </si>
  <si>
    <t>AURORA ACADEMY CHARTER SCHOOL</t>
  </si>
  <si>
    <t>1458</t>
  </si>
  <si>
    <t>AURORA CENTRAL HIGH SCHOOL</t>
  </si>
  <si>
    <t>0465</t>
  </si>
  <si>
    <t>AURORA FRONTIER K-8</t>
  </si>
  <si>
    <t>0464</t>
  </si>
  <si>
    <t>AURORA HILLS MIDDLE SCHOOL</t>
  </si>
  <si>
    <t>2951</t>
  </si>
  <si>
    <t>AURORA PUBLIC SCHOOLS CHILD DEVELOP</t>
  </si>
  <si>
    <t>7232</t>
  </si>
  <si>
    <t>AURORA QUEST ACADEMY</t>
  </si>
  <si>
    <t>0914</t>
  </si>
  <si>
    <t>BOSTON ELEMENTARY SCHOOL</t>
  </si>
  <si>
    <t>1470</t>
  </si>
  <si>
    <t>CENTURY ELEMENTARY SCHOOL</t>
  </si>
  <si>
    <t>1720</t>
  </si>
  <si>
    <t>CLYDE MILLER ELEMENTARY SCHOOL</t>
  </si>
  <si>
    <t>1800</t>
  </si>
  <si>
    <t>COLUMBIA MIDDLE SCHOOL</t>
  </si>
  <si>
    <t>1948</t>
  </si>
  <si>
    <t>CRAWFORD ELEMENTARY SCHOOL</t>
  </si>
  <si>
    <t>2095</t>
  </si>
  <si>
    <t>DALTON ELEMENTARY SCHOOL</t>
  </si>
  <si>
    <t>2114</t>
  </si>
  <si>
    <t>DARTMOUTH ELEMENTARY SCHOOL</t>
  </si>
  <si>
    <t>2384</t>
  </si>
  <si>
    <t>EAST MIDDLE SCHOOL</t>
  </si>
  <si>
    <t>2618</t>
  </si>
  <si>
    <t>WRAY RD-2</t>
  </si>
  <si>
    <t>9729</t>
  </si>
  <si>
    <t>BUCHANAN MIDDLE SCHOOL</t>
  </si>
  <si>
    <t>9725</t>
  </si>
  <si>
    <t>WRAY ELEMENTARY SCHOOL</t>
  </si>
  <si>
    <t>9733</t>
  </si>
  <si>
    <t>WRAY HIGH SCHOOL</t>
  </si>
  <si>
    <t>9795</t>
  </si>
  <si>
    <t>KENNETH P MORRIS ELEMENTARY SCHOOL</t>
  </si>
  <si>
    <t>5221</t>
  </si>
  <si>
    <t>LITTLE INDIANS PRESCHOOL</t>
  </si>
  <si>
    <t>9799</t>
  </si>
  <si>
    <t>YUMA HIGH SCHOOL</t>
  </si>
  <si>
    <t>9791</t>
  </si>
  <si>
    <t>MANASSA ELEMENTARY SCHOOL</t>
  </si>
  <si>
    <t>NORTH PARK R-1</t>
  </si>
  <si>
    <t>6358</t>
  </si>
  <si>
    <t>NORTH PARK JUNIOR-SENIOR HIGH SCHOO</t>
  </si>
  <si>
    <t>9198</t>
  </si>
  <si>
    <t>WALDEN ELEMENTARY SCHOOL</t>
  </si>
  <si>
    <t>NORTHWEST COLO BOCES</t>
  </si>
  <si>
    <t>9787</t>
  </si>
  <si>
    <t>YAMPA VALLEY HIGH SCHOOL</t>
  </si>
  <si>
    <t>NORWOOD R-2J</t>
  </si>
  <si>
    <t>6418</t>
  </si>
  <si>
    <t>NORWOOD ELEMENTARY SCHOOL</t>
  </si>
  <si>
    <t>6422</t>
  </si>
  <si>
    <t>NORWOOD HIGH SCHOOL</t>
  </si>
  <si>
    <t>OTIS R-3</t>
  </si>
  <si>
    <t>6582</t>
  </si>
  <si>
    <t>OTIS ELEMENTARY SCHOOL</t>
  </si>
  <si>
    <t>6586</t>
  </si>
  <si>
    <t>OTIS JUNIOR-SENIOR HIGH SCHOOL</t>
  </si>
  <si>
    <t>OURAY R-1</t>
  </si>
  <si>
    <t>6596</t>
  </si>
  <si>
    <t>OURAY ELEMENTARY SCHOOL</t>
  </si>
  <si>
    <t>6598</t>
  </si>
  <si>
    <t>OURAY MIDDLE SCHOOL</t>
  </si>
  <si>
    <t>6600</t>
  </si>
  <si>
    <t>OURAY SENIOR HIGH SCHOOL</t>
  </si>
  <si>
    <t>PARK (ESTES PARK) R-3</t>
  </si>
  <si>
    <t>2794</t>
  </si>
  <si>
    <t>ESTES PARK HIGH SCHOOL</t>
  </si>
  <si>
    <t>ESTES PARK K-5 SCHOOL</t>
  </si>
  <si>
    <t>2792</t>
  </si>
  <si>
    <t>ESTES PARK MIDDLE SCHOOL</t>
  </si>
  <si>
    <t>PARK COUNTY RE-2</t>
  </si>
  <si>
    <t>8114</t>
  </si>
  <si>
    <t>EDITH TETER ELEMENTARY SCHOOL</t>
  </si>
  <si>
    <t>3681</t>
  </si>
  <si>
    <t>GUFFEY CHARTER SCHOOL</t>
  </si>
  <si>
    <t>4908</t>
  </si>
  <si>
    <t>LAKE GEORGE CHARTER SCHOOL</t>
  </si>
  <si>
    <t>7891</t>
  </si>
  <si>
    <t>SILVERHEELS MIDDLE SCHOOL</t>
  </si>
  <si>
    <t>8118</t>
  </si>
  <si>
    <t>SOUTH PARK HIGH SCHOOL</t>
  </si>
  <si>
    <t>3672</t>
  </si>
  <si>
    <t>PAWNEE ELEMENTARY SCHOOL</t>
  </si>
  <si>
    <t>6812</t>
  </si>
  <si>
    <t>PAWNEE JUNIOR-SENIOR HIGH SCHOOL</t>
  </si>
  <si>
    <t>PEYTON 23 JT</t>
  </si>
  <si>
    <t>6898</t>
  </si>
  <si>
    <t>PEYTON ELEMENTARY SCHOOL</t>
  </si>
  <si>
    <t>6902</t>
  </si>
  <si>
    <t>PEYTON HIGH SCHOOL</t>
  </si>
  <si>
    <t>6900</t>
  </si>
  <si>
    <t>PEYTON MIDDLE SCHOOL</t>
  </si>
  <si>
    <t>PLAINVIEW RE-2</t>
  </si>
  <si>
    <t>6992</t>
  </si>
  <si>
    <t>PLAINVIEW ELEMENTARY SCHOOL</t>
  </si>
  <si>
    <t>7009</t>
  </si>
  <si>
    <t>PLAINVIEW JUNIOR-SENIOR HIGH SCHOOL</t>
  </si>
  <si>
    <t>PLATEAU RE-5</t>
  </si>
  <si>
    <t>6834</t>
  </si>
  <si>
    <t>PEETZ ELEMENTARY SCHOOL</t>
  </si>
  <si>
    <t>6838</t>
  </si>
  <si>
    <t>PEETZ JUNIOR-SENIOR HIGH SCHOOL</t>
  </si>
  <si>
    <t>PLATEAU VALLEY 50</t>
  </si>
  <si>
    <t>3582</t>
  </si>
  <si>
    <t>GRAND MESA HIGH SCHOOL</t>
  </si>
  <si>
    <t>7024</t>
  </si>
  <si>
    <t>PLATEAU VALLEY ELEMENTARY SCHOOL</t>
  </si>
  <si>
    <t>7032</t>
  </si>
  <si>
    <t>PLATEAU VALLEY HIGH SCHOOL</t>
  </si>
  <si>
    <t>7028</t>
  </si>
  <si>
    <t>PLATEAU VALLEY MIDDLE SCHOOL</t>
  </si>
  <si>
    <t>PLATTE CANYON 1</t>
  </si>
  <si>
    <t>7042</t>
  </si>
  <si>
    <t>DEER CREEK ELEMENTARY SCHOOL</t>
  </si>
  <si>
    <t>7048</t>
  </si>
  <si>
    <t>FITZSIMMONS MIDDLE SCHOOL</t>
  </si>
  <si>
    <t>7046</t>
  </si>
  <si>
    <t>PLATTE CANYON HIGH SCHOOL</t>
  </si>
  <si>
    <t>7050</t>
  </si>
  <si>
    <t>PLATTE VALLEY ELEMENTARY SCHOOL</t>
  </si>
  <si>
    <t>7322</t>
  </si>
  <si>
    <t>REVERE JUNIOR-SENIOR HIGH SCHOOL</t>
  </si>
  <si>
    <t>PLATTE VALLEY RE-7</t>
  </si>
  <si>
    <t>7052</t>
  </si>
  <si>
    <t>4670</t>
  </si>
  <si>
    <t>PLATTE VALLEY HIGH SCHOOL</t>
  </si>
  <si>
    <t>7054</t>
  </si>
  <si>
    <t>PLATTE VALLEY MIDDLE SCHOOL</t>
  </si>
  <si>
    <t>POUDRE R-1</t>
  </si>
  <si>
    <t>0490</t>
  </si>
  <si>
    <t>BACON ELEMENTARY SCHOOL</t>
  </si>
  <si>
    <t>0550</t>
  </si>
  <si>
    <t>BARTON PREKINDERGARTEN</t>
  </si>
  <si>
    <t>0612</t>
  </si>
  <si>
    <t>BAUDER ELEMENTARY SCHOOL</t>
  </si>
  <si>
    <t>0678</t>
  </si>
  <si>
    <t>BEATTIE ELEMENTARY SCHOOL</t>
  </si>
  <si>
    <t>0766</t>
  </si>
  <si>
    <t>0892</t>
  </si>
  <si>
    <t>BLEVINS JUNIOR HIGH SCHOOL</t>
  </si>
  <si>
    <t>0898</t>
  </si>
  <si>
    <t>BOLTZ JUNIOR HIGH SCHOOL</t>
  </si>
  <si>
    <t>1186</t>
  </si>
  <si>
    <t>CACHE LA POUDRE ELEMENTARY SCHOOL</t>
  </si>
  <si>
    <t>1190</t>
  </si>
  <si>
    <t>CACHE LA POUDRE JUNIOR HIGH SCHOOL</t>
  </si>
  <si>
    <t>3760</t>
  </si>
  <si>
    <t>2298</t>
  </si>
  <si>
    <t>DUNN ELEMENTARY SCHOOL</t>
  </si>
  <si>
    <t>9370</t>
  </si>
  <si>
    <t>EYESTONE ELEMENTARY SCHOOL</t>
  </si>
  <si>
    <t>3046</t>
  </si>
  <si>
    <t>FORT COLLINS HIGH SCHOOL</t>
  </si>
  <si>
    <t>3105</t>
  </si>
  <si>
    <t>FOSSIL RIDGE HIGH SCHOOL</t>
  </si>
  <si>
    <t>3787</t>
  </si>
  <si>
    <t>HARRIS BILINGUAL ELEMENTARY SCHOOL</t>
  </si>
  <si>
    <t>4282</t>
  </si>
  <si>
    <t>IRISH ELEMENTARY SCHOOL</t>
  </si>
  <si>
    <t>4456</t>
  </si>
  <si>
    <t>4698</t>
  </si>
  <si>
    <t>KINARD JUNIOR HIGH SCHOOL</t>
  </si>
  <si>
    <t>4793</t>
  </si>
  <si>
    <t>KRUSE ELEMENTARY SCHOOL</t>
  </si>
  <si>
    <t>3791</t>
  </si>
  <si>
    <t>LAB ELEMENTARY SCHOOL FOR CREATIVE</t>
  </si>
  <si>
    <t>5014</t>
  </si>
  <si>
    <t>LAUREL ELEMENTARY SCHOOL</t>
  </si>
  <si>
    <t>5068</t>
  </si>
  <si>
    <t>LESHER JUNIOR HIGH SCHOOL</t>
  </si>
  <si>
    <t>5120</t>
  </si>
  <si>
    <t>LIBERTY COMMON CHARTER SCHOOL</t>
  </si>
  <si>
    <t>5168</t>
  </si>
  <si>
    <t>LINCOLN JUNIOR HIGH SCHOOL</t>
  </si>
  <si>
    <t>5196</t>
  </si>
  <si>
    <t>LINTON ELEMENTARY SCHOOL</t>
  </si>
  <si>
    <t>5234</t>
  </si>
  <si>
    <t>LIVERMORE ELEMENTARY SCHOOL</t>
  </si>
  <si>
    <t>5292</t>
  </si>
  <si>
    <t>LOPEZ ELEMENTARY SCHOOL</t>
  </si>
  <si>
    <t>5688</t>
  </si>
  <si>
    <t>MC GRAW ELEMENTARY SCHOOL</t>
  </si>
  <si>
    <t>6078</t>
  </si>
  <si>
    <t>MOORE ELEMENTARY SCHOOL</t>
  </si>
  <si>
    <t>8540</t>
  </si>
  <si>
    <t>MOUNTAIN VIEW JUNIOR HIGH</t>
  </si>
  <si>
    <t>6260</t>
  </si>
  <si>
    <t>NEW VISTA ACADEMY</t>
  </si>
  <si>
    <t>6476</t>
  </si>
  <si>
    <t>O'DEA ELEMENTARY SCHOOL</t>
  </si>
  <si>
    <t>6482</t>
  </si>
  <si>
    <t>OLANDER ELEMENTARY SCHOOL</t>
  </si>
  <si>
    <t>6815</t>
  </si>
  <si>
    <t>PEAK ALTERNATIVE PROGRAM</t>
  </si>
  <si>
    <t>0145</t>
  </si>
  <si>
    <t>7124</t>
  </si>
  <si>
    <t>POUDRE HIGH SCHOOL</t>
  </si>
  <si>
    <t>7127</t>
  </si>
  <si>
    <t>1380</t>
  </si>
  <si>
    <t>CENTAURUS HIGH SCHOOL</t>
  </si>
  <si>
    <t>1390</t>
  </si>
  <si>
    <t>CENTENNIAL MIDDLE SCHOOL</t>
  </si>
  <si>
    <t>1725</t>
  </si>
  <si>
    <t>COAL CREEK ELEMENTARY SCHOOL</t>
  </si>
  <si>
    <t>1842</t>
  </si>
  <si>
    <t>COLUMBINE ELEMENTARY SCHOOL</t>
  </si>
  <si>
    <t>1883</t>
  </si>
  <si>
    <t>COMMUNITY MONTESSORI SCHOOL</t>
  </si>
  <si>
    <t>5606</t>
  </si>
  <si>
    <t>CREEKSIDE ELEMENTARY SCHOOL AT MART</t>
  </si>
  <si>
    <t>1996</t>
  </si>
  <si>
    <t>CREST VIEW ELEMENTARY SCHOOL</t>
  </si>
  <si>
    <t>2240</t>
  </si>
  <si>
    <t>DOUGLASS ELEMENTARY SCHOOL</t>
  </si>
  <si>
    <t>2552</t>
  </si>
  <si>
    <t>EISENHOWER ELEMENTARY SCHOOL</t>
  </si>
  <si>
    <t>2589</t>
  </si>
  <si>
    <t>ELDORADO K-8 ELEMENTARY SCHOOL</t>
  </si>
  <si>
    <t>2702</t>
  </si>
  <si>
    <t>EMERALD ELEMENTARY SCHOOL</t>
  </si>
  <si>
    <t>2892</t>
  </si>
  <si>
    <t>FAIRVIEW HIGH SCHOOL</t>
  </si>
  <si>
    <t>2940</t>
  </si>
  <si>
    <t>FIRESIDE ELEMENTARY SCHOOL</t>
  </si>
  <si>
    <t>2970</t>
  </si>
  <si>
    <t>FLATIRONS ELEMENTARY SCHOOL</t>
  </si>
  <si>
    <t>3022</t>
  </si>
  <si>
    <t>FOOTHILL ELEMENTARY SCHOOL</t>
  </si>
  <si>
    <t>3488</t>
  </si>
  <si>
    <t>GOLD HILL ELEMENTARY SCHOOL</t>
  </si>
  <si>
    <t>3499</t>
  </si>
  <si>
    <t>HALCYON SCHOOL (SPECIAL EDUCATION)</t>
  </si>
  <si>
    <t>3882</t>
  </si>
  <si>
    <t>HEATHERWOOD ELEMENTARY SCHOOL</t>
  </si>
  <si>
    <t>3940</t>
  </si>
  <si>
    <t>HIGH PEAKS ELEMENTARY SCHOOL</t>
  </si>
  <si>
    <t>6642</t>
  </si>
  <si>
    <t>HORIZONS K-8 ALTERNATIVE CHARTER SC</t>
  </si>
  <si>
    <t>4386</t>
  </si>
  <si>
    <t>JAMESTOWN ELEMENTARY SCHOOL</t>
  </si>
  <si>
    <t>4496</t>
  </si>
  <si>
    <t>JUSTICE HIGH CHARTER SCHOOL</t>
  </si>
  <si>
    <t>4792</t>
  </si>
  <si>
    <t>KOHL ELEMENTARY SCHOOL</t>
  </si>
  <si>
    <t>4874</t>
  </si>
  <si>
    <t>LAFAYETTE ELEMENTARY SCHOOL</t>
  </si>
  <si>
    <t>5302</t>
  </si>
  <si>
    <t>LOUISVILLE ELEMENTARY SCHOOL</t>
  </si>
  <si>
    <t>5306</t>
  </si>
  <si>
    <t>LOUISVILLE MIDDLE SCHOOL</t>
  </si>
  <si>
    <t>1136</t>
  </si>
  <si>
    <t>MANHATTAN MIDDLE SCHOOL OF THE ARTS</t>
  </si>
  <si>
    <t>5838</t>
  </si>
  <si>
    <t>MESA ELEMENTARY SCHOOL</t>
  </si>
  <si>
    <t>5999</t>
  </si>
  <si>
    <t>MONARCH HIGH SCHOOL</t>
  </si>
  <si>
    <t>6000</t>
  </si>
  <si>
    <t>MONARCH K-8 SCHOOL</t>
  </si>
  <si>
    <t>6208</t>
  </si>
  <si>
    <t>NEDERLAND ELEMENTARY SCHOOL</t>
  </si>
  <si>
    <t>6212</t>
  </si>
  <si>
    <t>NEDERLAND MIDDLE-SENIOR HIGH SCHOOL</t>
  </si>
  <si>
    <t>6224</t>
  </si>
  <si>
    <t>NEVIN PLATT MIDDLE SCHOOL</t>
  </si>
  <si>
    <t>6195</t>
  </si>
  <si>
    <t>NEW VISTA HIGH SCHOOL</t>
  </si>
  <si>
    <t>6816</t>
  </si>
  <si>
    <t>PEAK TO PEAK CHARTER SCHOOL</t>
  </si>
  <si>
    <t>6962</t>
  </si>
  <si>
    <t>PIONEER BILINGUAL ELEMENTARY SCHOOL</t>
  </si>
  <si>
    <t>7528</t>
  </si>
  <si>
    <t>RYAN ELEMENTARY SCHOOL</t>
  </si>
  <si>
    <t>7592</t>
  </si>
  <si>
    <t>SANCHEZ ELEMENTARY SCHOOL</t>
  </si>
  <si>
    <t>8135</t>
  </si>
  <si>
    <t>SOUTHERN HILLS MIDDLE SCHOOL</t>
  </si>
  <si>
    <t>8387</t>
  </si>
  <si>
    <t>SUMMIT MIDDLE CHARTER SCHOOL</t>
  </si>
  <si>
    <t>8418</t>
  </si>
  <si>
    <t>SUPERIOR ELEMENTARY SCHOOL</t>
  </si>
  <si>
    <t>8978</t>
  </si>
  <si>
    <t>UNIVERSITY HILL ELEMENTARY SCHOOL</t>
  </si>
  <si>
    <t>9544</t>
  </si>
  <si>
    <t>WHITTIER ELEMENTARY SCHOOL</t>
  </si>
  <si>
    <t>BRANSON REORGANIZED 82</t>
  </si>
  <si>
    <t>0948</t>
  </si>
  <si>
    <t>BRANSON ALTERNATIVE SCHOOL</t>
  </si>
  <si>
    <t>0974</t>
  </si>
  <si>
    <t>BRANSON ELEMENTARY SCHOOL</t>
  </si>
  <si>
    <t>0978</t>
  </si>
  <si>
    <t>BRANSON UNDIVIDED HIGH SCHOOL</t>
  </si>
  <si>
    <t>BRIGGSDALE RE-10</t>
  </si>
  <si>
    <t>1008</t>
  </si>
  <si>
    <t>BRIGGSDALE ELEMENTARY SCHOOL</t>
  </si>
  <si>
    <t>1012</t>
  </si>
  <si>
    <t>BRIGGSDALE UNDIVIDED HIGH SCHOOL</t>
  </si>
  <si>
    <t>BRIGHTON 27J</t>
  </si>
  <si>
    <t>0700</t>
  </si>
  <si>
    <t>BELLE CREEK CHARTER SCHOOL</t>
  </si>
  <si>
    <t>1027</t>
  </si>
  <si>
    <t>BRIGHTON CHARTER SCHOOL</t>
  </si>
  <si>
    <t>1021</t>
  </si>
  <si>
    <t>BRIGHTON HERITAGE ACADEMY</t>
  </si>
  <si>
    <t>1022</t>
  </si>
  <si>
    <t>BRIGHTON HIGH SCHOOL</t>
  </si>
  <si>
    <t>1052</t>
  </si>
  <si>
    <t>BROMLEY EAST CHARTER SCHOOL</t>
  </si>
  <si>
    <t>3900</t>
  </si>
  <si>
    <t>HENDERSON ELEMENTARY SCHOOL</t>
  </si>
  <si>
    <t>8032</t>
  </si>
  <si>
    <t>JOHN W THIMMIG ELEMENTARY SCHOOL</t>
  </si>
  <si>
    <t>5615</t>
  </si>
  <si>
    <t>MARY E PENNOCK K-8 ELEMENTARY SCHOO</t>
  </si>
  <si>
    <t>6294</t>
  </si>
  <si>
    <t>NORTH ELEMENTARY SCHOOL</t>
  </si>
  <si>
    <t>6395</t>
  </si>
  <si>
    <t>NORTHEAST ELEMENTARY SCHOOL</t>
  </si>
  <si>
    <t>6638</t>
  </si>
  <si>
    <t>OVERLAND TRAIL MIDDLE SCHOOL</t>
  </si>
  <si>
    <t>7129</t>
  </si>
  <si>
    <t>PRAIRIE VIEW</t>
  </si>
  <si>
    <t>7714</t>
  </si>
  <si>
    <t>SECOND CREEK K-8 ELEMENTARY SCHOOL</t>
  </si>
  <si>
    <t>8060</t>
  </si>
  <si>
    <t>SOUTH ELEMENTARY SCHOOL</t>
  </si>
  <si>
    <t>8130</t>
  </si>
  <si>
    <t>SOUTHEAST ELEMENTARY SCHOOL</t>
  </si>
  <si>
    <t>9230</t>
  </si>
  <si>
    <t>VIKAN MIDDLE SCHOOL</t>
  </si>
  <si>
    <t>BRUSH RE-2(J)</t>
  </si>
  <si>
    <t>1438</t>
  </si>
  <si>
    <t>BEAVER VALLEY ELEMENTARY SCHOOL</t>
  </si>
  <si>
    <t>1096</t>
  </si>
  <si>
    <t>BRUSH HIGH SCHOOL</t>
  </si>
  <si>
    <t>1094</t>
  </si>
  <si>
    <t>BRUSH MIDDLE SCHOOL</t>
  </si>
  <si>
    <t>8832</t>
  </si>
  <si>
    <t>THOMSON PRIMARY SCHOOL</t>
  </si>
  <si>
    <t>BUENA VISTA R-31</t>
  </si>
  <si>
    <t>4306</t>
  </si>
  <si>
    <t>AVERY/PARSONS ELEMENTARY SCHOOL</t>
  </si>
  <si>
    <t>1130</t>
  </si>
  <si>
    <t>BUENA VISTA HIGH SCHOOL</t>
  </si>
  <si>
    <t>1508</t>
  </si>
  <si>
    <t>CHAFFEE COUNTY HIGH SCHOOL</t>
  </si>
  <si>
    <t>1132</t>
  </si>
  <si>
    <t>HARRY L MC GINNIS MIDDLE SCHOOL</t>
  </si>
  <si>
    <t>BUFFALO RE-4</t>
  </si>
  <si>
    <t>5802</t>
  </si>
  <si>
    <t>MERINO ELEMENTARY SCHOOL</t>
  </si>
  <si>
    <t>5806</t>
  </si>
  <si>
    <t>MERINO JUNIOR SENIOR HIGH SCHOOL</t>
  </si>
  <si>
    <t>BURLINGTON RE-6J</t>
  </si>
  <si>
    <t>1144</t>
  </si>
  <si>
    <t>BURLINGTON ELEMENTARY SCHOOL</t>
  </si>
  <si>
    <t>1152</t>
  </si>
  <si>
    <t>BURLINGTON HIGH SCHOOL</t>
  </si>
  <si>
    <t>BURLINGTON MIDDLE SCHOOL</t>
  </si>
  <si>
    <t>BYERS 32J</t>
  </si>
  <si>
    <t>1168</t>
  </si>
  <si>
    <t>BYERS ELEMENTARY SCHOOL</t>
  </si>
  <si>
    <t>1176</t>
  </si>
  <si>
    <t>BYERS JUNIOR-SENIOR HIGH SCHOOL</t>
  </si>
  <si>
    <t>CALHAN RJ-1</t>
  </si>
  <si>
    <t>1210</t>
  </si>
  <si>
    <t>CALHAN ELEMENTARY SCHOOL</t>
  </si>
  <si>
    <t>1218</t>
  </si>
  <si>
    <t>CALHAN HIGH SCHOOL</t>
  </si>
  <si>
    <t>1215</t>
  </si>
  <si>
    <t>CALHAN MIDDLE SCHOOL</t>
  </si>
  <si>
    <t>0035</t>
  </si>
  <si>
    <t>FRONTIER CHARTER ACADEMY</t>
  </si>
  <si>
    <t>CAMPO RE-6</t>
  </si>
  <si>
    <t>1248</t>
  </si>
  <si>
    <t>CAMPO ELEMENTARY SCHOOL</t>
  </si>
  <si>
    <t>1252</t>
  </si>
  <si>
    <t>CAMPO UNDIVIDED HIGH SCHOOL</t>
  </si>
  <si>
    <t>CANON CITY RE-1</t>
  </si>
  <si>
    <t>1266</t>
  </si>
  <si>
    <t>CANON CITY HIGH SCHOOL</t>
  </si>
  <si>
    <t>1262</t>
  </si>
  <si>
    <t>CANON CITY MIDDLE SCHOOL</t>
  </si>
  <si>
    <t>3211</t>
  </si>
  <si>
    <t>GARDEN PARK HIGH SCHOOL</t>
  </si>
  <si>
    <t>3802</t>
  </si>
  <si>
    <t>HARRISON SCHOOL</t>
  </si>
  <si>
    <t>5166</t>
  </si>
  <si>
    <t>CARBONDALE MIDDLE SCHOOL</t>
  </si>
  <si>
    <t>2063</t>
  </si>
  <si>
    <t>CRYSTAL RIVER ELEMENTARY SCHOOL</t>
  </si>
  <si>
    <t>3460</t>
  </si>
  <si>
    <t>GLENWOOD SPRINGS ELEMENTARY SCHOOL</t>
  </si>
  <si>
    <t>3468</t>
  </si>
  <si>
    <t>GLENWOOD SPRINGS HIGH SCHOOL</t>
  </si>
  <si>
    <t>3464</t>
  </si>
  <si>
    <t>GLENWOOD SPRINGS MIDDLE SCHOOL</t>
  </si>
  <si>
    <t>7422</t>
  </si>
  <si>
    <t>ROARING FORK HIGH SCHOOL</t>
  </si>
  <si>
    <t>8038</t>
  </si>
  <si>
    <t>SOPRIS ELEMENTARY SCHOOL</t>
  </si>
  <si>
    <t>ROCKY FORD R-2</t>
  </si>
  <si>
    <t>4418</t>
  </si>
  <si>
    <t>JEFFERSON MIDDLE SCHOOL</t>
  </si>
  <si>
    <t>5114</t>
  </si>
  <si>
    <t>7442</t>
  </si>
  <si>
    <t>ROCKY FORD HIGH SCHOOL</t>
  </si>
  <si>
    <t>9264</t>
  </si>
  <si>
    <t>WASHINGTON PRIMARY SCHOOL</t>
  </si>
  <si>
    <t>SALIDA R-32</t>
  </si>
  <si>
    <t>5268</t>
  </si>
  <si>
    <t>7568</t>
  </si>
  <si>
    <t>SALIDA HIGH SCHOOL</t>
  </si>
  <si>
    <t>4680</t>
  </si>
  <si>
    <t>SALIDA MIDDLE SCHOOL</t>
  </si>
  <si>
    <t>SANFORD 6J</t>
  </si>
  <si>
    <t>7612</t>
  </si>
  <si>
    <t>SANFORD ELEMENTARY SCHOOL</t>
  </si>
  <si>
    <t>7616</t>
  </si>
  <si>
    <t>SANFORD JUNIOR/SENIOR HIGH SCHOOL</t>
  </si>
  <si>
    <t>SANGRE DE CRISTO RE-22J</t>
  </si>
  <si>
    <t>7626</t>
  </si>
  <si>
    <t>SANGRE DE CRISTO ELEMENTARY SCHOOL</t>
  </si>
  <si>
    <t>7630</t>
  </si>
  <si>
    <t>SANGRE DE CRISTO UNDIVIDED HIGH SCH</t>
  </si>
  <si>
    <t>7660</t>
  </si>
  <si>
    <t>SARGENT ELEMENTARY SCHOOL</t>
  </si>
  <si>
    <t>7668</t>
  </si>
  <si>
    <t>SARGENT JUNIOR HIGH SCHOOL</t>
  </si>
  <si>
    <t>7664</t>
  </si>
  <si>
    <t>SARGENT SENIOR HIGH SCHOOL</t>
  </si>
  <si>
    <t>SHERIDAN 2</t>
  </si>
  <si>
    <t>0138</t>
  </si>
  <si>
    <t>ALICE TERRY ELEMENTARY SCHOOL</t>
  </si>
  <si>
    <t>7843</t>
  </si>
  <si>
    <t>EARLY CHILDHOOD EDUCATION CENTER</t>
  </si>
  <si>
    <t>3054</t>
  </si>
  <si>
    <t>FORT LOGAN ELEMENTARY SCHOOL</t>
  </si>
  <si>
    <t>7842</t>
  </si>
  <si>
    <t>SHERIDAN HIGH SCHOOL</t>
  </si>
  <si>
    <t>7837</t>
  </si>
  <si>
    <t>SHERIDAN MIDDLE SCHOOL</t>
  </si>
  <si>
    <t>SIERRA GRANDE R-30</t>
  </si>
  <si>
    <t>7876</t>
  </si>
  <si>
    <t>SIERRA GRANDE ELEMENTARY SCHOOL</t>
  </si>
  <si>
    <t>7878</t>
  </si>
  <si>
    <t>SIERRA GRANDE JUNIOR HIGH SCHOOL</t>
  </si>
  <si>
    <t>7880</t>
  </si>
  <si>
    <t>SIERRA GRANDE SENIOR HIGH SCHOOL</t>
  </si>
  <si>
    <t>7900</t>
  </si>
  <si>
    <t>SILVERTON ELEMENTARY SCHOOL</t>
  </si>
  <si>
    <t>7904</t>
  </si>
  <si>
    <t>SILVERTON HIGH SCHOOL</t>
  </si>
  <si>
    <t>7902</t>
  </si>
  <si>
    <t>SILVERTON MIDDLE SCHOOL</t>
  </si>
  <si>
    <t>0252</t>
  </si>
  <si>
    <t>ANTONITO HIGH SCHOOL</t>
  </si>
  <si>
    <t>0250</t>
  </si>
  <si>
    <t>ANTONITO JUNIOR HIGH SCHOOL</t>
  </si>
  <si>
    <t>0248</t>
  </si>
  <si>
    <t>GUADALUPE ELEMENTARY SCHOOL</t>
  </si>
  <si>
    <t>SOUTH ROUTT RE 3</t>
  </si>
  <si>
    <t>8050</t>
  </si>
  <si>
    <t>SOROCO HIGH SCHOOL</t>
  </si>
  <si>
    <t>8048</t>
  </si>
  <si>
    <t>SOROCO MIDDLE SCHOOL</t>
  </si>
  <si>
    <t>8119</t>
  </si>
  <si>
    <t>SOUTH ROUTT EARLY LEARNING CENTER</t>
  </si>
  <si>
    <t>8120</t>
  </si>
  <si>
    <t>SOUTH ROUTT ELEMENTARY SCHOOL</t>
  </si>
  <si>
    <t>SPRINGFIELD RE-4</t>
  </si>
  <si>
    <t>8160</t>
  </si>
  <si>
    <t>SPRINGFIELD ELEMENTARY SCHOOL</t>
  </si>
  <si>
    <t>8168</t>
  </si>
  <si>
    <t>SPRINGFIELD HIGH SCHOOL</t>
  </si>
  <si>
    <t>8164</t>
  </si>
  <si>
    <t>SPRINGFIELD JUNIOR HIGH SCHOOL</t>
  </si>
  <si>
    <t>ST VRAIN VALLEY RE 1J</t>
  </si>
  <si>
    <t>6499</t>
  </si>
  <si>
    <t>ADULT EDUCATION/LINCOLN CENTER</t>
  </si>
  <si>
    <t>0061</t>
  </si>
  <si>
    <t>ALPINE ELEMENTARY SCHOOL</t>
  </si>
  <si>
    <t>0226</t>
  </si>
  <si>
    <t>ALTONA MIDDLE SCHOOL</t>
  </si>
  <si>
    <t>1148</t>
  </si>
  <si>
    <t>1284</t>
  </si>
  <si>
    <t>CARBON VALLEY CHARTER SCHOOL</t>
  </si>
  <si>
    <t>1434</t>
  </si>
  <si>
    <t>3194</t>
  </si>
  <si>
    <t>COAL RIDGE MIDDLE SCHOOL</t>
  </si>
  <si>
    <t>1844</t>
  </si>
  <si>
    <t>2343</t>
  </si>
  <si>
    <t>EAGLE CREST ELEMENTARY SCHOOL</t>
  </si>
  <si>
    <t>2758</t>
  </si>
  <si>
    <t>ERIE ELEMENTARY SCHOOL</t>
  </si>
  <si>
    <t>2761</t>
  </si>
  <si>
    <t>ERIE HIGH SCHOOL</t>
  </si>
  <si>
    <t>2760</t>
  </si>
  <si>
    <t>ERIE MIDDLE SCHOOL</t>
  </si>
  <si>
    <t>2912</t>
  </si>
  <si>
    <t>FALL RIVER ELEMENTARY SCHOOL</t>
  </si>
  <si>
    <t>2964</t>
  </si>
  <si>
    <t>FLAGSTAFF CHARTER SCHOOL</t>
  </si>
  <si>
    <t>3192</t>
  </si>
  <si>
    <t>FREDERICK ELEMENTARY SCHOOL</t>
  </si>
  <si>
    <t>3196</t>
  </si>
  <si>
    <t>FREDERICK SENIOR HIGH SCHOOL</t>
  </si>
  <si>
    <t>6344</t>
  </si>
  <si>
    <t>HERITAGE MIDDLE SCHOOL</t>
  </si>
  <si>
    <t>4202</t>
  </si>
  <si>
    <t>HYGIENE ELEMENTARY SCHOOL</t>
  </si>
  <si>
    <t>4278</t>
  </si>
  <si>
    <t>INDIAN PEAKS ELEMENTARY SCHOOL</t>
  </si>
  <si>
    <t>0060</t>
  </si>
  <si>
    <t>LEGACY ELEMENTARY SCHOOL</t>
  </si>
  <si>
    <t>5246</t>
  </si>
  <si>
    <t>LOMA LINDA ELEMENTARY SCHOOL</t>
  </si>
  <si>
    <t>5284</t>
  </si>
  <si>
    <t>LONGMONT ESTATES ELEMENTARY SCHOOL</t>
  </si>
  <si>
    <t>5282</t>
  </si>
  <si>
    <t>LONGMONT HIGH SCHOOL</t>
  </si>
  <si>
    <t>5288</t>
  </si>
  <si>
    <t>LONGS PEAK MIDDLE SCHOOL</t>
  </si>
  <si>
    <t>5364</t>
  </si>
  <si>
    <t>LYONS ELEMENTARY SCHOOL</t>
  </si>
  <si>
    <t>5368</t>
  </si>
  <si>
    <t>LYONS MIDDLE/SENIOR HIGH SCHOOL</t>
  </si>
  <si>
    <t>5726</t>
  </si>
  <si>
    <t>MEAD ELEMENTARY SCHOOL</t>
  </si>
  <si>
    <t>5730</t>
  </si>
  <si>
    <t>MEAD MIDDLE SCHOOL</t>
  </si>
  <si>
    <t>6156</t>
  </si>
  <si>
    <t>6274</t>
  </si>
  <si>
    <t>NIWOT ELEMENTARY SCHOOL</t>
  </si>
  <si>
    <t>6276</t>
  </si>
  <si>
    <t>NIWOT HIGH SCHOOL</t>
  </si>
  <si>
    <t>6404</t>
  </si>
  <si>
    <t>6498</t>
  </si>
  <si>
    <t>OLDE COLUMBINE HIGH SCHOOL</t>
  </si>
  <si>
    <t>7157</t>
  </si>
  <si>
    <t>PRAIRIE RIDGE ELEMENTARY SCHOOL</t>
  </si>
  <si>
    <t>7464</t>
  </si>
  <si>
    <t>7584</t>
  </si>
  <si>
    <t>SANBORN ELEMENTARY SCHOOL</t>
  </si>
  <si>
    <t>7789</t>
  </si>
  <si>
    <t>SILVER CREEK HIGH SCHOOL</t>
  </si>
  <si>
    <t>7954</t>
  </si>
  <si>
    <t>SKYLINE HIGH SCHOOL</t>
  </si>
  <si>
    <t>8140</t>
  </si>
  <si>
    <t>SPANGLER ELEMENTARY SCHOOL</t>
  </si>
  <si>
    <t>5286</t>
  </si>
  <si>
    <t>SUNSET MIDDLE SCHOOL</t>
  </si>
  <si>
    <t>8903</t>
  </si>
  <si>
    <t>TRAIL RIDGE MIDDLE SCHOOL</t>
  </si>
  <si>
    <t>8927</t>
  </si>
  <si>
    <t>TWIN PEAKS CHARTER ACADEMY</t>
  </si>
  <si>
    <t>8997</t>
  </si>
  <si>
    <t>UTE CREEK SECONDARY CHARTER ACADEMY</t>
  </si>
  <si>
    <t>9430</t>
  </si>
  <si>
    <t>WESTVIEW MIDDLE SCHOOL</t>
  </si>
  <si>
    <t>STEAMBOAT SPRINGS RE-2</t>
  </si>
  <si>
    <t>6363</t>
  </si>
  <si>
    <t>NORTH ROUTT CHARTER SCHOOL</t>
  </si>
  <si>
    <t>8208</t>
  </si>
  <si>
    <t>SODA CREEK ELEMENTARY SCHOOL</t>
  </si>
  <si>
    <t>8212</t>
  </si>
  <si>
    <t>STEAMBOAT SPRINGS HIGH SCHOOL</t>
  </si>
  <si>
    <t>8210</t>
  </si>
  <si>
    <t>STEAMBOAT SPRINGS MIDDLE SCHOOL</t>
  </si>
  <si>
    <t>8358</t>
  </si>
  <si>
    <t>STRAWBERRY PARK ELEMENTARY SCHOOL</t>
  </si>
  <si>
    <t>STRASBURG 31J</t>
  </si>
  <si>
    <t>7133</t>
  </si>
  <si>
    <t>PRAIRIE CREEKS CHARTER SCHOOL</t>
  </si>
  <si>
    <t>8328</t>
  </si>
  <si>
    <t>STRASBURG ELEMENTARY SCHOOL</t>
  </si>
  <si>
    <t>8334</t>
  </si>
  <si>
    <t>STRASBURG HIGH SCHOOL</t>
  </si>
  <si>
    <t>8332</t>
  </si>
  <si>
    <t>STRASBURG JUNIOR HIGH SCHOOL</t>
  </si>
  <si>
    <t>STRATTON R-4</t>
  </si>
  <si>
    <t>8342</t>
  </si>
  <si>
    <t>8351</t>
  </si>
  <si>
    <t>STRATTON MIDDLE SCHOOL</t>
  </si>
  <si>
    <t>8354</t>
  </si>
  <si>
    <t>STRATTON SENIOR HIGH SCHOOL</t>
  </si>
  <si>
    <t>SUMMIT RE-1</t>
  </si>
  <si>
    <t>8372</t>
  </si>
  <si>
    <t>BRECKENRIDGE ELEMENTARY SCHOOL</t>
  </si>
  <si>
    <t>8370</t>
  </si>
  <si>
    <t>DILLON VALLEY ELEMENTARY SCHOOL</t>
  </si>
  <si>
    <t>8374</t>
  </si>
  <si>
    <t>FRISCO ELEMENTARY SCHOOL</t>
  </si>
  <si>
    <t>8376</t>
  </si>
  <si>
    <t>SILVERTHORNE ELEMENTARY SCHOOL</t>
  </si>
  <si>
    <t>8385</t>
  </si>
  <si>
    <t>E-mail the electronic excel spreadsheet to the e-mail address listed on the '2-Cover Page' tab.</t>
  </si>
  <si>
    <t>3385</t>
  </si>
  <si>
    <t>GEORGETOWN COMMUNITY SCHOOL</t>
  </si>
  <si>
    <t>4700</t>
  </si>
  <si>
    <t>KING-MURPHY ELEMENTARY SCHOOL</t>
  </si>
  <si>
    <t>8926</t>
  </si>
  <si>
    <t>21ST CENTURY CHARTER SCHOOL AT COLO</t>
  </si>
  <si>
    <t>0028</t>
  </si>
  <si>
    <t>ADAMS ELEMENTARY SCHOOL</t>
  </si>
  <si>
    <t>0452</t>
  </si>
  <si>
    <t>AUDUBON ELEMENTARY SCHOOL</t>
  </si>
  <si>
    <t>0594</t>
  </si>
  <si>
    <t>BATES ELEMENTARY SCHOOL</t>
  </si>
  <si>
    <t>0871</t>
  </si>
  <si>
    <t>BIJOU ALTERNATIVE PROGRAM</t>
  </si>
  <si>
    <t>1032</t>
  </si>
  <si>
    <t>BRISTOL ELEMENTARY SCHOOL</t>
  </si>
  <si>
    <t>1126</t>
  </si>
  <si>
    <t>BUENA VISTA ELEMENTARY SCHOOL</t>
  </si>
  <si>
    <t>1340</t>
  </si>
  <si>
    <t>CARVER ELEMENTARY SCHOOL</t>
  </si>
  <si>
    <t>1613</t>
  </si>
  <si>
    <t>CHIPETA ELEMENTARY SCHOOL</t>
  </si>
  <si>
    <t>1616</t>
  </si>
  <si>
    <t>CIVA CHARTER SCHOOL</t>
  </si>
  <si>
    <t>1798</t>
  </si>
  <si>
    <t>COLUMBIA ELEMENTARY SCHOOL</t>
  </si>
  <si>
    <t>1885</t>
  </si>
  <si>
    <t>COMMUNITY PREP CHARTER SCHOOL</t>
  </si>
  <si>
    <t>1870</t>
  </si>
  <si>
    <t>CORONADO HIGH SCHOOL</t>
  </si>
  <si>
    <t>2202</t>
  </si>
  <si>
    <t>DOHERTY HIGH SCHOOL</t>
  </si>
  <si>
    <t>2390</t>
  </si>
  <si>
    <t>2510</t>
  </si>
  <si>
    <t>EDISON ELEMENTARY SCHOOL</t>
  </si>
  <si>
    <t>2722</t>
  </si>
  <si>
    <t>EMERSON-EDISON JUNIOR CHARTER ACADE</t>
  </si>
  <si>
    <t>3218</t>
  </si>
  <si>
    <t>FREMONT ELEMENTARY SCHOOL</t>
  </si>
  <si>
    <t>3470</t>
  </si>
  <si>
    <t>GLOBE CHARTER SCHOOL</t>
  </si>
  <si>
    <t>3592</t>
  </si>
  <si>
    <t>GRANT ELEMENTARY SCHOOL</t>
  </si>
  <si>
    <t>3920</t>
  </si>
  <si>
    <t>HENRY ELEMENTARY SCHOOL</t>
  </si>
  <si>
    <t>4070</t>
  </si>
  <si>
    <t>HOLMES MIDDLE SCHOOL</t>
  </si>
  <si>
    <t>4138</t>
  </si>
  <si>
    <t>HOWBERT ELEMENTARY SCHOOL</t>
  </si>
  <si>
    <t>3890</t>
  </si>
  <si>
    <t>HUNT ELEMENTARY SCHOOL</t>
  </si>
  <si>
    <t>9282</t>
  </si>
  <si>
    <t>IRVING MIDDLE SCHOOL</t>
  </si>
  <si>
    <t>4336</t>
  </si>
  <si>
    <t>IVYWILD ELEMENTARY SCHOOL</t>
  </si>
  <si>
    <t>4358</t>
  </si>
  <si>
    <t>JACKSON ELEMENTARY SCHOOL</t>
  </si>
  <si>
    <t>4406</t>
  </si>
  <si>
    <t>JEFFERSON ELEMENTARY SCHOOL</t>
  </si>
  <si>
    <t>4424</t>
  </si>
  <si>
    <t>JENKINS MIDDLE SCHOOL</t>
  </si>
  <si>
    <t>4530</t>
  </si>
  <si>
    <t>KELLER ELEMENTARY SCHOOL</t>
  </si>
  <si>
    <t>5604</t>
  </si>
  <si>
    <t>KING ELEMENTARY SCHOOL</t>
  </si>
  <si>
    <t>5146</t>
  </si>
  <si>
    <t>LIFE SKILLS CENTER OF COLORADO SPRI</t>
  </si>
  <si>
    <t>5162</t>
  </si>
  <si>
    <t>5272</t>
  </si>
  <si>
    <t>LONGFELLOW ELEMENTARY SCHOOL</t>
  </si>
  <si>
    <t>5404</t>
  </si>
  <si>
    <t>MADISON ELEMENTARY SCHOOL</t>
  </si>
  <si>
    <t>4090</t>
  </si>
  <si>
    <t>MANN MIDDLE SCHOOL</t>
  </si>
  <si>
    <t>5610</t>
  </si>
  <si>
    <t>MARTINEZ ELEMENTARY SCHOOL</t>
  </si>
  <si>
    <t>5878</t>
  </si>
  <si>
    <t>MIDLAND ELEMENTARY SCHOOL</t>
  </si>
  <si>
    <t>5948</t>
  </si>
  <si>
    <t>MITCHELL HIGH SCHOOL</t>
  </si>
  <si>
    <t>5988</t>
  </si>
  <si>
    <t>MONROE ELEMENTARY SCHOOL</t>
  </si>
  <si>
    <t>2528</t>
  </si>
  <si>
    <t>NIKOLA TESLA EDUCATION OPPORTUNITY</t>
  </si>
  <si>
    <t>6306</t>
  </si>
  <si>
    <t>6680</t>
  </si>
  <si>
    <t>PALMER HIGH SCHOOL</t>
  </si>
  <si>
    <t>6856</t>
  </si>
  <si>
    <t>PENROSE ELEMENTARY SCHOOL</t>
  </si>
  <si>
    <t>6932</t>
  </si>
  <si>
    <t>PIKE ELEMENTARY SCHOOL</t>
  </si>
  <si>
    <t>7228</t>
  </si>
  <si>
    <t>QUEEN PALMER ELEMENTARY SCHOOL</t>
  </si>
  <si>
    <t>9618</t>
  </si>
  <si>
    <t>ROGERS ELEMENTARY SCHOOL</t>
  </si>
  <si>
    <t>7482</t>
  </si>
  <si>
    <t>ROOSEVELT EDISON CHARTER SCHOOL</t>
  </si>
  <si>
    <t>7513</t>
  </si>
  <si>
    <t>RUDY ELEMENTARY SCHOOL</t>
  </si>
  <si>
    <t>7523</t>
  </si>
  <si>
    <t>RUSSELL MIDDLE SCHOOL</t>
  </si>
  <si>
    <t>7556</t>
  </si>
  <si>
    <t>SABIN MIDDLE SCHOOL</t>
  </si>
  <si>
    <t>7705</t>
  </si>
  <si>
    <t>SCOTT ELEMENTARY SCHOOL</t>
  </si>
  <si>
    <t>8246</t>
  </si>
  <si>
    <t>STEELE ELEMENTARY SCHOOL</t>
  </si>
  <si>
    <t>8346</t>
  </si>
  <si>
    <t>STRATTON ELEMENTARY SCHOOL</t>
  </si>
  <si>
    <t>8466</t>
  </si>
  <si>
    <t>TAYLOR ELEMENTARY SCHOOL</t>
  </si>
  <si>
    <t>8902</t>
  </si>
  <si>
    <t>TRAILBLAZER ELEMENTARY SCHOOL</t>
  </si>
  <si>
    <t>5576</t>
  </si>
  <si>
    <t>TWAIN ELEMENTARY SCHOOL</t>
  </si>
  <si>
    <t>9244</t>
  </si>
  <si>
    <t>9298</t>
  </si>
  <si>
    <t>WASSON HIGH SCHOOL</t>
  </si>
  <si>
    <t>9404</t>
  </si>
  <si>
    <t>WEST INTERGENERATIONAL CENTER</t>
  </si>
  <si>
    <t>9552</t>
  </si>
  <si>
    <t>9660</t>
  </si>
  <si>
    <t>WILSON ELEMENTARY SCHOOL</t>
  </si>
  <si>
    <t>COTOPAXI ELEMENTARY SCHOOL</t>
  </si>
  <si>
    <t>1911</t>
  </si>
  <si>
    <t>COTOPAXI HOME-SCHOOL PARTNERSHIP SC</t>
  </si>
  <si>
    <t>3228</t>
  </si>
  <si>
    <t>COTOPAXI JUNIOR-SENIOR HIGH SCHOOL</t>
  </si>
  <si>
    <t>CREEDE CONSOLIDATED 1</t>
  </si>
  <si>
    <t>1966</t>
  </si>
  <si>
    <t>CREEDE JUNIOR-SENIOR HIGH SCHOOL</t>
  </si>
  <si>
    <t>1962</t>
  </si>
  <si>
    <t>LAMB ELEMENTARY SCHOOL</t>
  </si>
  <si>
    <t>CRIPPLE CREEK-VICTOR RE-1</t>
  </si>
  <si>
    <t>9080</t>
  </si>
  <si>
    <t>CRESSON ELEMENTARY SCHOOL</t>
  </si>
  <si>
    <t>2024</t>
  </si>
  <si>
    <t>CRIPPLE CREEK-VICTOR JUNIOR-SENIOR</t>
  </si>
  <si>
    <t>CROWLEY COUNTY RE-1-J</t>
  </si>
  <si>
    <t>2050</t>
  </si>
  <si>
    <t>CROWLEY COUNTY ELEMENTARY SCHOOL</t>
  </si>
  <si>
    <t>2058</t>
  </si>
  <si>
    <t>CROWLEY COUNTY HIGH SCHOOL</t>
  </si>
  <si>
    <t>2054</t>
  </si>
  <si>
    <t>CROWLEY COUNTY WARD MIDDLE SCHOOL</t>
  </si>
  <si>
    <t>2088</t>
  </si>
  <si>
    <t>CUSTER COUNTY ELEMENTARY SCHOOL</t>
  </si>
  <si>
    <t>2092</t>
  </si>
  <si>
    <t>CUSTER COUNTY HIGH SCHOOL</t>
  </si>
  <si>
    <t>2091</t>
  </si>
  <si>
    <t>CUSTER MIDDLE SCHOOL</t>
  </si>
  <si>
    <t>DE BEQUE 49JT</t>
  </si>
  <si>
    <t>2122</t>
  </si>
  <si>
    <t>DE BEQUE ELEMENTARY SCHOOL</t>
  </si>
  <si>
    <t>2126</t>
  </si>
  <si>
    <t>DE BEQUE UNDIVIDED HIGH SCHOOL</t>
  </si>
  <si>
    <t>DEER TRAIL 26J</t>
  </si>
  <si>
    <t>2136</t>
  </si>
  <si>
    <t>DEER TRAIL ELEMENTARY SCHOOL</t>
  </si>
  <si>
    <t>2140</t>
  </si>
  <si>
    <t>DEER TRAIL JUNIOR-SENIOR HIGH SCHOO</t>
  </si>
  <si>
    <t>2150</t>
  </si>
  <si>
    <t>DEL NORTE HIGH SCHOOL</t>
  </si>
  <si>
    <t>2148</t>
  </si>
  <si>
    <t>DEL NORTE MIDDLE SCHOOL</t>
  </si>
  <si>
    <t>5840</t>
  </si>
  <si>
    <t>8960</t>
  </si>
  <si>
    <t>UNDERWOOD ELEMENTARY SCHOOL</t>
  </si>
  <si>
    <t>DELTA COUNTY 50(J)</t>
  </si>
  <si>
    <t>0489</t>
  </si>
  <si>
    <t>BACKPACK EARLY LEARNING ACADEMY</t>
  </si>
  <si>
    <t>4182</t>
  </si>
  <si>
    <t>CEDAREDGE ELEMENTARY SCHOOL</t>
  </si>
  <si>
    <t>1372</t>
  </si>
  <si>
    <t>CEDAREDGE HIGH SCHOOL</t>
  </si>
  <si>
    <t>1375</t>
  </si>
  <si>
    <t>CEDAREDGE MIDDLE SCHOOL</t>
  </si>
  <si>
    <t>1952</t>
  </si>
  <si>
    <t>2152</t>
  </si>
  <si>
    <t>DELTA ACADEMY OF APPLIED LEARNING</t>
  </si>
  <si>
    <t>2155</t>
  </si>
  <si>
    <t>DELTA COUNTY OPPORTUNITY SCHOOL</t>
  </si>
  <si>
    <t>By entering the 4-digit codes, your school district and school name appears here.</t>
  </si>
  <si>
    <t>JAMES MADISON CHARTER ACADEMY SCHOO</t>
  </si>
  <si>
    <t>4394</t>
  </si>
  <si>
    <t>JANITELL JUNIOR HIGH SCHOOL</t>
  </si>
  <si>
    <t>5602</t>
  </si>
  <si>
    <t>MARTIN LUTHER KING JR ELEMENTARY SC</t>
  </si>
  <si>
    <t>5841</t>
  </si>
  <si>
    <t>MESA RIDGE HIGH SCHOOL</t>
  </si>
  <si>
    <t>6362</t>
  </si>
  <si>
    <t>6952</t>
  </si>
  <si>
    <t>PINELLO ELEMENTARY SCHOOL</t>
  </si>
  <si>
    <t>8178</t>
  </si>
  <si>
    <t>SPROUL JUNIOR HIGH SCHOOL</t>
  </si>
  <si>
    <t>8392</t>
  </si>
  <si>
    <t>4346</t>
  </si>
  <si>
    <t>TALBOTT ELEMENTARY SCHOOL</t>
  </si>
  <si>
    <t>8122</t>
  </si>
  <si>
    <t>VENETUCCI ELEMENTARY SCHOOL</t>
  </si>
  <si>
    <t>9294</t>
  </si>
  <si>
    <t>WATSON JUNIOR HIGH SCHOOL</t>
  </si>
  <si>
    <t>9334</t>
  </si>
  <si>
    <t>WEBSTER ELEMENTARY SCHOOL</t>
  </si>
  <si>
    <t>9562</t>
  </si>
  <si>
    <t>WIDEFIELD ELEMENTARY SCHOOL</t>
  </si>
  <si>
    <t>9566</t>
  </si>
  <si>
    <t>WIDEFIELD HIGH SCHOOL</t>
  </si>
  <si>
    <t>9656</t>
  </si>
  <si>
    <t>WILSON PRESCHOOL</t>
  </si>
  <si>
    <t>WIGGINS RE-50(J)</t>
  </si>
  <si>
    <t>9576</t>
  </si>
  <si>
    <t>WIGGINS ELEMENTARY SCHOOL</t>
  </si>
  <si>
    <t>9582</t>
  </si>
  <si>
    <t>WIGGINS JUNIOR-SENIOR HIGH SCHOOL</t>
  </si>
  <si>
    <t>WILEY RE-13 JT</t>
  </si>
  <si>
    <t>9604</t>
  </si>
  <si>
    <t>WILEY ELEMENTARY SCHOOL</t>
  </si>
  <si>
    <t>9608</t>
  </si>
  <si>
    <t>WILEY JUNIOR-SENIOR HIGH SCHOOL</t>
  </si>
  <si>
    <t>WINDSOR RE-4</t>
  </si>
  <si>
    <t>0055</t>
  </si>
  <si>
    <t>GRANDVIEW ELEMENTARY SCHOOL</t>
  </si>
  <si>
    <t>6750</t>
  </si>
  <si>
    <t>7958</t>
  </si>
  <si>
    <t>8886</t>
  </si>
  <si>
    <t>TOZER ELEMENTARY SCHOOL</t>
  </si>
  <si>
    <t>9665</t>
  </si>
  <si>
    <t>WINDSOR CHARTER ACADEMY</t>
  </si>
  <si>
    <t>9672</t>
  </si>
  <si>
    <t>WINDSOR HIGH SCHOOL</t>
  </si>
  <si>
    <t>9670</t>
  </si>
  <si>
    <t>WINDSOR MIDDLE SCHOOL</t>
  </si>
  <si>
    <t>WOODLAND PARK RE-2</t>
  </si>
  <si>
    <t>9698</t>
  </si>
  <si>
    <t>9692</t>
  </si>
  <si>
    <t>GATEWAY ELEMENTARY SCHOOL</t>
  </si>
  <si>
    <t>8379</t>
  </si>
  <si>
    <t>9696</t>
  </si>
  <si>
    <t>WOODLAND PARK HIGH SCHOOL</t>
  </si>
  <si>
    <t>9694</t>
  </si>
  <si>
    <t>WOODLAND PARK MIDDLE SCHOOL</t>
  </si>
  <si>
    <t>WOODLIN R-104</t>
  </si>
  <si>
    <t>9700</t>
  </si>
  <si>
    <t>WOODLIN ELEMENTARY SCHOOL</t>
  </si>
  <si>
    <t>9704</t>
  </si>
  <si>
    <t>WOODLIN UNDIVIDED HIGH SCHOOL</t>
  </si>
  <si>
    <t>Do not erase a cell entry in any worksheet with the space bar, instead use the delete key on the keyboard.</t>
  </si>
  <si>
    <t>1-Instructions, 2-Cover Sheet, 3-Budget Detail, 4-Budget Summary, 5-Annual Financial Report, 6-Code Table, and 7-Error Checking.</t>
  </si>
  <si>
    <t>L W ST JOHN MIDDLE SCHOOL</t>
  </si>
  <si>
    <t>GARFIELD RE-2</t>
  </si>
  <si>
    <t>0065</t>
  </si>
  <si>
    <t>COAL RIDGE HIGH SCHOOL</t>
  </si>
  <si>
    <t>3967</t>
  </si>
  <si>
    <t>4510</t>
  </si>
  <si>
    <t>KATHRYN SENOR ELEMENTARY SCHOOL</t>
  </si>
  <si>
    <t>7360</t>
  </si>
  <si>
    <t>RIFLE HIGH SCHOOL</t>
  </si>
  <si>
    <t>7356</t>
  </si>
  <si>
    <t>RIFLE MIDDLE SCHOOL</t>
  </si>
  <si>
    <t>7388</t>
  </si>
  <si>
    <t>RIVERSIDE SCHOOL</t>
  </si>
  <si>
    <t>7890</t>
  </si>
  <si>
    <t>ROY MOORE ELEMENTARY SCHOOL</t>
  </si>
  <si>
    <t>9231</t>
  </si>
  <si>
    <t>WAMSLEY ELEMENTARY SCHOOL</t>
  </si>
  <si>
    <t>4158</t>
  </si>
  <si>
    <t>GENOA-HUGO ELEMENTARY SCHOOL</t>
  </si>
  <si>
    <t>4160</t>
  </si>
  <si>
    <t>GENOA-HUGO MIDDLE SCHOOL</t>
  </si>
  <si>
    <t>4162</t>
  </si>
  <si>
    <t>GENOA-HUGO SENIOR HIGH SCHOOL</t>
  </si>
  <si>
    <t>GILPIN COUNTY RE-1</t>
  </si>
  <si>
    <t>1632</t>
  </si>
  <si>
    <t>GILPIN COUNTY ELEMENTARY SCHOOL</t>
  </si>
  <si>
    <t>1634</t>
  </si>
  <si>
    <t>GILPIN COUNTY UNDIVIDED HIGH SCHOOL</t>
  </si>
  <si>
    <t>GRANADA RE-1</t>
  </si>
  <si>
    <t>3542</t>
  </si>
  <si>
    <t>GRANADA ELEMENTARY SCHOOL</t>
  </si>
  <si>
    <t>3546</t>
  </si>
  <si>
    <t>GRANADA UNDIVIDED HIGH SCHOOL</t>
  </si>
  <si>
    <t>0052</t>
  </si>
  <si>
    <t>ANN K HEIMAN ELEMENTARY SCHOOL</t>
  </si>
  <si>
    <t>0054</t>
  </si>
  <si>
    <t>BELLA ROMERO ELEMENTARY SCHOOL</t>
  </si>
  <si>
    <t>6774</t>
  </si>
  <si>
    <t>BILLIE MARTINEZ ELEMENTARY SCHOOL</t>
  </si>
  <si>
    <t>0988</t>
  </si>
  <si>
    <t>BRENTWOOD MIDDLE SCHOOL</t>
  </si>
  <si>
    <t>1228</t>
  </si>
  <si>
    <t>CAMERON ELEMENTARY SCHOOL</t>
  </si>
  <si>
    <t>1384</t>
  </si>
  <si>
    <t>1500</t>
  </si>
  <si>
    <t>CHAPPELOW ARTS &amp; LITERACY MAGNET SC</t>
  </si>
  <si>
    <t>5660</t>
  </si>
  <si>
    <t>CHRISTA MC AULIFFE ELEMENTARY SCHOO</t>
  </si>
  <si>
    <t>COLORADO HIGH SCHOOL OF GREELEY</t>
  </si>
  <si>
    <t>8150</t>
  </si>
  <si>
    <t>2700</t>
  </si>
  <si>
    <t>2720</t>
  </si>
  <si>
    <t>2590</t>
  </si>
  <si>
    <t>2780</t>
  </si>
  <si>
    <t>2770</t>
  </si>
  <si>
    <t>2830</t>
  </si>
  <si>
    <t>3080</t>
  </si>
  <si>
    <t>3140</t>
  </si>
  <si>
    <t>2505</t>
  </si>
  <si>
    <t>2680</t>
  </si>
  <si>
    <t>3100</t>
  </si>
  <si>
    <t>3020</t>
  </si>
  <si>
    <t>3210</t>
  </si>
  <si>
    <t>2164</t>
  </si>
  <si>
    <t>DELTA HIGH SCHOOL</t>
  </si>
  <si>
    <t>2160</t>
  </si>
  <si>
    <t>DELTA MIDDLE SCHOOL</t>
  </si>
  <si>
    <t>2166</t>
  </si>
  <si>
    <t>DELTA VISION SCHOOL</t>
  </si>
  <si>
    <t>3330</t>
  </si>
  <si>
    <t>GARNET MESA ELEMENTARY SCHOOL</t>
  </si>
  <si>
    <t>4124</t>
  </si>
  <si>
    <t>HOTCHKISS ELEMENTARY SCHOOL</t>
  </si>
  <si>
    <t>4128</t>
  </si>
  <si>
    <t>HOTCHKISS HIGH SCHOOL</t>
  </si>
  <si>
    <t>4965</t>
  </si>
  <si>
    <t>LAMBORN VISION SCHOOL</t>
  </si>
  <si>
    <t>5154</t>
  </si>
  <si>
    <t>6298</t>
  </si>
  <si>
    <t>NORTH FORK MONTESSORI SCHOOL</t>
  </si>
  <si>
    <t>9146</t>
  </si>
  <si>
    <t>NORTH FORK VISION SCHOOL</t>
  </si>
  <si>
    <t>6700</t>
  </si>
  <si>
    <t>PAONIA ELEMENTARY SCHOOL</t>
  </si>
  <si>
    <t>6708</t>
  </si>
  <si>
    <t>PAONIA HIGH SCHOOL</t>
  </si>
  <si>
    <t>8419</t>
  </si>
  <si>
    <t>SURFACE CREEK VISION SCHOOL</t>
  </si>
  <si>
    <t>0010</t>
  </si>
  <si>
    <t>ABRAHAM LINCOLN HIGH SCHOOL</t>
  </si>
  <si>
    <t>6397</t>
  </si>
  <si>
    <t>ACADEMIA ANA MARIE SANDOVAL</t>
  </si>
  <si>
    <t>0067</t>
  </si>
  <si>
    <t>ACADEMY OF URBAN LEARNING</t>
  </si>
  <si>
    <t>1866</t>
  </si>
  <si>
    <t>ACE COMMUNITY CHALLENGE CHARTER SCH</t>
  </si>
  <si>
    <t>AMESSE ELEMENTARY SCHOOL</t>
  </si>
  <si>
    <t>3340</t>
  </si>
  <si>
    <t>ARCHULETA ELEMENTARY SCHOOL</t>
  </si>
  <si>
    <t>0388</t>
  </si>
  <si>
    <t>ASBURY ELEMENTARY SCHOOL</t>
  </si>
  <si>
    <t>0418</t>
  </si>
  <si>
    <t>ASHLEY ELEMENTARY SCHOOL</t>
  </si>
  <si>
    <t>0520</t>
  </si>
  <si>
    <t>BARNUM ELEMENTARY SCHOOL</t>
  </si>
  <si>
    <t>0540</t>
  </si>
  <si>
    <t>BARRETT ELEMENTARY SCHOOL</t>
  </si>
  <si>
    <t>0650</t>
  </si>
  <si>
    <t>BEACH COURT ELEMENTARY SCHOOL</t>
  </si>
  <si>
    <t>0964</t>
  </si>
  <si>
    <t>BRADLEY ELEMENTARY SCHOOL</t>
  </si>
  <si>
    <t>1056</t>
  </si>
  <si>
    <t>BROMWELL ELEMENTARY SCHOOL</t>
  </si>
  <si>
    <t>1076</t>
  </si>
  <si>
    <t>BROWN ELEMENTARY SCHOOL</t>
  </si>
  <si>
    <t>6350</t>
  </si>
  <si>
    <t>BRUCE RANDOLPH SCHOOL</t>
  </si>
  <si>
    <t>1106</t>
  </si>
  <si>
    <t>BRYANT WEBSTER K-8 SCHOOL</t>
  </si>
  <si>
    <t>1324</t>
  </si>
  <si>
    <t>CARSON ELEMENTARY SCHOOL</t>
  </si>
  <si>
    <t>9496</t>
  </si>
  <si>
    <t>CASTRO ELEMENTARY SCHOOL</t>
  </si>
  <si>
    <t>CENTENNIAL K-8 SCHOOL</t>
  </si>
  <si>
    <t>1606</t>
  </si>
  <si>
    <t>CHALLENGES, CHOICES &amp; IMAGES CHARTE</t>
  </si>
  <si>
    <t>1528</t>
  </si>
  <si>
    <t>CHELTENHAM ELEMENTARY SCHOOL</t>
  </si>
  <si>
    <t>1731</t>
  </si>
  <si>
    <t>COLE COLLEGE PREP: A KIPP TRANSFORM</t>
  </si>
  <si>
    <t>1774</t>
  </si>
  <si>
    <t>COLFAX ELEMENTARY SCHOOL</t>
  </si>
  <si>
    <t>1788</t>
  </si>
  <si>
    <t>COLLEGE VIEW ELEMENTARY SCHOOL</t>
  </si>
  <si>
    <t>1748</t>
  </si>
  <si>
    <t>COLORADO HIGH SCHOOL</t>
  </si>
  <si>
    <t>1816</t>
  </si>
  <si>
    <t>COLUMBIAN ELEMENTARY SCHOOL</t>
  </si>
  <si>
    <t>1846</t>
  </si>
  <si>
    <t>1887</t>
  </si>
  <si>
    <t>CONNECTIONS ACADEMY</t>
  </si>
  <si>
    <t>5844</t>
  </si>
  <si>
    <t>CONTEMPORARY LEARNING ACADEMY HIGH</t>
  </si>
  <si>
    <t>1908</t>
  </si>
  <si>
    <t>CORY ELEMENTARY SCHOOL</t>
  </si>
  <si>
    <t>1928</t>
  </si>
  <si>
    <t>COWELL ELEMENTARY SCHOOL</t>
  </si>
  <si>
    <t>2783</t>
  </si>
  <si>
    <t>D P S NIGHT HIGH SCHOOL</t>
  </si>
  <si>
    <t>2672</t>
  </si>
  <si>
    <t>DEL PUEBLO ELEMENTARY SCHOOL</t>
  </si>
  <si>
    <t>2174</t>
  </si>
  <si>
    <t>DENISON MONTESSORI SCHOOL</t>
  </si>
  <si>
    <t>DENVER ALTERNATIVE SCHOOL</t>
  </si>
  <si>
    <t>2182</t>
  </si>
  <si>
    <t>DENVER ARTS &amp; TECHNOLOGY ACADEMY</t>
  </si>
  <si>
    <t>2183</t>
  </si>
  <si>
    <t>DENVER CENTER FOR INTERNATIONAL STU</t>
  </si>
  <si>
    <t>2185</t>
  </si>
  <si>
    <t>DENVER SCHOOL OF SCIENCE AND TECHNO</t>
  </si>
  <si>
    <t>2184</t>
  </si>
  <si>
    <t>DENVER SCHOOL OF THE ARTS</t>
  </si>
  <si>
    <t>2258</t>
  </si>
  <si>
    <t>DOULL ELEMENTARY SCHOOL</t>
  </si>
  <si>
    <t>2364</t>
  </si>
  <si>
    <t>EAGLETON ELEMENTARY SCHOOL</t>
  </si>
  <si>
    <t>2398</t>
  </si>
  <si>
    <t>EAST HIGH SCHOOL</t>
  </si>
  <si>
    <t>2506</t>
  </si>
  <si>
    <t>2652</t>
  </si>
  <si>
    <t>ELLIS ELEMENTARY SCHOOL</t>
  </si>
  <si>
    <t>0133</t>
  </si>
  <si>
    <t>EMERSON STREET SCHOOL</t>
  </si>
  <si>
    <t>2726</t>
  </si>
  <si>
    <t>EMILY GRIFFITH OPPORTUNITY SCHOOL</t>
  </si>
  <si>
    <t>2789</t>
  </si>
  <si>
    <t>ESCUELA TLATELOLCO SCHOOL</t>
  </si>
  <si>
    <t>2856</t>
  </si>
  <si>
    <t>FAIRMONT K-8 SCHOOL</t>
  </si>
  <si>
    <t>2880</t>
  </si>
  <si>
    <t>FAIRVIEW ELEMENTARY SCHOOL</t>
  </si>
  <si>
    <t>2916</t>
  </si>
  <si>
    <t>FALLIS ELEMENTARY SCHOOL</t>
  </si>
  <si>
    <t>3000</t>
  </si>
  <si>
    <t>FLORENCE CRITTENTON HIGH SCHOOL</t>
  </si>
  <si>
    <t>3032</t>
  </si>
  <si>
    <t>FORCE ELEMENTARY SCHOOL</t>
  </si>
  <si>
    <t>3038</t>
  </si>
  <si>
    <t>FORD ELEMENTARY SCHOOL</t>
  </si>
  <si>
    <t>1319</t>
  </si>
  <si>
    <t>FRED N THOMAS CAREER EDUCATION CENT</t>
  </si>
  <si>
    <t>3296</t>
  </si>
  <si>
    <t>GARDEN PLACE ELEMENTARY SCHOOL</t>
  </si>
  <si>
    <t>3378</t>
  </si>
  <si>
    <t>GEORGE WASHINGTON HIGH SCHOOL</t>
  </si>
  <si>
    <t>3426</t>
  </si>
  <si>
    <t>GILPIN K-8 SCHOOL</t>
  </si>
  <si>
    <t>3478</t>
  </si>
  <si>
    <t>GODSMAN ELEMENTARY SCHOOL</t>
  </si>
  <si>
    <t>3512</t>
  </si>
  <si>
    <t>GOLDRICK ELEMENTARY SCHOOL</t>
  </si>
  <si>
    <t>3600</t>
  </si>
  <si>
    <t>GRANT MIDDLE SCHOOL</t>
  </si>
  <si>
    <t>3605</t>
  </si>
  <si>
    <t>GRANT RANCH K-8 SCHOOL</t>
  </si>
  <si>
    <t>3641</t>
  </si>
  <si>
    <t>GREEN VALLEY ELEMENTARY SCHOOL</t>
  </si>
  <si>
    <t>3638</t>
  </si>
  <si>
    <t>GREENLEE K-8 SCHOOL</t>
  </si>
  <si>
    <t>3647</t>
  </si>
  <si>
    <t>3704</t>
  </si>
  <si>
    <t>GUST ELEMENTARY SCHOOL</t>
  </si>
  <si>
    <t>3734</t>
  </si>
  <si>
    <t>HALLETT ELEMENTARY SCHOOL</t>
  </si>
  <si>
    <t>3746</t>
  </si>
  <si>
    <t>HAMILTON MIDDLE SCHOOL</t>
  </si>
  <si>
    <t>3778</t>
  </si>
  <si>
    <t>HARRINGTON ELEMENTARY SCHOOL</t>
  </si>
  <si>
    <t>8054</t>
  </si>
  <si>
    <t>HENRY MIDDLE SCHOOL</t>
  </si>
  <si>
    <t>3987</t>
  </si>
  <si>
    <t>HIGHLINE ACADEMY CHARTER SCHOOL</t>
  </si>
  <si>
    <t>3990</t>
  </si>
  <si>
    <t>HILL CAMPUS OF ARTS AND SCIENCES</t>
  </si>
  <si>
    <t>4074</t>
  </si>
  <si>
    <t>HOLM ELEMENTARY SCHOOL</t>
  </si>
  <si>
    <t>4094</t>
  </si>
  <si>
    <t>HORACE MANN MIDDLE SCHOOL</t>
  </si>
  <si>
    <t>4140</t>
  </si>
  <si>
    <t>HOWELL K-8 SCHOOL</t>
  </si>
  <si>
    <t>4444</t>
  </si>
  <si>
    <t>JOHN F KENNEDY HIGH SCHOOL</t>
  </si>
  <si>
    <t>4450</t>
  </si>
  <si>
    <t>BERGEN VALLEY INTERMEDIATE SCHOOL</t>
  </si>
  <si>
    <t>0951</t>
  </si>
  <si>
    <t>BLUE HERON ELEMENTARY SCHOOL</t>
  </si>
  <si>
    <t>0952</t>
  </si>
  <si>
    <t>BRADFORD INTERMEDIATE SCHOOL</t>
  </si>
  <si>
    <t>0950</t>
  </si>
  <si>
    <t>BRADFORD PRIMARY SCHOOL</t>
  </si>
  <si>
    <t>0965</t>
  </si>
  <si>
    <t>BRADY EXPLORATION SCHOOL</t>
  </si>
  <si>
    <t>1238</t>
  </si>
  <si>
    <t>CAMPBELL ELEMENTARY SCHOOL</t>
  </si>
  <si>
    <t>1318</t>
  </si>
  <si>
    <t>CARMODY MIDDLE SCHOOL</t>
  </si>
  <si>
    <t>1522</t>
  </si>
  <si>
    <t>CHATFIELD HIGH SCHOOL</t>
  </si>
  <si>
    <t>1730</t>
  </si>
  <si>
    <t>COAL CREEK CANYON K-8 ELEMENTARY SC</t>
  </si>
  <si>
    <t>7701</t>
  </si>
  <si>
    <t>COLLEGIATE ACADEMY OF COLORADO</t>
  </si>
  <si>
    <t>1790</t>
  </si>
  <si>
    <t>COLOROW ELEMENTARY SCHOOL</t>
  </si>
  <si>
    <t>1864</t>
  </si>
  <si>
    <t>COLUMBINE HIGH SCHOOL</t>
  </si>
  <si>
    <t>1861</t>
  </si>
  <si>
    <t>COLUMBINE HILLS ELEMENTARY SCHOOL</t>
  </si>
  <si>
    <t>1880</t>
  </si>
  <si>
    <t>COMPASS MONTESSORI - GOLDEN CHARTER</t>
  </si>
  <si>
    <t>1869</t>
  </si>
  <si>
    <t>COMPASS MONTESSORI - WHEAT RIDGE CH</t>
  </si>
  <si>
    <t>1886</t>
  </si>
  <si>
    <t>CONIFER SENIOR HIGH SCHOOL</t>
  </si>
  <si>
    <t>1876</t>
  </si>
  <si>
    <t>CORONADO ELEMENTARY SCHOOL</t>
  </si>
  <si>
    <t>1976</t>
  </si>
  <si>
    <t>CREIGHTON MIDDLE SCHOOL</t>
  </si>
  <si>
    <t>2120</t>
  </si>
  <si>
    <t>D'EVELYN JUNIOR/SENIOR HIGH SCHOOL</t>
  </si>
  <si>
    <t>2093</t>
  </si>
  <si>
    <t>DAKOTA RIDGE SENIOR HIGH SCHOOL</t>
  </si>
  <si>
    <t>8090</t>
  </si>
  <si>
    <t>DEANE ELEMENTARY SCHOOL</t>
  </si>
  <si>
    <t>2130</t>
  </si>
  <si>
    <t>DEER CREEK MIDDLE SCHOOL</t>
  </si>
  <si>
    <t>9432</t>
  </si>
  <si>
    <t>DENNISON ELEMENTARY SCHOOL</t>
  </si>
  <si>
    <t>2194</t>
  </si>
  <si>
    <t>DEVINNY ELEMENTARY SCHOOL</t>
  </si>
  <si>
    <t>2288</t>
  </si>
  <si>
    <t>DRAKE JUNIOR HIGH SCHOOL</t>
  </si>
  <si>
    <t>2300</t>
  </si>
  <si>
    <t>DUNSTAN MIDDLE SCHOOL</t>
  </si>
  <si>
    <t>2322</t>
  </si>
  <si>
    <t>DUTCH CREEK ELEMENTARY SCHOOL</t>
  </si>
  <si>
    <t>2496</t>
  </si>
  <si>
    <t>EDGEWATER ELEMENTARY SCHOOL</t>
  </si>
  <si>
    <t>2550</t>
  </si>
  <si>
    <t>EIBER ELEMENTARY SCHOOL</t>
  </si>
  <si>
    <t>2616</t>
  </si>
  <si>
    <t>ELK CREEK ELEMENTARY SCHOOL</t>
  </si>
  <si>
    <t>2836</t>
  </si>
  <si>
    <t>EVERGREEN HIGH SCHOOL</t>
  </si>
  <si>
    <t>2832</t>
  </si>
  <si>
    <t>EVERGREEN MIDDLE SCHOOL</t>
  </si>
  <si>
    <t>EVERITT MIDDLE SCHOOL</t>
  </si>
  <si>
    <t>2799</t>
  </si>
  <si>
    <t>EXCEL ACADEMY CHARTER SCHOOL</t>
  </si>
  <si>
    <t>2866</t>
  </si>
  <si>
    <t>FAIRMOUNT ELEMENTARY SCHOOL</t>
  </si>
  <si>
    <t>2963</t>
  </si>
  <si>
    <t>FALCON BLUFFS MIDDLE SCHOOL</t>
  </si>
  <si>
    <t>2946</t>
  </si>
  <si>
    <t>FITZMORRIS ELEMENTARY SCHOOL</t>
  </si>
  <si>
    <t>3025</t>
  </si>
  <si>
    <t>3088</t>
  </si>
  <si>
    <t>FOSTER ELEMENTARY SCHOOL</t>
  </si>
  <si>
    <t>3201</t>
  </si>
  <si>
    <t>FREE HORIZON MONTESSORI CHARTER SCH</t>
  </si>
  <si>
    <t>3216</t>
  </si>
  <si>
    <t>3250</t>
  </si>
  <si>
    <t>FRUITDALE LANGUAGE DEVELOPMENT PRES</t>
  </si>
  <si>
    <t>3450</t>
  </si>
  <si>
    <t>GLENNON HEIGHTS ELEMENTARY SCHOOL</t>
  </si>
  <si>
    <t>3502</t>
  </si>
  <si>
    <t>GOLDEN HIGH SCHOOL</t>
  </si>
  <si>
    <t>3536</t>
  </si>
  <si>
    <t>GOVERNOR'S RANCH ELEMENTARY SCHOOL</t>
  </si>
  <si>
    <t>3622</t>
  </si>
  <si>
    <t>GREEN GABLES ELEMENTARY SCHOOL</t>
  </si>
  <si>
    <t>3624</t>
  </si>
  <si>
    <t>GREEN MOUNTAIN ELEMENTARY SCHOOL</t>
  </si>
  <si>
    <t>3628</t>
  </si>
  <si>
    <t>GREEN MOUNTAIN HIGH SCHOOL</t>
  </si>
  <si>
    <t>3726</t>
  </si>
  <si>
    <t>HACKBERRY HILL ELEMENTARY SCHOOL</t>
  </si>
  <si>
    <t>4077</t>
  </si>
  <si>
    <t>HOME OPTIONS SCHOOL</t>
  </si>
  <si>
    <t>4190</t>
  </si>
  <si>
    <t>HUTCHINSON ELEMENTARY SCHOOL</t>
  </si>
  <si>
    <t>4281</t>
  </si>
  <si>
    <t>INTERVENTIONS TRANSITIONAL PROGRAMS</t>
  </si>
  <si>
    <t>4402</t>
  </si>
  <si>
    <t>JEFFERSON ACADEMY CHARTER SCHOOL</t>
  </si>
  <si>
    <t>4404</t>
  </si>
  <si>
    <t>JEFFERSON CHARTER ACADEMY JUNIOR HI</t>
  </si>
  <si>
    <t>4410</t>
  </si>
  <si>
    <t>JEFFERSON CHARTER ACADEMY SENIOR HI</t>
  </si>
  <si>
    <t>6539</t>
  </si>
  <si>
    <t>JEFFERSON COUNTY OPEN ELEMENTARY SC</t>
  </si>
  <si>
    <t>6541</t>
  </si>
  <si>
    <t>JEFFERSON COUNTY OPEN SECONDARY</t>
  </si>
  <si>
    <t>4422</t>
  </si>
  <si>
    <t>JEFFERSON HIGH SCHOOL</t>
  </si>
  <si>
    <t>4548</t>
  </si>
  <si>
    <t>KEN CARYL MIDDLE SCHOOL</t>
  </si>
  <si>
    <t>4549</t>
  </si>
  <si>
    <t>KENDALLVUE ELEMENTARY SCHOOL</t>
  </si>
  <si>
    <t>4550</t>
  </si>
  <si>
    <t>KENDRICK LAKES ELEMENTARY SCHOOL</t>
  </si>
  <si>
    <t>4802</t>
  </si>
  <si>
    <t>KULLERSTRAND ELEMENTARY SCHOOL</t>
  </si>
  <si>
    <t>4830</t>
  </si>
  <si>
    <t>KYFFIN ELEMENTARY SCHOOL</t>
  </si>
  <si>
    <t>4942</t>
  </si>
  <si>
    <t>LAKEWOOD HIGH SCHOOL</t>
  </si>
  <si>
    <t>5004</t>
  </si>
  <si>
    <t>LASLEY ELEMENTARY SCHOOL</t>
  </si>
  <si>
    <t>5024</t>
  </si>
  <si>
    <t>LAWRENCE ELEMENTARY SCHOOL</t>
  </si>
  <si>
    <t>5036</t>
  </si>
  <si>
    <t>LEAWOOD ELEMENTARY SCHOOL</t>
  </si>
  <si>
    <t>5145</t>
  </si>
  <si>
    <t>LINCOLN CHARTER ACADEMY</t>
  </si>
  <si>
    <t>5222</t>
  </si>
  <si>
    <t>LITTLE ELEMENTARY SCHOOL</t>
  </si>
  <si>
    <t>5623</t>
  </si>
  <si>
    <t>LONGVIEW HIGH SCHOOL</t>
  </si>
  <si>
    <t>5350</t>
  </si>
  <si>
    <t>LUKAS ELEMENTARY SCHOOL</t>
  </si>
  <si>
    <t>5354</t>
  </si>
  <si>
    <t>LUMBERG ELEMENTARY SCHOOL</t>
  </si>
  <si>
    <t>5454</t>
  </si>
  <si>
    <t>MANDALAY MIDDLE SCHOOL</t>
  </si>
  <si>
    <t>5472</t>
  </si>
  <si>
    <t>MANNING OPTIONS SCHOOL</t>
  </si>
  <si>
    <t>5524</t>
  </si>
  <si>
    <t>MAPLE GROVE ELEMENTARY SCHOOL</t>
  </si>
  <si>
    <t>5580</t>
  </si>
  <si>
    <t>MARSHDALE ELEMENTARY SCHOOL</t>
  </si>
  <si>
    <t>5596</t>
  </si>
  <si>
    <t>MARTENSEN ELEMENTARY SCHOOL</t>
  </si>
  <si>
    <t>0034</t>
  </si>
  <si>
    <t>MC LAIN COMMUNITY HIGH SCHOOL</t>
  </si>
  <si>
    <t>0033</t>
  </si>
  <si>
    <t>MC LAIN HIGH SCHOOL</t>
  </si>
  <si>
    <t>5758</t>
  </si>
  <si>
    <t>MEIKLEJOHN ELEMENTARY</t>
  </si>
  <si>
    <t>5892</t>
  </si>
  <si>
    <t>MILLER SPECIAL EDUCATION</t>
  </si>
  <si>
    <t>5944</t>
  </si>
  <si>
    <t>5972</t>
  </si>
  <si>
    <t>MOLHOLM ELEMENTARY SCHOOL</t>
  </si>
  <si>
    <t>5994</t>
  </si>
  <si>
    <t>MONTESSORI PEAKS CHARTER ACADEMY</t>
  </si>
  <si>
    <t>6090</t>
  </si>
  <si>
    <t>MOORE MIDDLE SCHOOL</t>
  </si>
  <si>
    <t>6133</t>
  </si>
  <si>
    <t>MORTENSEN ELEMENTARY SCHOOL</t>
  </si>
  <si>
    <t>6135</t>
  </si>
  <si>
    <t>MOUNT CARBON ELEMENTARY SCHOOL</t>
  </si>
  <si>
    <t>6237</t>
  </si>
  <si>
    <t>6286</t>
  </si>
  <si>
    <t>NORMANDY ELEMENTARY SCHOOL</t>
  </si>
  <si>
    <t>6330</t>
  </si>
  <si>
    <t>NORTH ARVADA MIDDLE SCHOOL</t>
  </si>
  <si>
    <t>6474</t>
  </si>
  <si>
    <t>O'CONNELL MIDDLE SCHOOL</t>
  </si>
  <si>
    <t>6470</t>
  </si>
  <si>
    <t>OBERON JUNIOR HIGH SCHOOL</t>
  </si>
  <si>
    <t>6804</t>
  </si>
  <si>
    <t>PARMALEE ELEMENTARY SCHOOL</t>
  </si>
  <si>
    <t>6806</t>
  </si>
  <si>
    <t>PARR ELEMENTARY SCHOOL</t>
  </si>
  <si>
    <t>6808</t>
  </si>
  <si>
    <t>PATTERSON ELEMENTARY SCHOOL</t>
  </si>
  <si>
    <t>6828</t>
  </si>
  <si>
    <t>PECK ELEMENTARY SCHOOL</t>
  </si>
  <si>
    <t>6844</t>
  </si>
  <si>
    <t>PEIFFER ELEMENTARY SCHOOL</t>
  </si>
  <si>
    <t>6848</t>
  </si>
  <si>
    <t>PENNINGTON ELEMENTARY SCHOOL</t>
  </si>
  <si>
    <t>7078</t>
  </si>
  <si>
    <t>PLEASANT VIEW ELEMENTARY SCHOOL</t>
  </si>
  <si>
    <t>7114</t>
  </si>
  <si>
    <t>POMONA HIGH SCHOOL</t>
  </si>
  <si>
    <t>7128</t>
  </si>
  <si>
    <t>POWDERHORN ELEMENTARY SCHOOL</t>
  </si>
  <si>
    <t>7190</t>
  </si>
  <si>
    <t>PROSPECT VALLEY ELEMENTARY SCHOOL</t>
  </si>
  <si>
    <t>7238</t>
  </si>
  <si>
    <t>RALSTON ELEMENTARY SCHOOL</t>
  </si>
  <si>
    <t>7239</t>
  </si>
  <si>
    <t>D C S MONTESSORI CHARTER SCHOOL</t>
  </si>
  <si>
    <t>0201</t>
  </si>
  <si>
    <t>DANIEL C OAKES HIGH SCHOOL--CASTLE</t>
  </si>
  <si>
    <t>2230</t>
  </si>
  <si>
    <t>DOUGLAS COUNTY HIGH SCHOOL</t>
  </si>
  <si>
    <t>2338</t>
  </si>
  <si>
    <t>EAGLE ACADEMY</t>
  </si>
  <si>
    <t>2234</t>
  </si>
  <si>
    <t>EAGLE RIDGE ELEMENTARY SCHOOL</t>
  </si>
  <si>
    <t>2656</t>
  </si>
  <si>
    <t>ELDORADO ELEMENTARY SCHOOL</t>
  </si>
  <si>
    <t>2965</t>
  </si>
  <si>
    <t>FLAGSTONE ELEMENTARY SCHOOL</t>
  </si>
  <si>
    <t>3138</t>
  </si>
  <si>
    <t>FOX CREEK ELEMENTARY SCHOOL</t>
  </si>
  <si>
    <t>3172</t>
  </si>
  <si>
    <t>FRANKTOWN ELEMENTARY SCHOOL</t>
  </si>
  <si>
    <t>3241</t>
  </si>
  <si>
    <t>FRONTIER VALLEY ELEMENTARY SCHOOL</t>
  </si>
  <si>
    <t>3928</t>
  </si>
  <si>
    <t>3980</t>
  </si>
  <si>
    <t>HIGHLANDS RANCH HIGH SCHOOL</t>
  </si>
  <si>
    <t>4292</t>
  </si>
  <si>
    <t>IRON HORSE ELEMENTARY SCHOOL</t>
  </si>
  <si>
    <t>4980</t>
  </si>
  <si>
    <t>LARKSPUR ELEMENTARY SCHOOL</t>
  </si>
  <si>
    <t>5045</t>
  </si>
  <si>
    <t>LEGACY POINT ELEMENTARY SCHOOL</t>
  </si>
  <si>
    <t>5745</t>
  </si>
  <si>
    <t>MEADOW VIEW ELEMENTARY SCHOOL</t>
  </si>
  <si>
    <t>6164</t>
  </si>
  <si>
    <t>6152</t>
  </si>
  <si>
    <t>6165</t>
  </si>
  <si>
    <t>MOUNTAIN VISTA HIGH SCHOOL</t>
  </si>
  <si>
    <t>1579</t>
  </si>
  <si>
    <t>NORTH STAR ACADEMY</t>
  </si>
  <si>
    <t>6396</t>
  </si>
  <si>
    <t>6406</t>
  </si>
  <si>
    <t>NORTHRIDGE ELEMENTARY SCHOOL</t>
  </si>
  <si>
    <t>6938</t>
  </si>
  <si>
    <t>PINE GROVE ELEMENTARY SCHOOL</t>
  </si>
  <si>
    <t>6940</t>
  </si>
  <si>
    <t>PINE LANE INTERMEDIATE SCHOOL</t>
  </si>
  <si>
    <t>6944</t>
  </si>
  <si>
    <t>PINE LANE PRIMARY SCHOOL</t>
  </si>
  <si>
    <t>6961</t>
  </si>
  <si>
    <t>7047</t>
  </si>
  <si>
    <t>PLATTE RIVER CHARTER ACADEMY</t>
  </si>
  <si>
    <t>7091</t>
  </si>
  <si>
    <t>PLUM CREEK ACADEMY</t>
  </si>
  <si>
    <t>7118</t>
  </si>
  <si>
    <t>PONDEROSA HIGH SCHOOL</t>
  </si>
  <si>
    <t>7134</t>
  </si>
  <si>
    <t>PRAIRIE CROSSING ELEMENTARY SCHOOL</t>
  </si>
  <si>
    <t>7245</t>
  </si>
  <si>
    <t>RANCH VIEW MIDDLE SCHOOL</t>
  </si>
  <si>
    <t>7297</t>
  </si>
  <si>
    <t>REDSTONE ELEMENTARY SCHOOL</t>
  </si>
  <si>
    <t>7319</t>
  </si>
  <si>
    <t>RENAISSANCE EXPEDITION LEARN OUTWAR</t>
  </si>
  <si>
    <t>7435</t>
  </si>
  <si>
    <t>ROCK CANYON HIGH SCHOOL</t>
  </si>
  <si>
    <t>2232</t>
  </si>
  <si>
    <t>ROCK RIDGE ELEMENTARY SCHOOL</t>
  </si>
  <si>
    <t>7448</t>
  </si>
  <si>
    <t>ROCKY HEIGHTS MIDDLE SCHOOL</t>
  </si>
  <si>
    <t>7096</t>
  </si>
  <si>
    <t>ROXBOROUGH ELEMENTARY SCHOOL</t>
  </si>
  <si>
    <t>7562</t>
  </si>
  <si>
    <t>SADDLE RANCH ELEMENTARY SCHOOL</t>
  </si>
  <si>
    <t>6772</t>
  </si>
  <si>
    <t>SAGEWOOD MIDDLE SCHOOL</t>
  </si>
  <si>
    <t>7610</t>
  </si>
  <si>
    <t>SAND CREEK ELEMENTARY SCHOOL</t>
  </si>
  <si>
    <t>7718</t>
  </si>
  <si>
    <t>SEDALIA ELEMENTARY SCHOOL</t>
  </si>
  <si>
    <t>6773</t>
  </si>
  <si>
    <t>SIERRA MIDDLE SCHOOL</t>
  </si>
  <si>
    <t>8106</t>
  </si>
  <si>
    <t>SOARING HAWK ELEMENTARY SCHOOL</t>
  </si>
  <si>
    <t>8126</t>
  </si>
  <si>
    <t>SOUTH STREET ELEMENTARY SCHOOL</t>
  </si>
  <si>
    <t>8382</t>
  </si>
  <si>
    <t>SUMMIT VIEW ELEMENTARY SCHOOL</t>
  </si>
  <si>
    <t>8847</t>
  </si>
  <si>
    <t>THUNDERRIDGE HIGH SCHOOL</t>
  </si>
  <si>
    <t>8853</t>
  </si>
  <si>
    <t>TIMBER TRAIL ELEMENTARY SCHOOL</t>
  </si>
  <si>
    <t>8897</t>
  </si>
  <si>
    <t>9592</t>
  </si>
  <si>
    <t>WILDCAT MOUNTAIN ELEMENTARY SCHOOL</t>
  </si>
  <si>
    <t>DURANGO 9-R</t>
  </si>
  <si>
    <t>0225</t>
  </si>
  <si>
    <t>ANIMAS VALLEY ELEMENTARY SCHOOL</t>
  </si>
  <si>
    <t>2318</t>
  </si>
  <si>
    <t>DURANGO HIGH SCHOOL</t>
  </si>
  <si>
    <t>2319</t>
  </si>
  <si>
    <t>DURANGO SECOND CHANCE</t>
  </si>
  <si>
    <t>7994</t>
  </si>
  <si>
    <t>ESCALANTE MIDDLE SCHOOL</t>
  </si>
  <si>
    <t>3012</t>
  </si>
  <si>
    <t>FLORIDA MESA ELEMENTARY SCHOOL</t>
  </si>
  <si>
    <t>3050</t>
  </si>
  <si>
    <t>FORT LEWIS MESA ELEMENTARY SCHOOL</t>
  </si>
  <si>
    <t>5888</t>
  </si>
  <si>
    <t>MILLER MIDDLE SCHOOL</t>
  </si>
  <si>
    <t>6222</t>
  </si>
  <si>
    <t>NEEDHAM ELEMENTARY SCHOOL</t>
  </si>
  <si>
    <t>6738</t>
  </si>
  <si>
    <t>PARK ELEMENTARY SCHOOL</t>
  </si>
  <si>
    <t>7402</t>
  </si>
  <si>
    <t>RIVERVIEW ELEMENTARY SCHOOL</t>
  </si>
  <si>
    <t>8388</t>
  </si>
  <si>
    <t>SUNNYSIDE ELEMENTARY SCHOOL</t>
  </si>
  <si>
    <t>2797</t>
  </si>
  <si>
    <t>THE EXCEL CHARTER SCHOOL</t>
  </si>
  <si>
    <t>EADS RE-1</t>
  </si>
  <si>
    <t>2328</t>
  </si>
  <si>
    <t>EADS ELEMENTARY SCHOOL</t>
  </si>
  <si>
    <t>2336</t>
  </si>
  <si>
    <t>EADS HIGH SCHOOL</t>
  </si>
  <si>
    <t>2332</t>
  </si>
  <si>
    <t>EADS MIDDLE SCHOOL</t>
  </si>
  <si>
    <t>EAGLE COUNTY RE 50</t>
  </si>
  <si>
    <t>0471</t>
  </si>
  <si>
    <t>AVON ELEMENTARY SCHOOL</t>
  </si>
  <si>
    <t>0604</t>
  </si>
  <si>
    <t>BATTLE MOUNTAIN HIGH SCHOOL</t>
  </si>
  <si>
    <t>0793</t>
  </si>
  <si>
    <t>BERRY CREEK MIDDLE SCHOOL</t>
  </si>
  <si>
    <t>0038</t>
  </si>
  <si>
    <t>BRUSH CREEK ELEMENTARY SCHOOL</t>
  </si>
  <si>
    <t>2340</t>
  </si>
  <si>
    <t>EAGLE COUNTY CHARTER ACADEMY</t>
  </si>
  <si>
    <t>2346</t>
  </si>
  <si>
    <t>EAGLE VALLEY ELEMENTARY SCHOOL</t>
  </si>
  <si>
    <t>2350</t>
  </si>
  <si>
    <t>EAGLE VALLEY HIGH SCHOOL</t>
  </si>
  <si>
    <t>2355</t>
  </si>
  <si>
    <t>EAGLE VALLEY MIDDLE SCHOOL</t>
  </si>
  <si>
    <t>2530</t>
  </si>
  <si>
    <t>EDWARDS ELEMENTARY SCHOOL</t>
  </si>
  <si>
    <t>2521</t>
  </si>
  <si>
    <t>EDWARDS PRESCHOOL CENTER</t>
  </si>
  <si>
    <t>0039</t>
  </si>
  <si>
    <t>GYPSUM CREEK MIDDLE SCHOOL</t>
  </si>
  <si>
    <t>3710</t>
  </si>
  <si>
    <t>GYPSUM ELEMENTARY SCHOOL</t>
  </si>
  <si>
    <t>5742</t>
  </si>
  <si>
    <t>MEADOW MOUNTAIN ELEMENTARY SCHOOL</t>
  </si>
  <si>
    <t>5930</t>
  </si>
  <si>
    <t>MINTURN MIDDLE SCHOOL</t>
  </si>
  <si>
    <t>0205</t>
  </si>
  <si>
    <t>RED CANYON HIGH SCHOOL</t>
  </si>
  <si>
    <t>0037</t>
  </si>
  <si>
    <t>RED HILL ELEMENTARY SCHOOL</t>
  </si>
  <si>
    <t>7296</t>
  </si>
  <si>
    <t>RED SANDSTONE ELEMENTARY SCHOOL</t>
  </si>
  <si>
    <t>EAST GRAND 2</t>
  </si>
  <si>
    <t>2376</t>
  </si>
  <si>
    <t>EAST GRAND MIDDLE SCHOOL</t>
  </si>
  <si>
    <t>3182</t>
  </si>
  <si>
    <t>FRASER VALLEY ELEMENTARY SCHOOL</t>
  </si>
  <si>
    <t>3556</t>
  </si>
  <si>
    <t>GRANBY ELEMENTARY SCHOOL</t>
  </si>
  <si>
    <t>3572</t>
  </si>
  <si>
    <t>GRAND LAKE ELEMENTARY SCHOOL</t>
  </si>
  <si>
    <t>4277</t>
  </si>
  <si>
    <t>INDIAN PEAKS CHARTER SCHOOL</t>
  </si>
  <si>
    <t>5864</t>
  </si>
  <si>
    <t>MIDDLE PARK HIGH SCHOOL</t>
  </si>
  <si>
    <t>4844</t>
  </si>
  <si>
    <t>LA JUNTA HIGH SCHOOL</t>
  </si>
  <si>
    <t>4841</t>
  </si>
  <si>
    <t>LA JUNTA INTERMEDIATE SCHOOL</t>
  </si>
  <si>
    <t>4842</t>
  </si>
  <si>
    <t>LA JUNTA MIDDLE SCHOOL</t>
  </si>
  <si>
    <t>4843</t>
  </si>
  <si>
    <t>LA JUNTA PRIMARY SCHOOL</t>
  </si>
  <si>
    <t>8849</t>
  </si>
  <si>
    <t>TIGER LEARNING CENTER</t>
  </si>
  <si>
    <t>EATON RE-2</t>
  </si>
  <si>
    <t>0754</t>
  </si>
  <si>
    <t>BENJAMIN EATON ELEMENTARY SCHOOL</t>
  </si>
  <si>
    <t>2448</t>
  </si>
  <si>
    <t>EATON ELEMENTARY SCHOOL</t>
  </si>
  <si>
    <t>2456</t>
  </si>
  <si>
    <t>EATON HIGH SCHOOL</t>
  </si>
  <si>
    <t>2452</t>
  </si>
  <si>
    <t>EATON MIDDLE SCHOOL</t>
  </si>
  <si>
    <t>3286</t>
  </si>
  <si>
    <t>GALETON ELEMENTARY SCHOOL</t>
  </si>
  <si>
    <t>EDISON 54 JT</t>
  </si>
  <si>
    <t>2504</t>
  </si>
  <si>
    <t>EDISON ACADEMY</t>
  </si>
  <si>
    <t>2514</t>
  </si>
  <si>
    <t>2526</t>
  </si>
  <si>
    <t>EDISON JUNIOR-SENIOR HIGH SCHOOL</t>
  </si>
  <si>
    <t>ELBERT 200</t>
  </si>
  <si>
    <t>2570</t>
  </si>
  <si>
    <t>ELBERT ELEMENTARY SCHOOL</t>
  </si>
  <si>
    <t>2574</t>
  </si>
  <si>
    <t>ELBERT JUNIOR-SENIOR HIGH SCHOOL</t>
  </si>
  <si>
    <t>ELIZABETH C-1</t>
  </si>
  <si>
    <t>2608</t>
  </si>
  <si>
    <t>ELIZABETH HIGH SCHOOL</t>
  </si>
  <si>
    <t>2604</t>
  </si>
  <si>
    <t>ELIZABETH MIDDLE SCHOOL</t>
  </si>
  <si>
    <t>7300</t>
  </si>
  <si>
    <t>LIMON JUNIOR-SENIOR HIGH SCHOOL</t>
  </si>
  <si>
    <t>LITTLETON 6</t>
  </si>
  <si>
    <t>5088</t>
  </si>
  <si>
    <t>AMES ELEMENTARY SCHOOL</t>
  </si>
  <si>
    <t>0298</t>
  </si>
  <si>
    <t>ARAPAHOE HIGH SCHOOL</t>
  </si>
  <si>
    <t>1382</t>
  </si>
  <si>
    <t>CENTENNIAL ACADEMY OF FINE ARTS EDU</t>
  </si>
  <si>
    <t>2382</t>
  </si>
  <si>
    <t>EAST ELEMENTARY SCHOOL</t>
  </si>
  <si>
    <t>2804</t>
  </si>
  <si>
    <t>EUCLID MIDDLE SCHOOL</t>
  </si>
  <si>
    <t>2926</t>
  </si>
  <si>
    <t>FIELD ELEMENTARY SCHOOL</t>
  </si>
  <si>
    <t>0752</t>
  </si>
  <si>
    <t>FRANKLIN ELEMENTARY SCHOOL</t>
  </si>
  <si>
    <t>3472</t>
  </si>
  <si>
    <t>GODDARD MIDDLE SCHOOL</t>
  </si>
  <si>
    <t>3930</t>
  </si>
  <si>
    <t>HERITAGE HIGH SCHOOL</t>
  </si>
  <si>
    <t>3950</t>
  </si>
  <si>
    <t>5572</t>
  </si>
  <si>
    <t>HOPKINS ELEMENTARY SCHOOL</t>
  </si>
  <si>
    <t>4447</t>
  </si>
  <si>
    <t>JOHN WESLEY POWELL MIDDLE SCHOOL</t>
  </si>
  <si>
    <t>5229</t>
  </si>
  <si>
    <t>LITTLETON ACADEMY</t>
  </si>
  <si>
    <t>5224</t>
  </si>
  <si>
    <t>LITTLETON HIGH SCHOOL</t>
  </si>
  <si>
    <t>5233</t>
  </si>
  <si>
    <t>LITTLETON PREP CHARTER SCHOOL</t>
  </si>
  <si>
    <t>5236</t>
  </si>
  <si>
    <t>LOIS LENSKI ELEMENTARY SCHOOL</t>
  </si>
  <si>
    <t>8064</t>
  </si>
  <si>
    <t>MOODY ELEMENTARY SCHOOL</t>
  </si>
  <si>
    <t>4316</t>
  </si>
  <si>
    <t>NEWTON MIDDLE SCHOOL</t>
  </si>
  <si>
    <t>6814</t>
  </si>
  <si>
    <t>PEABODY ELEMENTARY SCHOOL</t>
  </si>
  <si>
    <t>7518</t>
  </si>
  <si>
    <t>RUNYON ELEMENTARY SCHOOL</t>
  </si>
  <si>
    <t>7606</t>
  </si>
  <si>
    <t>SANDBURG ELEMENTARY SCHOOL</t>
  </si>
  <si>
    <t>5574</t>
  </si>
  <si>
    <t>6292</t>
  </si>
  <si>
    <t>VILLAGE AT NORTH</t>
  </si>
  <si>
    <t>9530</t>
  </si>
  <si>
    <t>WHITMAN ELEMENTARY SCHOOL</t>
  </si>
  <si>
    <t>9600</t>
  </si>
  <si>
    <t>WILDER ELEMENTARY SCHOOL</t>
  </si>
  <si>
    <t>LONE STAR 101</t>
  </si>
  <si>
    <t>5254</t>
  </si>
  <si>
    <t>LONE STAR ELEMENTARY SCHOOL</t>
  </si>
  <si>
    <t>5258</t>
  </si>
  <si>
    <t>LONE STAR UNDIVIDED HIGH SCHOOL</t>
  </si>
  <si>
    <t>5446</t>
  </si>
  <si>
    <t>MANCOS ELEMENTARY SCHOOL</t>
  </si>
  <si>
    <t>5452</t>
  </si>
  <si>
    <t>MANCOS HIGH SCHOOL</t>
  </si>
  <si>
    <t>5450</t>
  </si>
  <si>
    <t>MANCOS MIDDLE SCHOOL</t>
  </si>
  <si>
    <t>MANITOU SPRINGS 14</t>
  </si>
  <si>
    <t>5460</t>
  </si>
  <si>
    <t>MANITOU SPRINGS ELEMENTARY SCHOOL</t>
  </si>
  <si>
    <t>5468</t>
  </si>
  <si>
    <t>MANITOU SPRINGS HIGH SCHOOL</t>
  </si>
  <si>
    <t>County</t>
  </si>
  <si>
    <t>Adams</t>
  </si>
  <si>
    <t>Mapleton Public Schools</t>
  </si>
  <si>
    <t>Adams 12 Five Star Schools</t>
  </si>
  <si>
    <t>Adams County 14</t>
  </si>
  <si>
    <t>Brighton 27J</t>
  </si>
  <si>
    <t>Bennett 29J</t>
  </si>
  <si>
    <t>Strasburg 31J</t>
  </si>
  <si>
    <t>Westminster 50</t>
  </si>
  <si>
    <t>Alamosa</t>
  </si>
  <si>
    <t>Alamosa RE 11J</t>
  </si>
  <si>
    <t>Sangre De Cristo RE-22J</t>
  </si>
  <si>
    <t>Arapahoe</t>
  </si>
  <si>
    <t>Englewood 1</t>
  </si>
  <si>
    <t>Sheridan 2</t>
  </si>
  <si>
    <t>Cherry Creek 5</t>
  </si>
  <si>
    <t>Littleton 6</t>
  </si>
  <si>
    <t>Deer Trail 26J</t>
  </si>
  <si>
    <t>Adams-Arapahoe 28 J</t>
  </si>
  <si>
    <t>Byers 32J</t>
  </si>
  <si>
    <t>Archuleta</t>
  </si>
  <si>
    <t>Archuleta County 50 JT</t>
  </si>
  <si>
    <t>Baca</t>
  </si>
  <si>
    <t>Walsh RE-1</t>
  </si>
  <si>
    <t>Pritchett Re-3</t>
  </si>
  <si>
    <t>Springfield RE-4</t>
  </si>
  <si>
    <t>Vilas School District RE-5</t>
  </si>
  <si>
    <t>Campo RE-6</t>
  </si>
  <si>
    <t>Bent</t>
  </si>
  <si>
    <t>Las Animas RE-1</t>
  </si>
  <si>
    <t>McClave RE-2</t>
  </si>
  <si>
    <t>Boulder</t>
  </si>
  <si>
    <t>St Vrain Valley RE-1J</t>
  </si>
  <si>
    <t>Boulder Valley RE 2</t>
  </si>
  <si>
    <t>Chaffee</t>
  </si>
  <si>
    <t>Buena Vista R-31</t>
  </si>
  <si>
    <t>Salida R 32 (J)</t>
  </si>
  <si>
    <t>Cheyenne</t>
  </si>
  <si>
    <t>Kit Carson R-1</t>
  </si>
  <si>
    <t>Cheyenne RE-5</t>
  </si>
  <si>
    <t>Clear Creek</t>
  </si>
  <si>
    <t>Clear Creek RE-1</t>
  </si>
  <si>
    <t>Conejos</t>
  </si>
  <si>
    <t>North Conejos RE-1J</t>
  </si>
  <si>
    <t>Sanford 6J</t>
  </si>
  <si>
    <t>South Conejos RE-10</t>
  </si>
  <si>
    <t>Costilla</t>
  </si>
  <si>
    <t>Centennial R-1</t>
  </si>
  <si>
    <t>Sierra Grande R-30</t>
  </si>
  <si>
    <t>Crowley</t>
  </si>
  <si>
    <t>Crowley County RE-1-J</t>
  </si>
  <si>
    <t>Custer</t>
  </si>
  <si>
    <t>Custer County C-1</t>
  </si>
  <si>
    <t>Delta</t>
  </si>
  <si>
    <t>Delta County 50 (J)</t>
  </si>
  <si>
    <t>Denver</t>
  </si>
  <si>
    <t>Denver County 1</t>
  </si>
  <si>
    <t>Dolores</t>
  </si>
  <si>
    <t>Dolores RE NO 2</t>
  </si>
  <si>
    <t>Douglas</t>
  </si>
  <si>
    <t>Douglas County RE-1</t>
  </si>
  <si>
    <t>Eagle</t>
  </si>
  <si>
    <t>Eagle County RE-50</t>
  </si>
  <si>
    <t>Elbert</t>
  </si>
  <si>
    <t>Elizabeth C-1</t>
  </si>
  <si>
    <t>Kiowa C-2</t>
  </si>
  <si>
    <t>Big Sandy 100J</t>
  </si>
  <si>
    <t>Elbert 200</t>
  </si>
  <si>
    <t>Agate 300</t>
  </si>
  <si>
    <t>El Paso</t>
  </si>
  <si>
    <t>Calhan RJ1</t>
  </si>
  <si>
    <t>Harrison 2</t>
  </si>
  <si>
    <t>Widefield 3</t>
  </si>
  <si>
    <t>Fountain 8</t>
  </si>
  <si>
    <t>Colorado Springs 11</t>
  </si>
  <si>
    <t>Cheyenne Mountain 12</t>
  </si>
  <si>
    <t>Manitou Springs 14</t>
  </si>
  <si>
    <t>Academy 20</t>
  </si>
  <si>
    <t>Ellicott SD #22</t>
  </si>
  <si>
    <t>Peyton 23 JT</t>
  </si>
  <si>
    <t>Hanover 28</t>
  </si>
  <si>
    <t>Lewis Palmer 38</t>
  </si>
  <si>
    <t>Falcon 49</t>
  </si>
  <si>
    <t>Edison 54 JT</t>
  </si>
  <si>
    <t>Miami-Yoder 60</t>
  </si>
  <si>
    <t>Fremont</t>
  </si>
  <si>
    <t>Canon City RE-1</t>
  </si>
  <si>
    <t>Fremont RE-2 School District</t>
  </si>
  <si>
    <t>Cotopaxi RE-3</t>
  </si>
  <si>
    <t>Garfield</t>
  </si>
  <si>
    <t>Roaring Fork RE-1 (Parachute)</t>
  </si>
  <si>
    <t>Garfield RE-2 (Rifle)</t>
  </si>
  <si>
    <t>Garfield 16</t>
  </si>
  <si>
    <t>Gilpin</t>
  </si>
  <si>
    <t>Gilpin County Re-1</t>
  </si>
  <si>
    <t>Grand</t>
  </si>
  <si>
    <t>West Grand School 1-JT</t>
  </si>
  <si>
    <t>East Grand No 2</t>
  </si>
  <si>
    <t>Gunnison</t>
  </si>
  <si>
    <t>Gunnison Watershed RE-1J</t>
  </si>
  <si>
    <t>Hinsdale</t>
  </si>
  <si>
    <t>Hinsdale County RE-1</t>
  </si>
  <si>
    <t>Huerfano</t>
  </si>
  <si>
    <t>Huerfano RE-1</t>
  </si>
  <si>
    <t>La Veta RE-2</t>
  </si>
  <si>
    <t>Jackson</t>
  </si>
  <si>
    <t>North Park R-1</t>
  </si>
  <si>
    <t>Jefferson</t>
  </si>
  <si>
    <t>Jefferson R-1</t>
  </si>
  <si>
    <t>Kiowa</t>
  </si>
  <si>
    <t>Eads RE-1</t>
  </si>
  <si>
    <t>Plainview RE-2</t>
  </si>
  <si>
    <t>Kit Carson</t>
  </si>
  <si>
    <t>Arriba-Flagler C-20</t>
  </si>
  <si>
    <t>Hi Plains R-23</t>
  </si>
  <si>
    <t>Stratton R-4</t>
  </si>
  <si>
    <t>Bethune R-5</t>
  </si>
  <si>
    <t>Burlington RE-6J</t>
  </si>
  <si>
    <t>Lake</t>
  </si>
  <si>
    <t>Lake County R-1</t>
  </si>
  <si>
    <t>La Plata</t>
  </si>
  <si>
    <t>Durango 9-R</t>
  </si>
  <si>
    <t>Bayfield</t>
  </si>
  <si>
    <t>Ignacio 11 JT</t>
  </si>
  <si>
    <t>Larimer</t>
  </si>
  <si>
    <t>Poudre R-1</t>
  </si>
  <si>
    <t>Thompson R-2J</t>
  </si>
  <si>
    <t>Park (Estes Park) R-3</t>
  </si>
  <si>
    <t>Las Animas</t>
  </si>
  <si>
    <t>Trinidad 1</t>
  </si>
  <si>
    <t>Primero Reorganized RE-2</t>
  </si>
  <si>
    <t>Hoehne Reorganized 3</t>
  </si>
  <si>
    <t>Aguilar Reorganized 6</t>
  </si>
  <si>
    <t>Branson Reorganized 82</t>
  </si>
  <si>
    <t>Kim Reorganized 88</t>
  </si>
  <si>
    <t>Lincoln</t>
  </si>
  <si>
    <t>Genoa-Hugo C-113</t>
  </si>
  <si>
    <t>Limon RE 4J</t>
  </si>
  <si>
    <t>Karval RE-23</t>
  </si>
  <si>
    <t>Logan</t>
  </si>
  <si>
    <t>Valley RE-1</t>
  </si>
  <si>
    <t>Frenchman RE-3</t>
  </si>
  <si>
    <t>Buffalo RE-4J</t>
  </si>
  <si>
    <t>Plateau RE-5</t>
  </si>
  <si>
    <t>Mesa</t>
  </si>
  <si>
    <t>De Beque 49JT</t>
  </si>
  <si>
    <t>Plateau Valley 50</t>
  </si>
  <si>
    <t>Mesa County Valley 51</t>
  </si>
  <si>
    <t>Mineral</t>
  </si>
  <si>
    <t>Creede Consolidated 1</t>
  </si>
  <si>
    <t>Moffat</t>
  </si>
  <si>
    <t>Moffat County RE-NO 1</t>
  </si>
  <si>
    <t>Montezuma</t>
  </si>
  <si>
    <t>Montezuma-Cortez RE-1</t>
  </si>
  <si>
    <t>Dolores RE-4A</t>
  </si>
  <si>
    <t>Mancos RE-6</t>
  </si>
  <si>
    <t>Montrose</t>
  </si>
  <si>
    <t>Montrose RE-1J</t>
  </si>
  <si>
    <t>West End RE-2</t>
  </si>
  <si>
    <t>Morgan</t>
  </si>
  <si>
    <t>Brush RE-2 (J)</t>
  </si>
  <si>
    <t>Fort Morgan RE-3</t>
  </si>
  <si>
    <t>Weldon Valley School RE 20J</t>
  </si>
  <si>
    <t>Wiggins RE-50 (J)</t>
  </si>
  <si>
    <t>Otero</t>
  </si>
  <si>
    <t>East Otero R-1</t>
  </si>
  <si>
    <t>Rocky Ford R-2</t>
  </si>
  <si>
    <t>Manzanola 3J</t>
  </si>
  <si>
    <t>Fowler R 4J</t>
  </si>
  <si>
    <t>Cheraw 31</t>
  </si>
  <si>
    <t>Swink 33</t>
  </si>
  <si>
    <t>Ouray</t>
  </si>
  <si>
    <t>Ouray School District R-1</t>
  </si>
  <si>
    <t>Ridgway R-2</t>
  </si>
  <si>
    <t>Park</t>
  </si>
  <si>
    <t>Platte Canyon 1</t>
  </si>
  <si>
    <t>Park County RE-2</t>
  </si>
  <si>
    <t>Phillips</t>
  </si>
  <si>
    <t>Holyoke RE-1J</t>
  </si>
  <si>
    <t>Philllips</t>
  </si>
  <si>
    <t>Haxtun RE-2J</t>
  </si>
  <si>
    <t>Pitkin</t>
  </si>
  <si>
    <t>Aspen 1</t>
  </si>
  <si>
    <t xml:space="preserve">Prowers </t>
  </si>
  <si>
    <t>Granada RE-1</t>
  </si>
  <si>
    <t>Prowers</t>
  </si>
  <si>
    <t>Lamar RE-2</t>
  </si>
  <si>
    <t>Holly RE-3</t>
  </si>
  <si>
    <t>Wiley Re-13 JT</t>
  </si>
  <si>
    <t>Pueblo</t>
  </si>
  <si>
    <t>Pueblo City 60</t>
  </si>
  <si>
    <t>Pueblo No. 70</t>
  </si>
  <si>
    <t>Rio Blanco</t>
  </si>
  <si>
    <t>Meeker RE1</t>
  </si>
  <si>
    <t>Rangely Re-4</t>
  </si>
  <si>
    <t>Rio Grande</t>
  </si>
  <si>
    <t>Del Norte C-7</t>
  </si>
  <si>
    <t>Monte Vista C-8</t>
  </si>
  <si>
    <t>Sargent RE-33J</t>
  </si>
  <si>
    <t>Routt</t>
  </si>
  <si>
    <t>Hayden RE-1</t>
  </si>
  <si>
    <t>Steamboat Springs RE-2</t>
  </si>
  <si>
    <t>South Routt</t>
  </si>
  <si>
    <t>Saguache</t>
  </si>
  <si>
    <t>Mountain Valley RE-1</t>
  </si>
  <si>
    <t>Moffat 2</t>
  </si>
  <si>
    <t>Center 26 JT</t>
  </si>
  <si>
    <t xml:space="preserve">San Juan </t>
  </si>
  <si>
    <t>Silverton 1</t>
  </si>
  <si>
    <t>San Miguel</t>
  </si>
  <si>
    <t>Telluride R-1</t>
  </si>
  <si>
    <t>Norwood R-2J</t>
  </si>
  <si>
    <t>Sedgwick</t>
  </si>
  <si>
    <t>Julesburg RE 1</t>
  </si>
  <si>
    <t>Platte Valley Re-3</t>
  </si>
  <si>
    <t>Summit</t>
  </si>
  <si>
    <t>Summit RE-1</t>
  </si>
  <si>
    <t>Teller</t>
  </si>
  <si>
    <t>Cripple Creek Victor Re-1</t>
  </si>
  <si>
    <t>Woodland Park Re-2</t>
  </si>
  <si>
    <t>Washington</t>
  </si>
  <si>
    <t>Akron R-1</t>
  </si>
  <si>
    <t>Arickaree R-2</t>
  </si>
  <si>
    <t>Otis R-3</t>
  </si>
  <si>
    <t>Lone Star 101</t>
  </si>
  <si>
    <t>Woodlin R-104</t>
  </si>
  <si>
    <t>Weld</t>
  </si>
  <si>
    <t>Weld RE-1</t>
  </si>
  <si>
    <t>Eaton RE-2</t>
  </si>
  <si>
    <t>Keenesburg RE3-J</t>
  </si>
  <si>
    <t>Windsor RE-4</t>
  </si>
  <si>
    <t>Johnstown-Milliken Re-5J</t>
  </si>
  <si>
    <t>Greeley R-6</t>
  </si>
  <si>
    <t>Platte Valley RE-7</t>
  </si>
  <si>
    <t>Fort Lupton RE-8</t>
  </si>
  <si>
    <t>Ault-Highland RE-9</t>
  </si>
  <si>
    <t>Briggsdale RE10</t>
  </si>
  <si>
    <t>Prairie RE-11J</t>
  </si>
  <si>
    <t>Pawnee SD RE-12</t>
  </si>
  <si>
    <t xml:space="preserve">Yuma </t>
  </si>
  <si>
    <t>Yuma 1</t>
  </si>
  <si>
    <t>Wray RD-2</t>
  </si>
  <si>
    <t>Idalia RJ-3</t>
  </si>
  <si>
    <t>Liberty J-4</t>
  </si>
  <si>
    <t>CSI</t>
  </si>
  <si>
    <t>Charter School Institute</t>
  </si>
  <si>
    <t>9025</t>
  </si>
  <si>
    <t>BOCES</t>
  </si>
  <si>
    <t>East Central BOCES</t>
  </si>
  <si>
    <t>Mountain BOCES</t>
  </si>
  <si>
    <t>Centennial BOCES</t>
  </si>
  <si>
    <t>9040</t>
  </si>
  <si>
    <t>Northeast BOCES</t>
  </si>
  <si>
    <t>9045</t>
  </si>
  <si>
    <t>Pikes Peak BOCES</t>
  </si>
  <si>
    <t>San Juan BOCES</t>
  </si>
  <si>
    <t>San Luis Valley BOCES</t>
  </si>
  <si>
    <t>South Central BOCES</t>
  </si>
  <si>
    <t>9075</t>
  </si>
  <si>
    <t>Southeastern BOCES</t>
  </si>
  <si>
    <t>Southwest BOCES</t>
  </si>
  <si>
    <t>Northwest Colorado BOCES</t>
  </si>
  <si>
    <t>9120</t>
  </si>
  <si>
    <t>Adams County BOCES</t>
  </si>
  <si>
    <t>9125</t>
  </si>
  <si>
    <t>Rio Blanco BOCES RE-1 &amp; RE-4</t>
  </si>
  <si>
    <t>Expeditionary BOCES</t>
  </si>
  <si>
    <t>9135</t>
  </si>
  <si>
    <t>Grand Valley BOCES</t>
  </si>
  <si>
    <t>Mt Evans BOCES</t>
  </si>
  <si>
    <t>9145</t>
  </si>
  <si>
    <t>Uncompahgre BOCES</t>
  </si>
  <si>
    <t>9150</t>
  </si>
  <si>
    <t>Santa Fe Trail BOCES</t>
  </si>
  <si>
    <t>9160</t>
  </si>
  <si>
    <t>Front Range BOCES</t>
  </si>
  <si>
    <t>9165</t>
  </si>
  <si>
    <t>Ute Pass BOCES</t>
  </si>
  <si>
    <t>Expense Object</t>
  </si>
  <si>
    <t>Actual Cost</t>
  </si>
  <si>
    <t xml:space="preserve"> Subtotal Instructional Program  (lines 1 through 8)</t>
  </si>
  <si>
    <t xml:space="preserve"> Subtotal Support Program (lines 10 through 18)</t>
  </si>
  <si>
    <t>Total Budget (lines 9 and 18)</t>
  </si>
  <si>
    <r>
      <t>After you have printed the instructions, begin with this page.  The information on this page is used to generate school specific worksheets.  Go to the 7</t>
    </r>
    <r>
      <rPr>
        <b/>
        <sz val="10"/>
        <color indexed="8"/>
        <rFont val="Arial"/>
        <family val="2"/>
      </rPr>
      <t xml:space="preserve">-Code Table </t>
    </r>
    <r>
      <rPr>
        <sz val="10"/>
        <color indexed="8"/>
        <rFont val="Arial"/>
        <family val="2"/>
      </rPr>
      <t>sheet to find your district and school 4-digit codes.</t>
    </r>
  </si>
  <si>
    <t>6-Annual Financial Report</t>
  </si>
  <si>
    <t>7-Code Table sheet</t>
  </si>
  <si>
    <t>8-Error Checking sheet</t>
  </si>
  <si>
    <t>5-AFR Detail</t>
  </si>
  <si>
    <t>This worksheet is identical to the budget summary sheet, but is used to enter actual expenditures for the annual financial report.</t>
  </si>
  <si>
    <t>ERROR CHECKING</t>
  </si>
  <si>
    <t>3-Budget Detail</t>
  </si>
  <si>
    <t>4-Budget Summary</t>
  </si>
  <si>
    <t>If the subtotals do not equal each other, the most likely problem is on the detail sheet.  All required entries may not have been entered.</t>
  </si>
  <si>
    <t>SUBMIT THE INITIAL RFP BUDGET TO:</t>
  </si>
  <si>
    <t>competitivegrants@cde.state.co.us</t>
  </si>
  <si>
    <t>Administration - Not to exceed 10%</t>
  </si>
  <si>
    <t xml:space="preserve"> Subtotal Administration (lines 20 through 28)</t>
  </si>
  <si>
    <t>Total Budget (lines 9 and 28)</t>
  </si>
  <si>
    <t>The following instructions will allow you to complete the computerized/electronic budget section of the  Grant Program Application.</t>
  </si>
  <si>
    <t>The computerized electronic grant application interfund budget contains the following 7 worksheets (notice the tabs near the bottom of the screen):</t>
  </si>
  <si>
    <t xml:space="preserve">Data entered in 5-AFR Detail is summarized in this report. </t>
  </si>
  <si>
    <r>
      <t xml:space="preserve">Use this page to check whether or not your file is in balance. The </t>
    </r>
    <r>
      <rPr>
        <b/>
        <sz val="10"/>
        <color indexed="8"/>
        <rFont val="Arial"/>
        <family val="2"/>
      </rPr>
      <t>3-Budget Detail</t>
    </r>
    <r>
      <rPr>
        <sz val="10"/>
        <color indexed="8"/>
        <rFont val="Arial"/>
        <family val="2"/>
      </rPr>
      <t xml:space="preserve"> sheet is compared to the 4</t>
    </r>
    <r>
      <rPr>
        <b/>
        <sz val="10"/>
        <color indexed="8"/>
        <rFont val="Arial"/>
        <family val="2"/>
      </rPr>
      <t xml:space="preserve">-Budget Summary </t>
    </r>
    <r>
      <rPr>
        <sz val="10"/>
        <color indexed="8"/>
        <rFont val="Arial"/>
        <family val="2"/>
      </rPr>
      <t xml:space="preserve">sheet to ensure that the two pages are equal.   If equal, the word "equal" is displayed.  If not equal, the words "not equal" are displayed with a red background.  </t>
    </r>
  </si>
  <si>
    <t>Include a copy of the printed budget when submitting the Proposal.</t>
  </si>
  <si>
    <t xml:space="preserve"> Non-Capital Equipment (0735)</t>
  </si>
  <si>
    <t>electronic_budget@cde.state.co.us</t>
  </si>
  <si>
    <t>Fill out only one Excel file for your grant application.   Only one budget is required reflecting both budget years.</t>
  </si>
  <si>
    <t>Administration Program</t>
  </si>
  <si>
    <t>Administration - Not to Exceed 10%</t>
  </si>
  <si>
    <t>Non Capitalized Equipment (0735)</t>
  </si>
  <si>
    <t xml:space="preserve"> Non Capitalized Equipment (0735)</t>
  </si>
  <si>
    <t>TITLE II-B</t>
  </si>
  <si>
    <t>MATH AND SCIENCE PARTNERSHIP</t>
  </si>
  <si>
    <t xml:space="preserve">CFDA: </t>
  </si>
  <si>
    <t>STATE GRANT CODE: 5366</t>
  </si>
  <si>
    <t>Marti Rodriguez</t>
  </si>
  <si>
    <t>(303) 866-6769  rodriguez_m@cde.state.co.us</t>
  </si>
  <si>
    <t>An eligible partnership shall use funds for the following activities in elementary and middle schools:</t>
  </si>
  <si>
    <r>
      <rPr>
        <b/>
        <sz val="10"/>
        <rFont val="Arial"/>
        <family val="2"/>
      </rPr>
      <t>►</t>
    </r>
    <r>
      <rPr>
        <b/>
        <sz val="10"/>
        <rFont val="Calibri"/>
        <family val="2"/>
      </rPr>
      <t>Math teacher leader (e.g., coach, mentor, lead teacher) - all participating schools must provide a teacher leader for the program who has sufficient time each day (released from teaching to provide coaching and support to other teachers.</t>
    </r>
  </si>
  <si>
    <r>
      <rPr>
        <b/>
        <sz val="10"/>
        <rFont val="Arial"/>
        <family val="2"/>
      </rPr>
      <t>►</t>
    </r>
    <r>
      <rPr>
        <b/>
        <i/>
        <sz val="10"/>
        <rFont val="Arial"/>
        <family val="2"/>
      </rPr>
      <t>Professional development for math teacher leaders including summer workshop or institute (minimum of one week).  PD May also include: Training on "how to" coach/mention; Professional development during the academic year (including distance and online learning programs); Professional Learning Communities; Coaching and/or mentoring; Professional development for teacher of mathematics (including distance and online learning programs.</t>
    </r>
  </si>
  <si>
    <t>Funds must be used to SUPPLEMENT and NOT SUPPLANT funds that would otherwise be used for proposed activities.</t>
  </si>
  <si>
    <t>This Budget/AFR crosses fiscal years!  Please make sure to budget appropriately.</t>
  </si>
  <si>
    <t>Program manager of MSP Grant:</t>
  </si>
  <si>
    <t>E-Mail:</t>
  </si>
  <si>
    <t>Year1</t>
  </si>
  <si>
    <t>Year2</t>
  </si>
  <si>
    <t xml:space="preserve">COMPUTERIZED/ELECTRONIC INTERFUND BUDGET </t>
  </si>
  <si>
    <r>
      <t xml:space="preserve">If a cell background turns red, it means something is wrong or incomplete - either the cell itself or some associated cell.  </t>
    </r>
    <r>
      <rPr>
        <b/>
        <sz val="10"/>
        <rFont val="Arial"/>
        <family val="2"/>
      </rPr>
      <t>Do not</t>
    </r>
    <r>
      <rPr>
        <sz val="10"/>
        <rFont val="Arial"/>
        <family val="2"/>
      </rPr>
      <t xml:space="preserve"> submit this file if it contains any cells with a red background, call CDE, Office of Grants Fiscal, Marti Rodriguez (303-866-6769) for assistance.</t>
    </r>
  </si>
  <si>
    <t>Allowable Activities -</t>
  </si>
  <si>
    <r>
      <t xml:space="preserve">For each activity budgeted, enter the appropriate information as per the following column headings: </t>
    </r>
    <r>
      <rPr>
        <b/>
        <i/>
        <sz val="10"/>
        <color indexed="14"/>
        <rFont val="Arial"/>
        <family val="2"/>
      </rPr>
      <t>(1) Program,  (2</t>
    </r>
    <r>
      <rPr>
        <b/>
        <i/>
        <sz val="10"/>
        <color indexed="33"/>
        <rFont val="Arial"/>
        <family val="2"/>
      </rPr>
      <t>) Budget Object,  (3) Cost</t>
    </r>
    <r>
      <rPr>
        <i/>
        <sz val="10"/>
        <color indexed="33"/>
        <rFont val="Arial"/>
        <family val="2"/>
      </rPr>
      <t xml:space="preserve"> </t>
    </r>
    <r>
      <rPr>
        <sz val="10"/>
        <rFont val="Arial"/>
        <family val="2"/>
      </rPr>
      <t>and</t>
    </r>
    <r>
      <rPr>
        <b/>
        <i/>
        <sz val="10"/>
        <color indexed="33"/>
        <rFont val="Arial"/>
        <family val="2"/>
      </rPr>
      <t xml:space="preserve"> (4) Description</t>
    </r>
    <r>
      <rPr>
        <b/>
        <i/>
        <sz val="10"/>
        <rFont val="Arial"/>
        <family val="2"/>
      </rPr>
      <t xml:space="preserve">.   </t>
    </r>
    <r>
      <rPr>
        <b/>
        <sz val="10"/>
        <rFont val="Arial"/>
        <family val="2"/>
      </rPr>
      <t xml:space="preserve">Provide a detailed description of the activity budgeted in the </t>
    </r>
    <r>
      <rPr>
        <b/>
        <sz val="10"/>
        <color indexed="14"/>
        <rFont val="Arial"/>
        <family val="2"/>
      </rPr>
      <t>(4) description column.</t>
    </r>
  </si>
  <si>
    <t>Allocation-Total Budget-must = zero</t>
  </si>
  <si>
    <t>IHE identified for Grants</t>
  </si>
  <si>
    <t>July 1, 2015 through June 30, 2016</t>
  </si>
  <si>
    <t>Program Contact:</t>
  </si>
  <si>
    <t>Jennifer Simons</t>
  </si>
  <si>
    <r>
      <rPr>
        <sz val="10"/>
        <rFont val="Arial"/>
        <family val="2"/>
      </rPr>
      <t xml:space="preserve">(303) 866-3905 </t>
    </r>
    <r>
      <rPr>
        <u/>
        <sz val="10"/>
        <color indexed="12"/>
        <rFont val="Arial"/>
        <family val="2"/>
      </rPr>
      <t>simons_j@cde.state.co.us</t>
    </r>
  </si>
  <si>
    <t>Annual Financial Report</t>
  </si>
  <si>
    <t>FY15-16 Allocation</t>
  </si>
  <si>
    <t>Carryover-if applicable-limited to 15% of previous year allocation</t>
  </si>
  <si>
    <t>Total Funds Available FY15-16</t>
  </si>
  <si>
    <t>JANUARY 1, 2017 THROUGH JUNE 30, 2018</t>
  </si>
  <si>
    <t>January 1, 2017-June 30, 2018</t>
  </si>
  <si>
    <t>1/1/17-6/30/17</t>
  </si>
  <si>
    <t>7/1/17-6/30/18</t>
  </si>
  <si>
    <t>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</si>
</sst>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dd/yy"/>
    <numFmt numFmtId="165" formatCode="_(* #,##0_);_(* \(#,##0\);_(* &quot;-&quot;??_);_(@_)"/>
    <numFmt numFmtId="166" formatCode="[$-409]mmmm\ d\,\ yyyy;@"/>
  </numFmts>
  <fonts count="49">
    <font>
      <sz val="12"/>
      <name val="Arial"/>
    </font>
    <font>
      <sz val="10"/>
      <name val="Arial"/>
      <family val="2"/>
    </font>
    <font>
      <sz val="10"/>
      <name val="Arial"/>
      <family val="2"/>
    </font>
    <font>
      <b/>
      <sz val="14"/>
      <name val="Arial"/>
      <family val="2"/>
    </font>
    <font>
      <b/>
      <sz val="12"/>
      <name val="Arial"/>
      <family val="2"/>
    </font>
    <font>
      <b/>
      <sz val="11"/>
      <name val="Arial"/>
      <family val="2"/>
    </font>
    <font>
      <u/>
      <sz val="10"/>
      <color indexed="12"/>
      <name val="Arial"/>
      <family val="2"/>
    </font>
    <font>
      <sz val="10"/>
      <name val="Geneva"/>
    </font>
    <font>
      <b/>
      <sz val="10"/>
      <name val="Arial"/>
      <family val="2"/>
    </font>
    <font>
      <sz val="8"/>
      <name val="Arial"/>
      <family val="2"/>
    </font>
    <font>
      <sz val="10"/>
      <name val="Arial"/>
      <family val="2"/>
    </font>
    <font>
      <sz val="8"/>
      <color indexed="81"/>
      <name val="Tahoma"/>
      <family val="2"/>
    </font>
    <font>
      <b/>
      <i/>
      <sz val="10"/>
      <name val="Arial"/>
      <family val="2"/>
    </font>
    <font>
      <b/>
      <i/>
      <u/>
      <sz val="10"/>
      <name val="Arial"/>
      <family val="2"/>
    </font>
    <font>
      <sz val="14"/>
      <name val="Arial"/>
      <family val="2"/>
    </font>
    <font>
      <u/>
      <sz val="10"/>
      <name val="Arial"/>
      <family val="2"/>
    </font>
    <font>
      <b/>
      <u/>
      <sz val="10"/>
      <name val="Arial"/>
      <family val="2"/>
    </font>
    <font>
      <b/>
      <u/>
      <sz val="10"/>
      <color indexed="12"/>
      <name val="Arial"/>
      <family val="2"/>
    </font>
    <font>
      <b/>
      <i/>
      <sz val="10"/>
      <color indexed="33"/>
      <name val="Arial"/>
      <family val="2"/>
    </font>
    <font>
      <i/>
      <sz val="10"/>
      <color indexed="33"/>
      <name val="Arial"/>
      <family val="2"/>
    </font>
    <font>
      <b/>
      <sz val="10"/>
      <color indexed="14"/>
      <name val="Arial"/>
      <family val="2"/>
    </font>
    <font>
      <sz val="6"/>
      <name val="Arial"/>
      <family val="2"/>
    </font>
    <font>
      <b/>
      <sz val="8"/>
      <color indexed="81"/>
      <name val="Tahoma"/>
      <family val="2"/>
    </font>
    <font>
      <b/>
      <sz val="8"/>
      <name val="Arial"/>
      <family val="2"/>
    </font>
    <font>
      <sz val="10"/>
      <color indexed="81"/>
      <name val="Tahoma"/>
      <family val="2"/>
    </font>
    <font>
      <b/>
      <sz val="12"/>
      <color indexed="10"/>
      <name val="Arial"/>
      <family val="2"/>
    </font>
    <font>
      <b/>
      <sz val="11"/>
      <color indexed="10"/>
      <name val="Arial"/>
      <family val="2"/>
    </font>
    <font>
      <sz val="10"/>
      <color indexed="10"/>
      <name val="Arial"/>
      <family val="2"/>
    </font>
    <font>
      <sz val="10"/>
      <color indexed="8"/>
      <name val="Arial"/>
      <family val="2"/>
    </font>
    <font>
      <b/>
      <sz val="10"/>
      <color indexed="8"/>
      <name val="Arial"/>
      <family val="2"/>
    </font>
    <font>
      <sz val="8"/>
      <name val="Arial"/>
      <family val="2"/>
    </font>
    <font>
      <b/>
      <sz val="10"/>
      <name val="Arial"/>
      <family val="2"/>
    </font>
    <font>
      <b/>
      <u/>
      <sz val="10"/>
      <name val="Arial"/>
      <family val="2"/>
    </font>
    <font>
      <b/>
      <sz val="10"/>
      <color indexed="10"/>
      <name val="Arial"/>
      <family val="2"/>
    </font>
    <font>
      <sz val="10"/>
      <color indexed="8"/>
      <name val="Tahoma"/>
      <family val="2"/>
    </font>
    <font>
      <b/>
      <i/>
      <u/>
      <sz val="12"/>
      <color indexed="10"/>
      <name val="Arial"/>
      <family val="2"/>
    </font>
    <font>
      <b/>
      <i/>
      <sz val="10"/>
      <color indexed="14"/>
      <name val="Arial"/>
      <family val="2"/>
    </font>
    <font>
      <b/>
      <sz val="10"/>
      <color indexed="8"/>
      <name val="Arial"/>
      <family val="2"/>
    </font>
    <font>
      <sz val="10"/>
      <color indexed="8"/>
      <name val="Arial"/>
      <family val="2"/>
    </font>
    <font>
      <b/>
      <i/>
      <sz val="10"/>
      <color indexed="8"/>
      <name val="Arial"/>
      <family val="2"/>
    </font>
    <font>
      <sz val="12"/>
      <name val="Arial"/>
      <family val="2"/>
    </font>
    <font>
      <i/>
      <sz val="10"/>
      <name val="Arial"/>
      <family val="2"/>
    </font>
    <font>
      <b/>
      <u/>
      <sz val="12"/>
      <name val="Arial"/>
      <family val="2"/>
    </font>
    <font>
      <b/>
      <sz val="10"/>
      <name val="Calibri"/>
      <family val="2"/>
    </font>
    <font>
      <b/>
      <sz val="9"/>
      <name val="Arial"/>
      <family val="2"/>
    </font>
    <font>
      <sz val="9"/>
      <name val="Arial"/>
      <family val="2"/>
    </font>
    <font>
      <sz val="11"/>
      <color theme="1"/>
      <name val="Calibri"/>
      <family val="2"/>
      <scheme val="minor"/>
    </font>
    <font>
      <sz val="10"/>
      <color theme="1"/>
      <name val="Arial"/>
      <family val="2"/>
    </font>
    <font>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style="medium">
        <color indexed="8"/>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ck">
        <color indexed="8"/>
      </left>
      <right style="thick">
        <color indexed="8"/>
      </right>
      <top/>
      <bottom style="thick">
        <color indexed="8"/>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40" fillId="0" borderId="0"/>
    <xf numFmtId="0" fontId="46" fillId="0" borderId="0"/>
    <xf numFmtId="0" fontId="46" fillId="0" borderId="0"/>
    <xf numFmtId="0" fontId="1" fillId="0" borderId="0"/>
    <xf numFmtId="0" fontId="1" fillId="0" borderId="0"/>
    <xf numFmtId="0" fontId="1" fillId="0" borderId="0"/>
    <xf numFmtId="0" fontId="7" fillId="0" borderId="0"/>
  </cellStyleXfs>
  <cellXfs count="276">
    <xf numFmtId="0" fontId="0" fillId="0" borderId="0" xfId="0"/>
    <xf numFmtId="0" fontId="1" fillId="0" borderId="0" xfId="7"/>
    <xf numFmtId="0" fontId="1" fillId="0" borderId="0" xfId="7" applyProtection="1">
      <protection hidden="1"/>
    </xf>
    <xf numFmtId="18" fontId="4" fillId="0" borderId="0" xfId="7" quotePrefix="1" applyNumberFormat="1" applyFont="1" applyFill="1" applyAlignment="1">
      <alignment horizontal="center" wrapText="1"/>
    </xf>
    <xf numFmtId="0" fontId="4" fillId="0" borderId="0" xfId="7" quotePrefix="1" applyFont="1" applyAlignment="1">
      <alignment horizontal="center" wrapText="1"/>
    </xf>
    <xf numFmtId="43" fontId="1" fillId="0" borderId="0" xfId="1" applyFont="1" applyAlignment="1">
      <alignment wrapText="1"/>
    </xf>
    <xf numFmtId="0" fontId="12" fillId="0" borderId="0" xfId="7" applyFont="1" applyAlignment="1">
      <alignment wrapText="1"/>
    </xf>
    <xf numFmtId="0" fontId="13" fillId="0" borderId="0" xfId="7" applyFont="1"/>
    <xf numFmtId="0" fontId="10" fillId="0" borderId="0" xfId="7" applyFont="1" applyAlignment="1">
      <alignment wrapText="1"/>
    </xf>
    <xf numFmtId="0" fontId="10" fillId="0" borderId="0" xfId="7" applyFont="1" applyAlignment="1">
      <alignment horizontal="left" wrapText="1"/>
    </xf>
    <xf numFmtId="0" fontId="10" fillId="0" borderId="0" xfId="7" quotePrefix="1" applyFont="1" applyAlignment="1">
      <alignment horizontal="left" wrapText="1"/>
    </xf>
    <xf numFmtId="0" fontId="8" fillId="0" borderId="0" xfId="7" applyFont="1" applyAlignment="1">
      <alignment vertical="center"/>
    </xf>
    <xf numFmtId="0" fontId="1" fillId="0" borderId="0" xfId="7" applyAlignment="1">
      <alignment vertical="center"/>
    </xf>
    <xf numFmtId="0" fontId="13" fillId="0" borderId="0" xfId="7" applyFont="1" applyAlignment="1">
      <alignment vertical="center"/>
    </xf>
    <xf numFmtId="43" fontId="12" fillId="0" borderId="0" xfId="1" quotePrefix="1" applyFont="1" applyAlignment="1">
      <alignment horizontal="left" wrapText="1"/>
    </xf>
    <xf numFmtId="43" fontId="1" fillId="0" borderId="0" xfId="1" quotePrefix="1" applyFont="1" applyAlignment="1">
      <alignment horizontal="left" wrapText="1"/>
    </xf>
    <xf numFmtId="0" fontId="13" fillId="0" borderId="0" xfId="7" quotePrefix="1" applyFont="1" applyAlignment="1">
      <alignment horizontal="left" vertical="center"/>
    </xf>
    <xf numFmtId="0" fontId="1" fillId="0" borderId="0" xfId="7" applyAlignment="1">
      <alignment horizontal="center"/>
    </xf>
    <xf numFmtId="0" fontId="14" fillId="0" borderId="0" xfId="7" quotePrefix="1" applyFont="1" applyAlignment="1">
      <alignment horizontal="left" wrapText="1"/>
    </xf>
    <xf numFmtId="0" fontId="13" fillId="0" borderId="0" xfId="7" applyFont="1" applyAlignment="1">
      <alignment horizontal="left" vertical="center"/>
    </xf>
    <xf numFmtId="0" fontId="1" fillId="0" borderId="0" xfId="7" applyBorder="1"/>
    <xf numFmtId="0" fontId="8" fillId="0" borderId="0" xfId="7" applyFont="1" applyAlignment="1">
      <alignment wrapText="1"/>
    </xf>
    <xf numFmtId="0" fontId="16" fillId="0" borderId="0" xfId="7" quotePrefix="1" applyFont="1" applyBorder="1" applyAlignment="1">
      <alignment horizontal="left" wrapText="1"/>
    </xf>
    <xf numFmtId="0" fontId="8" fillId="0" borderId="0" xfId="7" quotePrefix="1" applyFont="1"/>
    <xf numFmtId="0" fontId="1" fillId="0" borderId="0" xfId="7" applyAlignment="1"/>
    <xf numFmtId="0" fontId="1" fillId="0" borderId="0" xfId="7" applyAlignment="1">
      <alignment wrapText="1"/>
    </xf>
    <xf numFmtId="0" fontId="17" fillId="0" borderId="0" xfId="7" quotePrefix="1" applyFont="1" applyAlignment="1">
      <alignment horizontal="left"/>
    </xf>
    <xf numFmtId="0" fontId="13" fillId="0" borderId="0" xfId="7" applyFont="1" applyAlignment="1">
      <alignment horizontal="left" wrapText="1"/>
    </xf>
    <xf numFmtId="0" fontId="30" fillId="0" borderId="0" xfId="0" applyFont="1"/>
    <xf numFmtId="0" fontId="1" fillId="0" borderId="0" xfId="0" applyFont="1"/>
    <xf numFmtId="0" fontId="29" fillId="0" borderId="0" xfId="7" quotePrefix="1" applyFont="1" applyFill="1" applyAlignment="1" applyProtection="1"/>
    <xf numFmtId="166" fontId="10" fillId="0" borderId="1" xfId="7" applyNumberFormat="1" applyFont="1" applyFill="1" applyBorder="1" applyAlignment="1" applyProtection="1">
      <alignment horizontal="center"/>
      <protection locked="0"/>
    </xf>
    <xf numFmtId="0" fontId="1" fillId="0" borderId="0" xfId="9"/>
    <xf numFmtId="49" fontId="1" fillId="0" borderId="0" xfId="9" applyNumberFormat="1"/>
    <xf numFmtId="49" fontId="1" fillId="0" borderId="0" xfId="9" applyNumberFormat="1" applyFont="1"/>
    <xf numFmtId="0" fontId="29" fillId="0" borderId="0" xfId="7" quotePrefix="1" applyFont="1" applyAlignment="1">
      <alignment horizontal="left" wrapText="1"/>
    </xf>
    <xf numFmtId="0" fontId="8" fillId="0" borderId="0" xfId="7" quotePrefix="1" applyFont="1" applyAlignment="1">
      <alignment horizontal="right" vertical="top"/>
    </xf>
    <xf numFmtId="0" fontId="1" fillId="0" borderId="0" xfId="7" applyAlignment="1">
      <alignment horizontal="right" vertical="top"/>
    </xf>
    <xf numFmtId="0" fontId="8" fillId="0" borderId="0" xfId="7" applyFont="1" applyAlignment="1">
      <alignment horizontal="right" vertical="top"/>
    </xf>
    <xf numFmtId="0" fontId="10" fillId="0" borderId="0" xfId="7" applyFont="1" applyAlignment="1">
      <alignment vertical="top" wrapText="1"/>
    </xf>
    <xf numFmtId="0" fontId="1" fillId="0" borderId="0" xfId="9" applyFont="1"/>
    <xf numFmtId="0" fontId="0" fillId="0" borderId="0" xfId="0" applyBorder="1"/>
    <xf numFmtId="0" fontId="1" fillId="0" borderId="0" xfId="0" applyFont="1" applyBorder="1"/>
    <xf numFmtId="0" fontId="31" fillId="0" borderId="0" xfId="0" applyFont="1" applyBorder="1" applyAlignment="1">
      <alignment horizontal="left"/>
    </xf>
    <xf numFmtId="0" fontId="32" fillId="0" borderId="0" xfId="0" applyFont="1" applyBorder="1" applyAlignment="1">
      <alignment horizontal="center"/>
    </xf>
    <xf numFmtId="0" fontId="31" fillId="0" borderId="0" xfId="0" quotePrefix="1" applyFont="1" applyBorder="1" applyAlignment="1">
      <alignment horizontal="left"/>
    </xf>
    <xf numFmtId="0" fontId="1" fillId="0" borderId="0" xfId="0" quotePrefix="1" applyFont="1" applyBorder="1" applyAlignment="1">
      <alignment horizontal="left"/>
    </xf>
    <xf numFmtId="0" fontId="1" fillId="0" borderId="0" xfId="7" applyFont="1" applyAlignment="1">
      <alignment wrapText="1"/>
    </xf>
    <xf numFmtId="0" fontId="28" fillId="0" borderId="0" xfId="7" quotePrefix="1" applyFont="1" applyAlignment="1">
      <alignment horizontal="left" wrapText="1"/>
    </xf>
    <xf numFmtId="0" fontId="27" fillId="0" borderId="0" xfId="7" applyFont="1" applyAlignment="1">
      <alignment horizontal="left" wrapText="1"/>
    </xf>
    <xf numFmtId="49" fontId="38" fillId="0" borderId="0" xfId="9" applyNumberFormat="1" applyFont="1" applyFill="1"/>
    <xf numFmtId="0" fontId="38" fillId="0" borderId="0" xfId="9" applyFont="1" applyFill="1"/>
    <xf numFmtId="43" fontId="1" fillId="0" borderId="0" xfId="1" applyFont="1" applyAlignment="1">
      <alignment vertical="top" wrapText="1"/>
    </xf>
    <xf numFmtId="0" fontId="28" fillId="0" borderId="0" xfId="7" applyFont="1" applyAlignment="1">
      <alignment horizontal="left" wrapText="1"/>
    </xf>
    <xf numFmtId="1" fontId="10" fillId="0" borderId="1" xfId="7" applyNumberFormat="1" applyFont="1" applyFill="1" applyBorder="1" applyAlignment="1" applyProtection="1">
      <alignment horizontal="center"/>
      <protection locked="0"/>
    </xf>
    <xf numFmtId="0" fontId="1" fillId="0" borderId="0" xfId="0" applyFont="1" applyProtection="1"/>
    <xf numFmtId="0" fontId="1" fillId="0" borderId="0" xfId="0" applyFont="1" applyBorder="1" applyAlignment="1" applyProtection="1">
      <alignment horizontal="right"/>
    </xf>
    <xf numFmtId="0" fontId="1" fillId="0" borderId="0" xfId="0" applyFont="1" applyAlignment="1" applyProtection="1">
      <alignment horizontal="right"/>
    </xf>
    <xf numFmtId="0" fontId="33" fillId="0" borderId="0" xfId="0" quotePrefix="1" applyFont="1" applyAlignment="1" applyProtection="1">
      <alignment horizontal="left"/>
    </xf>
    <xf numFmtId="0" fontId="1" fillId="0" borderId="2" xfId="0" applyFont="1" applyFill="1" applyBorder="1" applyProtection="1"/>
    <xf numFmtId="0" fontId="31" fillId="0" borderId="3" xfId="0" applyFont="1" applyFill="1" applyBorder="1" applyProtection="1"/>
    <xf numFmtId="0" fontId="31" fillId="0" borderId="4" xfId="0" applyFont="1" applyFill="1" applyBorder="1" applyAlignment="1" applyProtection="1">
      <alignment horizontal="left"/>
    </xf>
    <xf numFmtId="0" fontId="31" fillId="0" borderId="0" xfId="0" applyFont="1" applyFill="1" applyBorder="1" applyAlignment="1" applyProtection="1">
      <alignment horizontal="center"/>
    </xf>
    <xf numFmtId="0" fontId="1" fillId="0" borderId="5" xfId="0" applyFont="1" applyBorder="1" applyProtection="1"/>
    <xf numFmtId="0" fontId="1" fillId="0" borderId="6" xfId="0" applyFont="1" applyFill="1" applyBorder="1" applyProtection="1"/>
    <xf numFmtId="0" fontId="31" fillId="0" borderId="0" xfId="0" applyFont="1" applyAlignment="1" applyProtection="1">
      <alignment horizontal="left"/>
    </xf>
    <xf numFmtId="0" fontId="31" fillId="0" borderId="0" xfId="0" quotePrefix="1" applyFont="1" applyAlignment="1" applyProtection="1">
      <alignment horizontal="left"/>
    </xf>
    <xf numFmtId="0" fontId="1" fillId="0" borderId="0" xfId="0" quotePrefix="1" applyFont="1" applyAlignment="1" applyProtection="1">
      <alignment horizontal="left"/>
    </xf>
    <xf numFmtId="0" fontId="37" fillId="0" borderId="5" xfId="0" applyFont="1" applyBorder="1" applyAlignment="1" applyProtection="1">
      <protection hidden="1"/>
    </xf>
    <xf numFmtId="0" fontId="0" fillId="0" borderId="0" xfId="0" applyBorder="1" applyProtection="1">
      <protection hidden="1"/>
    </xf>
    <xf numFmtId="166" fontId="0" fillId="0" borderId="8" xfId="0" applyNumberFormat="1" applyBorder="1" applyAlignment="1" applyProtection="1">
      <alignment horizontal="centerContinuous"/>
      <protection hidden="1"/>
    </xf>
    <xf numFmtId="0" fontId="0" fillId="0" borderId="0" xfId="0" applyBorder="1" applyAlignment="1" applyProtection="1">
      <alignment horizontal="right"/>
      <protection hidden="1"/>
    </xf>
    <xf numFmtId="0" fontId="26" fillId="0" borderId="0" xfId="0" quotePrefix="1" applyFont="1" applyBorder="1" applyAlignment="1" applyProtection="1">
      <alignment horizontal="left"/>
      <protection hidden="1"/>
    </xf>
    <xf numFmtId="0" fontId="39" fillId="0" borderId="0" xfId="7" quotePrefix="1" applyFont="1" applyAlignment="1">
      <alignment horizontal="left" wrapText="1"/>
    </xf>
    <xf numFmtId="0" fontId="2" fillId="0" borderId="7" xfId="0" applyFont="1" applyBorder="1" applyProtection="1">
      <protection locked="0"/>
    </xf>
    <xf numFmtId="14" fontId="1" fillId="0" borderId="7" xfId="0" applyNumberFormat="1" applyFont="1" applyBorder="1" applyProtection="1">
      <protection locked="0"/>
    </xf>
    <xf numFmtId="0" fontId="46" fillId="0" borderId="0" xfId="5"/>
    <xf numFmtId="0" fontId="46" fillId="0" borderId="9" xfId="5" applyBorder="1"/>
    <xf numFmtId="0" fontId="46" fillId="0" borderId="10" xfId="5" applyBorder="1"/>
    <xf numFmtId="49" fontId="1" fillId="0" borderId="10" xfId="5" applyNumberFormat="1" applyFont="1" applyFill="1" applyBorder="1" applyAlignment="1">
      <alignment horizontal="left"/>
    </xf>
    <xf numFmtId="0" fontId="1" fillId="0" borderId="10" xfId="5" applyFont="1" applyFill="1" applyBorder="1"/>
    <xf numFmtId="0" fontId="47" fillId="0" borderId="10" xfId="5" applyFont="1" applyFill="1" applyBorder="1"/>
    <xf numFmtId="49" fontId="41" fillId="0" borderId="10" xfId="5" applyNumberFormat="1" applyFont="1" applyFill="1" applyBorder="1" applyAlignment="1">
      <alignment horizontal="left"/>
    </xf>
    <xf numFmtId="49" fontId="1" fillId="0" borderId="10" xfId="5" applyNumberFormat="1" applyFont="1" applyFill="1" applyBorder="1"/>
    <xf numFmtId="0" fontId="48" fillId="0" borderId="10" xfId="5" applyFont="1" applyFill="1" applyBorder="1"/>
    <xf numFmtId="0" fontId="8" fillId="0" borderId="6" xfId="0" applyFont="1" applyFill="1" applyBorder="1" applyProtection="1"/>
    <xf numFmtId="0" fontId="8" fillId="0" borderId="11" xfId="0" applyFont="1" applyFill="1" applyBorder="1" applyProtection="1"/>
    <xf numFmtId="0" fontId="1" fillId="0" borderId="0" xfId="7" quotePrefix="1" applyFont="1" applyAlignment="1">
      <alignment horizontal="left" wrapText="1"/>
    </xf>
    <xf numFmtId="0" fontId="1" fillId="0" borderId="0" xfId="7" applyFont="1" applyAlignment="1">
      <alignment horizontal="left" wrapText="1"/>
    </xf>
    <xf numFmtId="0" fontId="1" fillId="0" borderId="0" xfId="8" applyFill="1" applyProtection="1">
      <protection hidden="1"/>
    </xf>
    <xf numFmtId="18" fontId="8" fillId="0" borderId="0" xfId="7" quotePrefix="1" applyNumberFormat="1" applyFont="1" applyFill="1" applyAlignment="1" applyProtection="1">
      <protection hidden="1"/>
    </xf>
    <xf numFmtId="0" fontId="8" fillId="0" borderId="0" xfId="0" applyFont="1" applyBorder="1" applyAlignment="1" applyProtection="1">
      <protection hidden="1"/>
    </xf>
    <xf numFmtId="0" fontId="1" fillId="0" borderId="12" xfId="8" applyFill="1" applyBorder="1" applyProtection="1">
      <protection hidden="1"/>
    </xf>
    <xf numFmtId="0" fontId="1" fillId="0" borderId="0" xfId="8" applyFill="1" applyBorder="1" applyProtection="1">
      <protection hidden="1"/>
    </xf>
    <xf numFmtId="166" fontId="23" fillId="0" borderId="13" xfId="8" applyNumberFormat="1" applyFont="1" applyFill="1" applyBorder="1" applyAlignment="1" applyProtection="1">
      <alignment horizontal="right"/>
      <protection hidden="1"/>
    </xf>
    <xf numFmtId="0" fontId="1" fillId="0" borderId="0" xfId="8" applyFont="1" applyFill="1" applyBorder="1" applyAlignment="1">
      <alignment vertical="top" wrapText="1"/>
    </xf>
    <xf numFmtId="0" fontId="1" fillId="0" borderId="0" xfId="8" applyFill="1"/>
    <xf numFmtId="0" fontId="10" fillId="2" borderId="0" xfId="7" applyFont="1" applyFill="1" applyProtection="1"/>
    <xf numFmtId="0" fontId="10" fillId="2" borderId="0" xfId="7" applyFont="1" applyFill="1" applyAlignment="1" applyProtection="1">
      <alignment horizontal="center"/>
    </xf>
    <xf numFmtId="0" fontId="10" fillId="2" borderId="0" xfId="7" applyFont="1" applyFill="1" applyAlignment="1" applyProtection="1">
      <alignment horizontal="right"/>
    </xf>
    <xf numFmtId="0" fontId="10" fillId="2" borderId="0" xfId="7" applyFont="1" applyFill="1" applyBorder="1" applyAlignment="1" applyProtection="1">
      <alignment horizontal="center"/>
    </xf>
    <xf numFmtId="0" fontId="29" fillId="2" borderId="0" xfId="7" applyFont="1" applyFill="1" applyBorder="1" applyAlignment="1" applyProtection="1">
      <alignment horizontal="right"/>
    </xf>
    <xf numFmtId="0" fontId="8" fillId="2" borderId="0" xfId="7" applyFont="1" applyFill="1" applyBorder="1" applyAlignment="1" applyProtection="1">
      <alignment horizontal="right" vertical="center"/>
    </xf>
    <xf numFmtId="0" fontId="10" fillId="2" borderId="0" xfId="7" applyFont="1" applyFill="1" applyBorder="1" applyAlignment="1" applyProtection="1">
      <alignment horizontal="right"/>
    </xf>
    <xf numFmtId="0" fontId="10" fillId="2" borderId="0" xfId="7" applyFont="1" applyFill="1" applyBorder="1" applyProtection="1"/>
    <xf numFmtId="0" fontId="8" fillId="2" borderId="0" xfId="7" quotePrefix="1" applyFont="1" applyFill="1" applyAlignment="1" applyProtection="1">
      <alignment horizontal="center"/>
    </xf>
    <xf numFmtId="0" fontId="8" fillId="2" borderId="0" xfId="7" applyFont="1" applyFill="1" applyAlignment="1" applyProtection="1">
      <alignment horizontal="right"/>
    </xf>
    <xf numFmtId="0" fontId="8" fillId="2" borderId="0" xfId="7" applyFont="1" applyFill="1" applyBorder="1" applyAlignment="1" applyProtection="1">
      <alignment horizontal="right"/>
    </xf>
    <xf numFmtId="0" fontId="6" fillId="2" borderId="0" xfId="3" applyFill="1" applyAlignment="1" applyProtection="1"/>
    <xf numFmtId="0" fontId="21" fillId="2" borderId="0" xfId="7" applyFont="1" applyFill="1" applyAlignment="1" applyProtection="1">
      <alignment horizontal="center"/>
    </xf>
    <xf numFmtId="0" fontId="28" fillId="2" borderId="0" xfId="7" applyFont="1" applyFill="1" applyBorder="1" applyAlignment="1" applyProtection="1">
      <alignment horizontal="right" wrapText="1"/>
    </xf>
    <xf numFmtId="0" fontId="1" fillId="2" borderId="0" xfId="7" applyFont="1" applyFill="1" applyBorder="1" applyAlignment="1" applyProtection="1">
      <alignment horizontal="left"/>
    </xf>
    <xf numFmtId="0" fontId="8" fillId="2" borderId="0" xfId="7" applyFont="1" applyFill="1" applyBorder="1" applyProtection="1"/>
    <xf numFmtId="0" fontId="15" fillId="2" borderId="0" xfId="7" applyFont="1" applyFill="1" applyBorder="1" applyAlignment="1" applyProtection="1">
      <alignment horizontal="right"/>
    </xf>
    <xf numFmtId="0" fontId="15" fillId="2" borderId="0" xfId="7" applyFont="1" applyFill="1" applyBorder="1" applyAlignment="1" applyProtection="1">
      <alignment horizontal="left"/>
    </xf>
    <xf numFmtId="0" fontId="1" fillId="2" borderId="0" xfId="7" applyFill="1" applyBorder="1" applyAlignment="1" applyProtection="1"/>
    <xf numFmtId="0" fontId="1" fillId="2" borderId="0" xfId="7" applyFont="1" applyFill="1" applyBorder="1" applyAlignment="1" applyProtection="1">
      <alignment horizontal="right"/>
    </xf>
    <xf numFmtId="0" fontId="10" fillId="2" borderId="0" xfId="7" applyFont="1" applyFill="1" applyBorder="1" applyAlignment="1" applyProtection="1">
      <alignment horizontal="left"/>
    </xf>
    <xf numFmtId="0" fontId="8" fillId="0" borderId="1" xfId="7" applyFont="1" applyFill="1" applyBorder="1" applyAlignment="1" applyProtection="1">
      <alignment horizontal="center"/>
      <protection locked="0"/>
    </xf>
    <xf numFmtId="0" fontId="8" fillId="2" borderId="0" xfId="7" applyFont="1" applyFill="1" applyProtection="1"/>
    <xf numFmtId="0" fontId="8" fillId="2" borderId="0" xfId="7" applyFont="1" applyFill="1" applyAlignment="1" applyProtection="1">
      <alignment horizontal="center"/>
    </xf>
    <xf numFmtId="14" fontId="8" fillId="2" borderId="0" xfId="7" applyNumberFormat="1" applyFont="1" applyFill="1" applyProtection="1"/>
    <xf numFmtId="0" fontId="8" fillId="0" borderId="0" xfId="0" applyFont="1" applyBorder="1"/>
    <xf numFmtId="0" fontId="29" fillId="0" borderId="0" xfId="0" applyFont="1" applyFill="1" applyBorder="1" applyAlignment="1">
      <alignment horizontal="left"/>
    </xf>
    <xf numFmtId="0" fontId="28" fillId="0" borderId="0" xfId="7" quotePrefix="1" applyFont="1" applyBorder="1" applyAlignment="1">
      <alignment horizontal="left" vertical="top" wrapText="1"/>
    </xf>
    <xf numFmtId="0" fontId="12" fillId="0" borderId="0" xfId="7" applyFont="1" applyAlignment="1">
      <alignment vertical="top" wrapText="1"/>
    </xf>
    <xf numFmtId="0" fontId="12" fillId="3" borderId="0" xfId="7" applyFont="1" applyFill="1" applyAlignment="1">
      <alignment wrapText="1"/>
    </xf>
    <xf numFmtId="0" fontId="9" fillId="0" borderId="0" xfId="0" applyFont="1"/>
    <xf numFmtId="0" fontId="6" fillId="2" borderId="0" xfId="3" applyFill="1" applyBorder="1" applyAlignment="1" applyProtection="1">
      <alignment horizontal="left"/>
    </xf>
    <xf numFmtId="0" fontId="42" fillId="2" borderId="0" xfId="7" applyFont="1" applyFill="1" applyProtection="1"/>
    <xf numFmtId="0" fontId="42" fillId="2" borderId="0" xfId="7" applyFont="1" applyFill="1" applyAlignment="1" applyProtection="1">
      <alignment horizontal="right"/>
    </xf>
    <xf numFmtId="165" fontId="9" fillId="2" borderId="14" xfId="1" applyNumberFormat="1" applyFont="1" applyFill="1" applyBorder="1" applyProtection="1">
      <protection hidden="1"/>
    </xf>
    <xf numFmtId="166" fontId="9" fillId="2" borderId="15" xfId="10" applyNumberFormat="1" applyFont="1" applyFill="1" applyBorder="1" applyAlignment="1" applyProtection="1">
      <alignment horizontal="right"/>
      <protection hidden="1"/>
    </xf>
    <xf numFmtId="0" fontId="1" fillId="2" borderId="0" xfId="7" applyFill="1"/>
    <xf numFmtId="0" fontId="1" fillId="2" borderId="10" xfId="7" applyFill="1" applyBorder="1" applyAlignment="1" applyProtection="1">
      <alignment horizontal="center"/>
      <protection hidden="1"/>
    </xf>
    <xf numFmtId="0" fontId="9" fillId="2" borderId="10" xfId="7" applyFont="1" applyFill="1" applyBorder="1" applyAlignment="1" applyProtection="1">
      <alignment horizontal="center"/>
      <protection hidden="1"/>
    </xf>
    <xf numFmtId="0" fontId="9" fillId="2" borderId="10" xfId="1" applyNumberFormat="1" applyFont="1" applyFill="1" applyBorder="1" applyAlignment="1" applyProtection="1">
      <alignment horizontal="center"/>
      <protection hidden="1"/>
    </xf>
    <xf numFmtId="0" fontId="9" fillId="2" borderId="10" xfId="7" applyNumberFormat="1" applyFont="1" applyFill="1" applyBorder="1" applyAlignment="1" applyProtection="1">
      <alignment horizontal="center"/>
      <protection hidden="1"/>
    </xf>
    <xf numFmtId="0" fontId="1" fillId="2" borderId="10" xfId="7" applyFont="1" applyFill="1" applyBorder="1" applyAlignment="1" applyProtection="1">
      <alignment horizontal="center" vertical="center"/>
      <protection hidden="1"/>
    </xf>
    <xf numFmtId="164" fontId="10" fillId="2" borderId="10" xfId="7" applyNumberFormat="1" applyFont="1" applyFill="1" applyBorder="1" applyAlignment="1" applyProtection="1">
      <alignment horizontal="center" vertical="center" wrapText="1"/>
      <protection hidden="1"/>
    </xf>
    <xf numFmtId="165" fontId="10" fillId="2" borderId="10" xfId="1" applyNumberFormat="1" applyFont="1" applyFill="1" applyBorder="1" applyAlignment="1" applyProtection="1">
      <alignment horizontal="center" vertical="center" wrapText="1"/>
      <protection hidden="1"/>
    </xf>
    <xf numFmtId="0" fontId="0" fillId="2" borderId="16" xfId="0" applyFill="1" applyBorder="1" applyAlignment="1" applyProtection="1">
      <alignment horizontal="centerContinuous"/>
      <protection hidden="1"/>
    </xf>
    <xf numFmtId="164" fontId="1" fillId="2" borderId="10" xfId="7" applyNumberFormat="1" applyFont="1" applyFill="1" applyBorder="1" applyAlignment="1" applyProtection="1">
      <alignment horizontal="center" vertical="center" wrapText="1"/>
      <protection hidden="1"/>
    </xf>
    <xf numFmtId="165" fontId="1" fillId="2" borderId="10" xfId="1" applyNumberFormat="1" applyFont="1" applyFill="1" applyBorder="1" applyAlignment="1" applyProtection="1">
      <alignment horizontal="center" vertical="center" wrapText="1"/>
      <protection hidden="1"/>
    </xf>
    <xf numFmtId="0" fontId="8" fillId="2" borderId="1" xfId="8" applyFont="1" applyFill="1" applyBorder="1" applyAlignment="1" applyProtection="1">
      <alignment horizontal="left"/>
      <protection hidden="1"/>
    </xf>
    <xf numFmtId="0" fontId="8" fillId="2" borderId="1" xfId="8" applyFont="1" applyFill="1" applyBorder="1" applyAlignment="1" applyProtection="1">
      <alignment horizontal="center" wrapText="1"/>
      <protection hidden="1"/>
    </xf>
    <xf numFmtId="0" fontId="1" fillId="2" borderId="1" xfId="8" applyFill="1" applyBorder="1" applyAlignment="1" applyProtection="1">
      <alignment horizontal="center"/>
      <protection hidden="1"/>
    </xf>
    <xf numFmtId="3" fontId="1" fillId="2" borderId="1" xfId="8" applyNumberFormat="1" applyFill="1" applyBorder="1" applyProtection="1">
      <protection hidden="1"/>
    </xf>
    <xf numFmtId="0" fontId="1" fillId="0" borderId="0" xfId="0" applyFont="1" applyFill="1" applyBorder="1" applyProtection="1">
      <protection hidden="1"/>
    </xf>
    <xf numFmtId="0" fontId="1" fillId="0" borderId="18" xfId="0" applyFont="1" applyFill="1" applyBorder="1" applyProtection="1"/>
    <xf numFmtId="0" fontId="1" fillId="0" borderId="19" xfId="0" applyFont="1" applyFill="1" applyBorder="1" applyProtection="1"/>
    <xf numFmtId="0" fontId="1" fillId="0" borderId="20" xfId="0" applyFont="1" applyFill="1" applyBorder="1" applyProtection="1"/>
    <xf numFmtId="0" fontId="1" fillId="0" borderId="21" xfId="0" applyFont="1" applyFill="1" applyBorder="1" applyProtection="1"/>
    <xf numFmtId="0" fontId="8" fillId="0" borderId="21" xfId="0" applyFont="1" applyFill="1" applyBorder="1" applyProtection="1"/>
    <xf numFmtId="0" fontId="31" fillId="0" borderId="20" xfId="0" applyFont="1" applyFill="1" applyBorder="1" applyAlignment="1" applyProtection="1">
      <alignment horizontal="center"/>
    </xf>
    <xf numFmtId="3" fontId="1" fillId="0" borderId="0" xfId="7" applyNumberFormat="1"/>
    <xf numFmtId="0" fontId="4" fillId="0" borderId="0" xfId="7" applyFont="1" applyAlignment="1">
      <alignment horizontal="center"/>
    </xf>
    <xf numFmtId="0" fontId="4" fillId="2" borderId="22" xfId="7" applyFont="1" applyFill="1" applyBorder="1" applyAlignment="1" applyProtection="1">
      <alignment horizontal="left"/>
    </xf>
    <xf numFmtId="0" fontId="1" fillId="0" borderId="23" xfId="7" applyFont="1" applyFill="1" applyBorder="1" applyProtection="1">
      <protection locked="0"/>
    </xf>
    <xf numFmtId="0" fontId="1" fillId="0" borderId="1" xfId="7" applyFont="1" applyFill="1" applyBorder="1" applyProtection="1">
      <protection locked="0"/>
    </xf>
    <xf numFmtId="0" fontId="1" fillId="0" borderId="24" xfId="7" applyFont="1" applyFill="1" applyBorder="1" applyProtection="1">
      <protection locked="0"/>
    </xf>
    <xf numFmtId="0" fontId="8" fillId="0" borderId="0" xfId="7" applyFont="1" applyAlignment="1">
      <alignment horizontal="center" wrapText="1"/>
    </xf>
    <xf numFmtId="0" fontId="1" fillId="0" borderId="0" xfId="0" applyFont="1" applyBorder="1" applyAlignment="1">
      <alignment horizontal="left"/>
    </xf>
    <xf numFmtId="0" fontId="45" fillId="0" borderId="0" xfId="7" applyFont="1" applyAlignment="1" applyProtection="1">
      <alignment wrapText="1"/>
      <protection locked="0"/>
    </xf>
    <xf numFmtId="0" fontId="45" fillId="0" borderId="0" xfId="7" applyNumberFormat="1" applyFont="1" applyBorder="1" applyAlignment="1" applyProtection="1">
      <alignment horizontal="left" vertical="top" wrapText="1"/>
      <protection locked="0"/>
    </xf>
    <xf numFmtId="0" fontId="45" fillId="0" borderId="0" xfId="7" applyNumberFormat="1" applyFont="1" applyBorder="1" applyAlignment="1" applyProtection="1">
      <alignment vertical="top" wrapText="1"/>
      <protection locked="0"/>
    </xf>
    <xf numFmtId="0" fontId="45" fillId="0" borderId="0" xfId="7" applyNumberFormat="1" applyFont="1" applyAlignment="1" applyProtection="1">
      <alignment wrapText="1"/>
      <protection locked="0"/>
    </xf>
    <xf numFmtId="0" fontId="45" fillId="0" borderId="0" xfId="7" applyNumberFormat="1" applyFont="1" applyAlignment="1" applyProtection="1">
      <alignment vertical="top" wrapText="1"/>
      <protection locked="0"/>
    </xf>
    <xf numFmtId="0" fontId="45" fillId="0" borderId="0" xfId="7" applyNumberFormat="1" applyFont="1" applyFill="1" applyAlignment="1" applyProtection="1">
      <alignment vertical="top" wrapText="1"/>
      <protection locked="0"/>
    </xf>
    <xf numFmtId="3" fontId="45" fillId="0" borderId="0" xfId="1" applyNumberFormat="1" applyFont="1" applyAlignment="1" applyProtection="1">
      <alignment horizontal="right" vertical="top" wrapText="1"/>
      <protection locked="0"/>
    </xf>
    <xf numFmtId="3" fontId="45" fillId="0" borderId="0" xfId="1" applyNumberFormat="1" applyFont="1" applyAlignment="1" applyProtection="1">
      <alignment vertical="top" wrapText="1"/>
      <protection locked="0"/>
    </xf>
    <xf numFmtId="0" fontId="1" fillId="0" borderId="0" xfId="0" quotePrefix="1" applyFont="1" applyBorder="1" applyAlignment="1" applyProtection="1">
      <alignment horizontal="left"/>
      <protection locked="0"/>
    </xf>
    <xf numFmtId="0" fontId="1" fillId="0" borderId="0" xfId="0" applyFont="1" applyBorder="1" applyProtection="1">
      <protection locked="0"/>
    </xf>
    <xf numFmtId="0" fontId="1" fillId="0" borderId="10" xfId="0" applyFont="1" applyBorder="1" applyProtection="1">
      <protection hidden="1"/>
    </xf>
    <xf numFmtId="0" fontId="31" fillId="0" borderId="0" xfId="0" applyFont="1" applyFill="1" applyBorder="1" applyProtection="1">
      <protection hidden="1"/>
    </xf>
    <xf numFmtId="165" fontId="8" fillId="0" borderId="0" xfId="1" applyNumberFormat="1" applyFont="1" applyFill="1" applyBorder="1" applyProtection="1">
      <protection hidden="1"/>
    </xf>
    <xf numFmtId="0" fontId="8" fillId="0" borderId="0" xfId="0" applyFont="1" applyBorder="1" applyProtection="1">
      <protection hidden="1"/>
    </xf>
    <xf numFmtId="0" fontId="3" fillId="0" borderId="10" xfId="0" applyFont="1" applyBorder="1" applyAlignment="1" applyProtection="1">
      <alignment horizontal="left"/>
      <protection hidden="1"/>
    </xf>
    <xf numFmtId="0" fontId="31" fillId="0" borderId="10" xfId="0" applyFont="1" applyBorder="1" applyAlignment="1" applyProtection="1">
      <alignment horizontal="center"/>
      <protection hidden="1"/>
    </xf>
    <xf numFmtId="165" fontId="1" fillId="2" borderId="10" xfId="1" applyNumberFormat="1" applyFont="1" applyFill="1" applyBorder="1" applyProtection="1">
      <protection hidden="1"/>
    </xf>
    <xf numFmtId="0" fontId="8" fillId="0" borderId="10" xfId="0" applyFont="1" applyBorder="1" applyProtection="1">
      <protection hidden="1"/>
    </xf>
    <xf numFmtId="165" fontId="8" fillId="2" borderId="10" xfId="1" applyNumberFormat="1" applyFont="1" applyFill="1" applyBorder="1" applyProtection="1">
      <protection hidden="1"/>
    </xf>
    <xf numFmtId="0" fontId="1" fillId="2" borderId="10" xfId="0" applyFont="1" applyFill="1" applyBorder="1" applyProtection="1">
      <protection hidden="1"/>
    </xf>
    <xf numFmtId="0" fontId="8" fillId="2" borderId="10" xfId="0" applyFont="1" applyFill="1" applyBorder="1" applyAlignment="1" applyProtection="1">
      <alignment horizontal="center"/>
      <protection hidden="1"/>
    </xf>
    <xf numFmtId="0" fontId="0" fillId="2" borderId="10" xfId="0" applyFill="1" applyBorder="1" applyProtection="1">
      <protection hidden="1"/>
    </xf>
    <xf numFmtId="3" fontId="0" fillId="0" borderId="0" xfId="0" applyNumberFormat="1" applyBorder="1" applyProtection="1">
      <protection locked="0" hidden="1"/>
    </xf>
    <xf numFmtId="3" fontId="25" fillId="0" borderId="0" xfId="0" quotePrefix="1" applyNumberFormat="1" applyFont="1" applyBorder="1" applyAlignment="1" applyProtection="1">
      <alignment horizontal="left"/>
      <protection locked="0" hidden="1"/>
    </xf>
    <xf numFmtId="165" fontId="32" fillId="0" borderId="0" xfId="0" applyNumberFormat="1" applyFont="1" applyBorder="1" applyAlignment="1" applyProtection="1">
      <alignment horizontal="center"/>
      <protection locked="0"/>
    </xf>
    <xf numFmtId="3" fontId="1" fillId="2" borderId="5" xfId="0" applyNumberFormat="1" applyFont="1" applyFill="1" applyBorder="1" applyProtection="1">
      <protection hidden="1"/>
    </xf>
    <xf numFmtId="3" fontId="8" fillId="2" borderId="5" xfId="1" applyNumberFormat="1" applyFont="1" applyFill="1" applyBorder="1" applyProtection="1">
      <protection hidden="1"/>
    </xf>
    <xf numFmtId="3" fontId="1" fillId="2" borderId="5" xfId="0" applyNumberFormat="1" applyFont="1" applyFill="1" applyBorder="1" applyProtection="1"/>
    <xf numFmtId="3" fontId="1" fillId="0" borderId="0" xfId="0" applyNumberFormat="1" applyFont="1" applyProtection="1">
      <protection hidden="1"/>
    </xf>
    <xf numFmtId="3" fontId="1" fillId="0" borderId="0" xfId="0" applyNumberFormat="1" applyFont="1" applyProtection="1"/>
    <xf numFmtId="3" fontId="32" fillId="0" borderId="0" xfId="0" applyNumberFormat="1" applyFont="1" applyAlignment="1" applyProtection="1">
      <alignment horizontal="center"/>
    </xf>
    <xf numFmtId="0" fontId="45" fillId="0" borderId="0" xfId="7" applyFont="1" applyProtection="1">
      <protection locked="0"/>
    </xf>
    <xf numFmtId="3" fontId="45" fillId="0" borderId="0" xfId="1" applyNumberFormat="1" applyFont="1" applyAlignment="1" applyProtection="1">
      <alignment horizontal="right" vertical="top"/>
      <protection locked="0"/>
    </xf>
    <xf numFmtId="0" fontId="45" fillId="0" borderId="0" xfId="7" applyFont="1" applyBorder="1" applyAlignment="1" applyProtection="1">
      <alignment horizontal="left" vertical="top" wrapText="1"/>
      <protection locked="0"/>
    </xf>
    <xf numFmtId="0" fontId="1" fillId="2" borderId="0" xfId="7" applyFont="1" applyFill="1" applyBorder="1" applyAlignment="1" applyProtection="1">
      <alignment wrapText="1"/>
      <protection locked="0"/>
    </xf>
    <xf numFmtId="0" fontId="16" fillId="2" borderId="0" xfId="7" quotePrefix="1" applyFont="1" applyFill="1" applyBorder="1" applyAlignment="1" applyProtection="1">
      <alignment horizontal="left"/>
    </xf>
    <xf numFmtId="0" fontId="16" fillId="2" borderId="0" xfId="7" applyFont="1" applyFill="1" applyBorder="1" applyProtection="1"/>
    <xf numFmtId="0" fontId="8" fillId="2" borderId="14" xfId="7" applyFont="1" applyFill="1" applyBorder="1" applyProtection="1"/>
    <xf numFmtId="1" fontId="1" fillId="0" borderId="0" xfId="0" applyNumberFormat="1" applyFont="1"/>
    <xf numFmtId="0" fontId="28" fillId="2" borderId="14" xfId="7" applyFont="1" applyFill="1" applyBorder="1" applyAlignment="1" applyProtection="1">
      <alignment horizontal="right" wrapText="1"/>
    </xf>
    <xf numFmtId="0" fontId="1" fillId="2" borderId="0" xfId="7" applyFont="1" applyFill="1" applyProtection="1">
      <protection locked="0"/>
    </xf>
    <xf numFmtId="3" fontId="44" fillId="0" borderId="0" xfId="0" applyNumberFormat="1" applyFont="1" applyBorder="1" applyAlignment="1" applyProtection="1">
      <alignment horizontal="center"/>
      <protection locked="0" hidden="1"/>
    </xf>
    <xf numFmtId="0" fontId="8" fillId="0" borderId="5" xfId="0" applyFont="1" applyBorder="1" applyAlignment="1" applyProtection="1">
      <alignment horizontal="center"/>
    </xf>
    <xf numFmtId="0" fontId="13" fillId="0" borderId="0" xfId="7" applyFont="1" applyAlignment="1">
      <alignment horizontal="left" wrapText="1"/>
    </xf>
    <xf numFmtId="0" fontId="8" fillId="2" borderId="12" xfId="7" applyFont="1" applyFill="1" applyBorder="1" applyAlignment="1" applyProtection="1">
      <alignment horizontal="center"/>
      <protection locked="0"/>
    </xf>
    <xf numFmtId="0" fontId="0" fillId="0" borderId="0" xfId="0" applyAlignment="1" applyProtection="1">
      <alignment horizontal="center"/>
      <protection locked="0"/>
    </xf>
    <xf numFmtId="0" fontId="4" fillId="2" borderId="0" xfId="7" applyFont="1" applyFill="1" applyAlignment="1" applyProtection="1">
      <alignment horizontal="center" wrapText="1"/>
    </xf>
    <xf numFmtId="0" fontId="4" fillId="0" borderId="0" xfId="0" applyFont="1" applyAlignment="1">
      <alignment wrapText="1"/>
    </xf>
    <xf numFmtId="0" fontId="23" fillId="0" borderId="25" xfId="7" applyFont="1" applyFill="1" applyBorder="1" applyAlignment="1" applyProtection="1">
      <alignment horizontal="left" wrapText="1"/>
      <protection locked="0"/>
    </xf>
    <xf numFmtId="0" fontId="23" fillId="0" borderId="26" xfId="7" applyFont="1" applyFill="1" applyBorder="1" applyAlignment="1" applyProtection="1">
      <alignment horizontal="left" wrapText="1"/>
      <protection locked="0"/>
    </xf>
    <xf numFmtId="49" fontId="8" fillId="0" borderId="25" xfId="7" applyNumberFormat="1" applyFont="1" applyFill="1" applyBorder="1" applyAlignment="1" applyProtection="1">
      <alignment horizontal="center"/>
      <protection locked="0"/>
    </xf>
    <xf numFmtId="49" fontId="8" fillId="0" borderId="26" xfId="7" applyNumberFormat="1" applyFont="1" applyFill="1" applyBorder="1" applyAlignment="1" applyProtection="1">
      <alignment horizontal="center"/>
      <protection locked="0"/>
    </xf>
    <xf numFmtId="0" fontId="6" fillId="0" borderId="25" xfId="3" quotePrefix="1" applyFont="1" applyFill="1" applyBorder="1" applyAlignment="1" applyProtection="1">
      <alignment horizontal="left"/>
      <protection locked="0"/>
    </xf>
    <xf numFmtId="0" fontId="1" fillId="0" borderId="26" xfId="7" applyFill="1" applyBorder="1" applyAlignment="1" applyProtection="1">
      <protection locked="0"/>
    </xf>
    <xf numFmtId="18" fontId="4" fillId="2" borderId="0" xfId="7" quotePrefix="1" applyNumberFormat="1" applyFont="1" applyFill="1" applyAlignment="1" applyProtection="1">
      <alignment horizontal="center"/>
    </xf>
    <xf numFmtId="0" fontId="29" fillId="2" borderId="0" xfId="7" quotePrefix="1" applyFont="1" applyFill="1" applyAlignment="1" applyProtection="1">
      <alignment horizontal="center"/>
    </xf>
    <xf numFmtId="0" fontId="29" fillId="2" borderId="0" xfId="7" applyFont="1" applyFill="1" applyAlignment="1" applyProtection="1">
      <alignment horizontal="center"/>
    </xf>
    <xf numFmtId="0" fontId="1" fillId="0" borderId="25" xfId="7" applyFont="1" applyFill="1" applyBorder="1" applyAlignment="1" applyProtection="1">
      <protection locked="0"/>
    </xf>
    <xf numFmtId="0" fontId="10" fillId="0" borderId="38" xfId="7" applyFont="1" applyFill="1" applyBorder="1" applyAlignment="1" applyProtection="1">
      <alignment wrapText="1"/>
      <protection locked="0"/>
    </xf>
    <xf numFmtId="0" fontId="0" fillId="0" borderId="22" xfId="0" applyBorder="1" applyAlignment="1" applyProtection="1">
      <alignment wrapText="1"/>
      <protection locked="0"/>
    </xf>
    <xf numFmtId="0" fontId="8" fillId="2" borderId="0" xfId="7" applyFont="1" applyFill="1" applyBorder="1" applyAlignment="1" applyProtection="1">
      <alignment horizontal="center" wrapText="1"/>
      <protection hidden="1"/>
    </xf>
    <xf numFmtId="18" fontId="29" fillId="2" borderId="0" xfId="7" quotePrefix="1" applyNumberFormat="1" applyFont="1" applyFill="1" applyAlignment="1" applyProtection="1">
      <alignment horizontal="center"/>
    </xf>
    <xf numFmtId="0" fontId="31" fillId="2" borderId="10" xfId="0" applyFont="1" applyFill="1" applyBorder="1" applyAlignment="1" applyProtection="1">
      <alignment horizontal="center"/>
      <protection hidden="1"/>
    </xf>
    <xf numFmtId="18" fontId="5" fillId="2" borderId="2" xfId="0" applyNumberFormat="1" applyFont="1" applyFill="1" applyBorder="1" applyAlignment="1" applyProtection="1">
      <alignment horizontal="center"/>
      <protection hidden="1"/>
    </xf>
    <xf numFmtId="0" fontId="5" fillId="2" borderId="3" xfId="0" applyFont="1" applyFill="1" applyBorder="1" applyAlignment="1" applyProtection="1">
      <alignment horizontal="center"/>
      <protection hidden="1"/>
    </xf>
    <xf numFmtId="0" fontId="29" fillId="2" borderId="6" xfId="7" quotePrefix="1" applyFont="1" applyFill="1" applyBorder="1" applyAlignment="1" applyProtection="1">
      <alignment horizontal="center"/>
      <protection hidden="1"/>
    </xf>
    <xf numFmtId="0" fontId="29" fillId="2" borderId="7" xfId="7" quotePrefix="1" applyFont="1" applyFill="1" applyBorder="1" applyAlignment="1" applyProtection="1">
      <alignment horizontal="center"/>
      <protection hidden="1"/>
    </xf>
    <xf numFmtId="0" fontId="35" fillId="0" borderId="3" xfId="0" applyFont="1" applyBorder="1" applyAlignment="1" applyProtection="1">
      <alignment horizontal="left"/>
      <protection hidden="1"/>
    </xf>
    <xf numFmtId="0" fontId="8" fillId="0" borderId="0" xfId="0" applyFont="1" applyBorder="1" applyAlignment="1" applyProtection="1">
      <alignment horizontal="center"/>
      <protection hidden="1"/>
    </xf>
    <xf numFmtId="0" fontId="8" fillId="0" borderId="27" xfId="0" applyFont="1" applyBorder="1" applyAlignment="1" applyProtection="1">
      <alignment horizontal="center"/>
      <protection hidden="1"/>
    </xf>
    <xf numFmtId="165" fontId="5" fillId="2" borderId="2" xfId="1" applyNumberFormat="1" applyFont="1" applyFill="1" applyBorder="1" applyAlignment="1" applyProtection="1">
      <alignment horizontal="center"/>
      <protection hidden="1"/>
    </xf>
    <xf numFmtId="165" fontId="5" fillId="2" borderId="3" xfId="1" applyNumberFormat="1" applyFont="1" applyFill="1" applyBorder="1" applyAlignment="1" applyProtection="1">
      <alignment horizontal="center"/>
      <protection hidden="1"/>
    </xf>
    <xf numFmtId="165" fontId="5" fillId="2" borderId="3" xfId="1" quotePrefix="1" applyNumberFormat="1" applyFont="1" applyFill="1" applyBorder="1" applyAlignment="1" applyProtection="1">
      <alignment horizontal="center"/>
      <protection hidden="1"/>
    </xf>
    <xf numFmtId="165" fontId="5" fillId="2" borderId="28" xfId="1" quotePrefix="1" applyNumberFormat="1" applyFont="1" applyFill="1" applyBorder="1" applyAlignment="1" applyProtection="1">
      <alignment horizontal="center"/>
      <protection hidden="1"/>
    </xf>
    <xf numFmtId="0" fontId="29" fillId="2" borderId="29" xfId="7" quotePrefix="1" applyFont="1" applyFill="1" applyBorder="1" applyAlignment="1" applyProtection="1">
      <alignment horizontal="center"/>
      <protection hidden="1"/>
    </xf>
    <xf numFmtId="18" fontId="5" fillId="2" borderId="4" xfId="0" applyNumberFormat="1" applyFont="1" applyFill="1" applyBorder="1" applyAlignment="1" applyProtection="1">
      <alignment horizontal="center"/>
    </xf>
    <xf numFmtId="0" fontId="5" fillId="2" borderId="0" xfId="0" applyFont="1" applyFill="1" applyBorder="1" applyAlignment="1" applyProtection="1">
      <alignment horizontal="center"/>
    </xf>
    <xf numFmtId="0" fontId="29" fillId="2" borderId="4" xfId="7" quotePrefix="1" applyFont="1" applyFill="1" applyBorder="1" applyAlignment="1" applyProtection="1">
      <alignment horizontal="center"/>
    </xf>
    <xf numFmtId="0" fontId="29" fillId="2" borderId="0" xfId="7" quotePrefix="1" applyFont="1" applyFill="1" applyBorder="1" applyAlignment="1" applyProtection="1">
      <alignment horizontal="center"/>
    </xf>
    <xf numFmtId="0" fontId="35" fillId="0" borderId="0" xfId="0" applyFont="1" applyBorder="1" applyAlignment="1" applyProtection="1">
      <alignment horizontal="left"/>
    </xf>
    <xf numFmtId="0" fontId="31" fillId="0" borderId="20" xfId="0" applyFont="1" applyFill="1" applyBorder="1" applyAlignment="1" applyProtection="1">
      <alignment horizontal="center"/>
    </xf>
    <xf numFmtId="0" fontId="31" fillId="0" borderId="21" xfId="0" applyFont="1" applyFill="1" applyBorder="1" applyAlignment="1" applyProtection="1">
      <alignment horizontal="center"/>
    </xf>
    <xf numFmtId="0" fontId="8" fillId="0" borderId="0" xfId="0" applyFont="1" applyBorder="1" applyAlignment="1" applyProtection="1">
      <alignment horizontal="center"/>
    </xf>
    <xf numFmtId="0" fontId="8" fillId="0" borderId="27" xfId="0" applyFont="1" applyBorder="1" applyAlignment="1" applyProtection="1">
      <alignment horizontal="center"/>
    </xf>
    <xf numFmtId="0" fontId="31" fillId="0" borderId="11" xfId="0" applyFont="1" applyFill="1" applyBorder="1" applyAlignment="1" applyProtection="1">
      <alignment horizontal="center"/>
    </xf>
    <xf numFmtId="0" fontId="31" fillId="0" borderId="17" xfId="0" applyFont="1" applyFill="1" applyBorder="1" applyAlignment="1" applyProtection="1">
      <alignment horizontal="center"/>
    </xf>
    <xf numFmtId="0" fontId="8" fillId="0" borderId="11" xfId="0" applyFont="1" applyBorder="1" applyAlignment="1" applyProtection="1">
      <alignment horizontal="center"/>
    </xf>
    <xf numFmtId="0" fontId="31" fillId="0" borderId="17" xfId="0" applyFont="1" applyBorder="1" applyAlignment="1" applyProtection="1">
      <alignment horizontal="center"/>
    </xf>
    <xf numFmtId="0" fontId="46" fillId="0" borderId="30" xfId="5" applyBorder="1" applyAlignment="1">
      <alignment wrapText="1"/>
    </xf>
    <xf numFmtId="0" fontId="46" fillId="0" borderId="31" xfId="5" applyBorder="1" applyAlignment="1">
      <alignment wrapText="1"/>
    </xf>
    <xf numFmtId="0" fontId="4" fillId="0" borderId="32" xfId="9" applyFont="1" applyBorder="1" applyAlignment="1">
      <alignment horizontal="center"/>
    </xf>
    <xf numFmtId="0" fontId="4" fillId="0" borderId="33" xfId="9" applyFont="1" applyBorder="1" applyAlignment="1">
      <alignment horizontal="center"/>
    </xf>
    <xf numFmtId="0" fontId="4" fillId="0" borderId="34" xfId="9" applyFont="1" applyBorder="1" applyAlignment="1">
      <alignment horizontal="center"/>
    </xf>
    <xf numFmtId="0" fontId="8" fillId="0" borderId="35" xfId="9" applyFont="1" applyBorder="1" applyAlignment="1">
      <alignment horizontal="center"/>
    </xf>
    <xf numFmtId="0" fontId="8" fillId="0" borderId="36" xfId="9" applyFont="1" applyBorder="1" applyAlignment="1">
      <alignment horizontal="center"/>
    </xf>
    <xf numFmtId="49" fontId="8" fillId="0" borderId="35" xfId="9" applyNumberFormat="1" applyFont="1" applyBorder="1" applyAlignment="1">
      <alignment horizontal="center" wrapText="1"/>
    </xf>
    <xf numFmtId="49" fontId="8" fillId="0" borderId="36" xfId="9" applyNumberFormat="1" applyFont="1" applyBorder="1" applyAlignment="1">
      <alignment horizontal="center" wrapText="1"/>
    </xf>
    <xf numFmtId="0" fontId="8" fillId="2" borderId="25" xfId="8" applyFont="1" applyFill="1" applyBorder="1" applyAlignment="1" applyProtection="1">
      <alignment horizontal="center"/>
      <protection hidden="1"/>
    </xf>
    <xf numFmtId="0" fontId="8" fillId="2" borderId="37" xfId="8" applyFont="1" applyFill="1" applyBorder="1" applyAlignment="1" applyProtection="1">
      <alignment horizontal="center"/>
      <protection hidden="1"/>
    </xf>
    <xf numFmtId="0" fontId="8" fillId="2" borderId="26" xfId="8" applyFont="1" applyFill="1" applyBorder="1" applyAlignment="1" applyProtection="1">
      <alignment horizontal="center"/>
      <protection hidden="1"/>
    </xf>
    <xf numFmtId="0" fontId="1" fillId="0" borderId="12" xfId="8" applyFont="1" applyFill="1" applyBorder="1" applyAlignment="1" applyProtection="1">
      <alignment horizontal="left" vertical="top" wrapText="1"/>
      <protection hidden="1"/>
    </xf>
    <xf numFmtId="0" fontId="1" fillId="0" borderId="0" xfId="8" applyFont="1" applyFill="1" applyBorder="1" applyAlignment="1" applyProtection="1">
      <alignment horizontal="left" vertical="top" wrapText="1"/>
      <protection hidden="1"/>
    </xf>
    <xf numFmtId="0" fontId="1" fillId="0" borderId="13" xfId="8" applyFont="1" applyFill="1" applyBorder="1" applyAlignment="1" applyProtection="1">
      <alignment horizontal="left" vertical="top" wrapText="1"/>
      <protection hidden="1"/>
    </xf>
    <xf numFmtId="0" fontId="1" fillId="0" borderId="38" xfId="8" applyFont="1" applyFill="1" applyBorder="1" applyAlignment="1" applyProtection="1">
      <alignment horizontal="left" vertical="top" wrapText="1"/>
      <protection hidden="1"/>
    </xf>
    <xf numFmtId="0" fontId="1" fillId="0" borderId="22" xfId="8" applyFont="1" applyFill="1" applyBorder="1" applyAlignment="1" applyProtection="1">
      <alignment horizontal="left" vertical="top" wrapText="1"/>
      <protection hidden="1"/>
    </xf>
    <xf numFmtId="0" fontId="1" fillId="0" borderId="39" xfId="8" applyFont="1" applyFill="1" applyBorder="1" applyAlignment="1" applyProtection="1">
      <alignment horizontal="left" vertical="top" wrapText="1"/>
      <protection hidden="1"/>
    </xf>
    <xf numFmtId="0" fontId="8" fillId="0" borderId="0" xfId="0" applyFont="1" applyBorder="1" applyAlignment="1" applyProtection="1">
      <alignment horizontal="right"/>
      <protection hidden="1"/>
    </xf>
    <xf numFmtId="0" fontId="8" fillId="0" borderId="40" xfId="8" applyFont="1" applyFill="1" applyBorder="1" applyAlignment="1" applyProtection="1">
      <alignment horizontal="center"/>
      <protection hidden="1"/>
    </xf>
    <xf numFmtId="0" fontId="8" fillId="0" borderId="41" xfId="8" applyFont="1" applyFill="1" applyBorder="1" applyAlignment="1" applyProtection="1">
      <alignment horizontal="center"/>
      <protection hidden="1"/>
    </xf>
    <xf numFmtId="0" fontId="8" fillId="0" borderId="42" xfId="8" applyFont="1" applyFill="1" applyBorder="1" applyAlignment="1" applyProtection="1">
      <alignment horizontal="center"/>
      <protection hidden="1"/>
    </xf>
    <xf numFmtId="18" fontId="8" fillId="0" borderId="12" xfId="7" applyNumberFormat="1" applyFont="1" applyFill="1" applyBorder="1" applyAlignment="1" applyProtection="1">
      <alignment horizontal="center"/>
      <protection hidden="1"/>
    </xf>
    <xf numFmtId="18" fontId="8" fillId="0" borderId="0" xfId="7" quotePrefix="1" applyNumberFormat="1" applyFont="1" applyFill="1" applyBorder="1" applyAlignment="1" applyProtection="1">
      <alignment horizontal="center"/>
      <protection hidden="1"/>
    </xf>
    <xf numFmtId="18" fontId="8" fillId="0" borderId="13" xfId="7" quotePrefix="1" applyNumberFormat="1" applyFont="1" applyFill="1" applyBorder="1" applyAlignment="1" applyProtection="1">
      <alignment horizontal="center"/>
      <protection hidden="1"/>
    </xf>
  </cellXfs>
  <cellStyles count="11">
    <cellStyle name="Comma" xfId="1" builtinId="3"/>
    <cellStyle name="Comma 2" xfId="2"/>
    <cellStyle name="Hyperlink" xfId="3" builtinId="8"/>
    <cellStyle name="Normal" xfId="0" builtinId="0"/>
    <cellStyle name="Normal 2" xfId="4"/>
    <cellStyle name="Normal 2 2" xfId="5"/>
    <cellStyle name="Normal 3" xfId="6"/>
    <cellStyle name="Normal_Budget File" xfId="7"/>
    <cellStyle name="Normal_Budget File Example" xfId="8"/>
    <cellStyle name="Normal_CDE - Automated Data Exchange Documentation" xfId="9"/>
    <cellStyle name="Normal_STEVEMA" xfId="10"/>
  </cellStyles>
  <dxfs count="3">
    <dxf>
      <fill>
        <patternFill>
          <bgColor indexed="29"/>
        </patternFill>
      </fill>
    </dxf>
    <dxf>
      <fill>
        <patternFill>
          <bgColor indexed="22"/>
        </patternFill>
      </fill>
    </dxf>
    <dxf>
      <font>
        <strike/>
        <condense val="0"/>
        <extend val="0"/>
      </font>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1485900</xdr:colOff>
      <xdr:row>28</xdr:row>
      <xdr:rowOff>91440</xdr:rowOff>
    </xdr:from>
    <xdr:to>
      <xdr:col>3</xdr:col>
      <xdr:colOff>928121</xdr:colOff>
      <xdr:row>31</xdr:row>
      <xdr:rowOff>39625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0" y="4549140"/>
          <a:ext cx="2474981" cy="451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DDRE%20Budget%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petitive%20Grants\Title%20I%20-%20SI%20-%20District%20Improvement\FY10-11\DIP%20Budget%20Template%20FINA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udget%20File%20Examp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Budget%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Detail"/>
      <sheetName val="4-Equipment"/>
      <sheetName val="5-Budget Summary"/>
      <sheetName val="6-AFR Detail"/>
      <sheetName val="7-AFR Equipment"/>
      <sheetName val="8-Annual Financial Report"/>
      <sheetName val="6-Error Checking"/>
      <sheetName val="7-Indirect Rates"/>
      <sheetName val="Other"/>
    </sheetNames>
    <sheetDataSet>
      <sheetData sheetId="0" refreshError="1"/>
      <sheetData sheetId="1">
        <row r="4">
          <cell r="C4" t="str">
            <v>9160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Original Budget</v>
          </cell>
          <cell r="D1" t="str">
            <v>Salaries (0100)</v>
          </cell>
        </row>
        <row r="2">
          <cell r="A2" t="str">
            <v>Revised Budget</v>
          </cell>
          <cell r="D2" t="str">
            <v>Employee Benefits (0200)</v>
          </cell>
        </row>
        <row r="3">
          <cell r="D3" t="str">
            <v>Purchased Professional &amp; Technical Services (0300)</v>
          </cell>
        </row>
        <row r="4">
          <cell r="D4" t="str">
            <v>Other Purchased Services (0500)</v>
          </cell>
        </row>
        <row r="5">
          <cell r="A5" t="str">
            <v>Year2</v>
          </cell>
          <cell r="D5" t="str">
            <v>Travel, Registration and Entrance (0580)</v>
          </cell>
        </row>
        <row r="6">
          <cell r="D6" t="str">
            <v>Services Purchased from Other Districts/BOCES (0592)</v>
          </cell>
        </row>
        <row r="7">
          <cell r="D7" t="str">
            <v>Supplies (0600)</v>
          </cell>
        </row>
        <row r="8">
          <cell r="D8" t="str">
            <v>Administrative Costs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Detail"/>
      <sheetName val="4-Equipment"/>
      <sheetName val="5a-Budget Summary-Year 1"/>
      <sheetName val="5b-Budget Summary-Year 2"/>
      <sheetName val="5c-Budget Summary-Year 3"/>
      <sheetName val="6a-AFR Expenditure Detail"/>
      <sheetName val="6b-AFR Equipment Detail"/>
      <sheetName val="7-Annual Financial Report"/>
      <sheetName val="8-Error Checking"/>
      <sheetName val="9-Indirect Rates"/>
      <sheetName val="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A5" t="str">
            <v>Project 1-Year 1</v>
          </cell>
        </row>
        <row r="6">
          <cell r="A6" t="str">
            <v>Project 2-Year 1</v>
          </cell>
        </row>
        <row r="7">
          <cell r="A7" t="str">
            <v>Project 3-Year 1</v>
          </cell>
        </row>
        <row r="8">
          <cell r="A8" t="str">
            <v>Project 4-Year 1</v>
          </cell>
        </row>
        <row r="9">
          <cell r="A9" t="str">
            <v>Project 5-Year 1</v>
          </cell>
        </row>
        <row r="10">
          <cell r="A10" t="str">
            <v>Project 1-Year 2</v>
          </cell>
        </row>
        <row r="11">
          <cell r="A11" t="str">
            <v>Project 2-Year 2</v>
          </cell>
        </row>
        <row r="12">
          <cell r="A12" t="str">
            <v>Project 3-Year 2</v>
          </cell>
        </row>
        <row r="13">
          <cell r="A13" t="str">
            <v>Project 4-Year 2</v>
          </cell>
        </row>
        <row r="14">
          <cell r="A14" t="str">
            <v>Project 5-Year 2</v>
          </cell>
          <cell r="D14" t="str">
            <v>Non-Capitalized</v>
          </cell>
        </row>
        <row r="15">
          <cell r="A15" t="str">
            <v>Project 1-Year 3</v>
          </cell>
          <cell r="D15" t="str">
            <v>Capitalized</v>
          </cell>
        </row>
        <row r="16">
          <cell r="A16" t="str">
            <v>Project 2-Year 3</v>
          </cell>
        </row>
        <row r="17">
          <cell r="A17" t="str">
            <v>Project 3-Year 3</v>
          </cell>
        </row>
        <row r="18">
          <cell r="A18" t="str">
            <v>Project 4-Year 3</v>
          </cell>
        </row>
        <row r="19">
          <cell r="A19" t="str">
            <v>Project 5-Year 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Detail"/>
      <sheetName val="4-Equipment"/>
      <sheetName val="5-Budget Summary"/>
      <sheetName val="6-Error Checking"/>
      <sheetName val="7-Rate Table"/>
      <sheetName val="Other"/>
      <sheetName val="Calculation Equipment"/>
      <sheetName val="Calculation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C6">
            <v>14400</v>
          </cell>
          <cell r="E6" t="str">
            <v>0100-Year1</v>
          </cell>
        </row>
        <row r="7">
          <cell r="C7">
            <v>45150</v>
          </cell>
          <cell r="E7" t="str">
            <v>0100-Year1</v>
          </cell>
        </row>
        <row r="8">
          <cell r="C8">
            <v>15300</v>
          </cell>
          <cell r="E8" t="str">
            <v>0100-Year1</v>
          </cell>
        </row>
        <row r="9">
          <cell r="C9">
            <v>510</v>
          </cell>
          <cell r="E9" t="str">
            <v>0100-Year1</v>
          </cell>
        </row>
        <row r="10">
          <cell r="C10">
            <v>14465</v>
          </cell>
          <cell r="E10" t="str">
            <v>0200-Year1</v>
          </cell>
        </row>
        <row r="11">
          <cell r="C11">
            <v>6690</v>
          </cell>
          <cell r="E11" t="str">
            <v>0300-Year1</v>
          </cell>
        </row>
        <row r="12">
          <cell r="C12">
            <v>1755</v>
          </cell>
          <cell r="E12" t="str">
            <v>0300-Year1</v>
          </cell>
        </row>
        <row r="13">
          <cell r="C13">
            <v>22355</v>
          </cell>
          <cell r="E13" t="str">
            <v>0580-Year1</v>
          </cell>
        </row>
        <row r="14">
          <cell r="C14">
            <v>4221</v>
          </cell>
          <cell r="E14" t="str">
            <v>Cost-Year1</v>
          </cell>
        </row>
        <row r="15">
          <cell r="C15">
            <v>22606</v>
          </cell>
          <cell r="E15" t="str">
            <v>0100-Year2</v>
          </cell>
        </row>
        <row r="16">
          <cell r="C16">
            <v>98666</v>
          </cell>
          <cell r="E16" t="str">
            <v>0100-Year2</v>
          </cell>
        </row>
        <row r="17">
          <cell r="C17">
            <v>1</v>
          </cell>
          <cell r="E17" t="str">
            <v>0100-Year2</v>
          </cell>
        </row>
        <row r="18">
          <cell r="C18">
            <v>1</v>
          </cell>
          <cell r="E18" t="str">
            <v>0100-Year2</v>
          </cell>
        </row>
        <row r="19">
          <cell r="C19">
            <v>27173</v>
          </cell>
          <cell r="E19" t="str">
            <v>0200-Year2</v>
          </cell>
        </row>
        <row r="20">
          <cell r="C20">
            <v>22788</v>
          </cell>
          <cell r="E20" t="str">
            <v>0300-Year2</v>
          </cell>
        </row>
        <row r="21">
          <cell r="C21">
            <v>1</v>
          </cell>
          <cell r="E21" t="str">
            <v>0580-Year2</v>
          </cell>
        </row>
        <row r="22">
          <cell r="C22">
            <v>38856</v>
          </cell>
          <cell r="E22" t="str">
            <v>0600-Year2</v>
          </cell>
        </row>
        <row r="23">
          <cell r="C23">
            <v>4221</v>
          </cell>
          <cell r="E23" t="str">
            <v>Cost-Year2</v>
          </cell>
        </row>
        <row r="24">
          <cell r="C24">
            <v>7500</v>
          </cell>
          <cell r="E24" t="str">
            <v>0100-Year3</v>
          </cell>
        </row>
        <row r="25">
          <cell r="C25">
            <v>46504</v>
          </cell>
          <cell r="E25" t="str">
            <v>0100-Year3</v>
          </cell>
        </row>
        <row r="26">
          <cell r="C26">
            <v>16200</v>
          </cell>
          <cell r="E26" t="str">
            <v>0100-Year3</v>
          </cell>
        </row>
        <row r="27">
          <cell r="C27">
            <v>540</v>
          </cell>
          <cell r="E27" t="str">
            <v>0100-Year3</v>
          </cell>
        </row>
        <row r="28">
          <cell r="C28">
            <v>13866</v>
          </cell>
          <cell r="E28" t="str">
            <v>0200-Year3</v>
          </cell>
        </row>
        <row r="29">
          <cell r="C29">
            <v>2230</v>
          </cell>
          <cell r="E29" t="str">
            <v>0300-Year3</v>
          </cell>
        </row>
        <row r="30">
          <cell r="C30">
            <v>12530</v>
          </cell>
          <cell r="E30" t="str">
            <v>0580-Year3</v>
          </cell>
        </row>
        <row r="31">
          <cell r="C31">
            <v>21282</v>
          </cell>
          <cell r="E31" t="str">
            <v>0600-Year3</v>
          </cell>
        </row>
        <row r="32">
          <cell r="C32">
            <v>4221</v>
          </cell>
          <cell r="E32" t="str">
            <v>Cost-Year3</v>
          </cell>
        </row>
        <row r="33">
          <cell r="C33">
            <v>4950</v>
          </cell>
          <cell r="E33" t="str">
            <v>0100-Year1</v>
          </cell>
        </row>
        <row r="34">
          <cell r="C34">
            <v>4050</v>
          </cell>
          <cell r="E34" t="str">
            <v>0580-Year1</v>
          </cell>
        </row>
        <row r="35">
          <cell r="C35">
            <v>2500</v>
          </cell>
          <cell r="E35" t="str">
            <v>0100-Year1</v>
          </cell>
        </row>
        <row r="36">
          <cell r="C36">
            <v>2500</v>
          </cell>
          <cell r="E36" t="str">
            <v>0580-Year1</v>
          </cell>
        </row>
        <row r="37">
          <cell r="C37">
            <v>0</v>
          </cell>
          <cell r="E37" t="str">
            <v>0-0</v>
          </cell>
        </row>
        <row r="38">
          <cell r="C38">
            <v>0</v>
          </cell>
          <cell r="E38" t="str">
            <v>0-0</v>
          </cell>
        </row>
        <row r="39">
          <cell r="C39">
            <v>0</v>
          </cell>
          <cell r="E39" t="str">
            <v>0-0</v>
          </cell>
        </row>
        <row r="40">
          <cell r="C40">
            <v>0</v>
          </cell>
          <cell r="E40" t="str">
            <v>0-0</v>
          </cell>
        </row>
        <row r="41">
          <cell r="C41">
            <v>0</v>
          </cell>
          <cell r="E41" t="str">
            <v>0-0</v>
          </cell>
        </row>
        <row r="42">
          <cell r="C42">
            <v>0</v>
          </cell>
          <cell r="E42" t="str">
            <v>0-0</v>
          </cell>
        </row>
        <row r="43">
          <cell r="C43">
            <v>0</v>
          </cell>
          <cell r="E43" t="str">
            <v>0-0</v>
          </cell>
        </row>
        <row r="44">
          <cell r="C44">
            <v>0</v>
          </cell>
          <cell r="E44" t="str">
            <v>0-0</v>
          </cell>
        </row>
        <row r="45">
          <cell r="C45">
            <v>0</v>
          </cell>
          <cell r="E45" t="str">
            <v>0-0</v>
          </cell>
        </row>
        <row r="46">
          <cell r="C46">
            <v>0</v>
          </cell>
          <cell r="E46" t="str">
            <v>0-0</v>
          </cell>
        </row>
        <row r="47">
          <cell r="C47">
            <v>0</v>
          </cell>
          <cell r="E47" t="str">
            <v>0-0</v>
          </cell>
        </row>
        <row r="48">
          <cell r="C48">
            <v>0</v>
          </cell>
          <cell r="E48" t="str">
            <v>0-0</v>
          </cell>
        </row>
        <row r="49">
          <cell r="C49">
            <v>0</v>
          </cell>
          <cell r="E49" t="str">
            <v>0-0</v>
          </cell>
        </row>
        <row r="50">
          <cell r="C50">
            <v>0</v>
          </cell>
          <cell r="E50" t="str">
            <v>0-0</v>
          </cell>
        </row>
        <row r="51">
          <cell r="C51">
            <v>0</v>
          </cell>
          <cell r="E51" t="str">
            <v>0-0</v>
          </cell>
        </row>
        <row r="52">
          <cell r="C52">
            <v>0</v>
          </cell>
          <cell r="E52" t="str">
            <v>0-0</v>
          </cell>
        </row>
        <row r="53">
          <cell r="C53">
            <v>0</v>
          </cell>
          <cell r="E53" t="str">
            <v>0-0</v>
          </cell>
        </row>
        <row r="54">
          <cell r="C54">
            <v>0</v>
          </cell>
          <cell r="E54" t="str">
            <v>0-0</v>
          </cell>
        </row>
        <row r="55">
          <cell r="C55">
            <v>0</v>
          </cell>
          <cell r="E55" t="str">
            <v>0-0</v>
          </cell>
        </row>
        <row r="56">
          <cell r="C56">
            <v>0</v>
          </cell>
          <cell r="E56" t="str">
            <v>0-0</v>
          </cell>
        </row>
        <row r="57">
          <cell r="C57">
            <v>0</v>
          </cell>
          <cell r="E57" t="str">
            <v>0-0</v>
          </cell>
        </row>
        <row r="58">
          <cell r="C58">
            <v>0</v>
          </cell>
          <cell r="E58" t="str">
            <v>0-0</v>
          </cell>
        </row>
        <row r="59">
          <cell r="C59">
            <v>0</v>
          </cell>
          <cell r="E59" t="str">
            <v>0-0</v>
          </cell>
        </row>
        <row r="60">
          <cell r="C60">
            <v>0</v>
          </cell>
          <cell r="E60" t="str">
            <v>0-0</v>
          </cell>
        </row>
        <row r="61">
          <cell r="C61">
            <v>0</v>
          </cell>
          <cell r="E61" t="str">
            <v>0-0</v>
          </cell>
        </row>
        <row r="62">
          <cell r="C62">
            <v>0</v>
          </cell>
          <cell r="E62" t="str">
            <v>0-0</v>
          </cell>
        </row>
        <row r="63">
          <cell r="C63">
            <v>0</v>
          </cell>
          <cell r="E63" t="str">
            <v>0-0</v>
          </cell>
        </row>
        <row r="64">
          <cell r="C64">
            <v>0</v>
          </cell>
          <cell r="E64" t="str">
            <v>0-0</v>
          </cell>
        </row>
        <row r="65">
          <cell r="C65">
            <v>0</v>
          </cell>
          <cell r="E65" t="str">
            <v>0-0</v>
          </cell>
        </row>
        <row r="66">
          <cell r="C66">
            <v>0</v>
          </cell>
          <cell r="E66" t="str">
            <v>0-0</v>
          </cell>
        </row>
        <row r="67">
          <cell r="C67">
            <v>0</v>
          </cell>
          <cell r="E67" t="str">
            <v>0-0</v>
          </cell>
        </row>
        <row r="68">
          <cell r="C68">
            <v>0</v>
          </cell>
          <cell r="E68" t="str">
            <v>0-0</v>
          </cell>
        </row>
        <row r="69">
          <cell r="C69">
            <v>0</v>
          </cell>
          <cell r="E69" t="str">
            <v>0-0</v>
          </cell>
        </row>
        <row r="70">
          <cell r="C70">
            <v>0</v>
          </cell>
          <cell r="E70" t="str">
            <v>0-0</v>
          </cell>
        </row>
        <row r="71">
          <cell r="C71">
            <v>0</v>
          </cell>
          <cell r="E71" t="str">
            <v>0-0</v>
          </cell>
        </row>
        <row r="72">
          <cell r="C72">
            <v>0</v>
          </cell>
          <cell r="E72" t="str">
            <v>0-0</v>
          </cell>
        </row>
        <row r="73">
          <cell r="C73">
            <v>0</v>
          </cell>
          <cell r="E73" t="str">
            <v>0-0</v>
          </cell>
        </row>
        <row r="74">
          <cell r="C74">
            <v>0</v>
          </cell>
          <cell r="E74" t="str">
            <v>0-0</v>
          </cell>
        </row>
        <row r="75">
          <cell r="C75">
            <v>0</v>
          </cell>
          <cell r="E75" t="str">
            <v>0-0</v>
          </cell>
        </row>
        <row r="76">
          <cell r="C76">
            <v>0</v>
          </cell>
          <cell r="E76" t="str">
            <v>0-0</v>
          </cell>
        </row>
        <row r="77">
          <cell r="C77">
            <v>0</v>
          </cell>
          <cell r="E77" t="str">
            <v>0-0</v>
          </cell>
        </row>
        <row r="78">
          <cell r="C78">
            <v>0</v>
          </cell>
          <cell r="E78" t="str">
            <v>0-0</v>
          </cell>
        </row>
        <row r="79">
          <cell r="C79">
            <v>0</v>
          </cell>
          <cell r="E79" t="str">
            <v>0-0</v>
          </cell>
        </row>
        <row r="80">
          <cell r="C80">
            <v>0</v>
          </cell>
          <cell r="E80" t="str">
            <v>0-0</v>
          </cell>
        </row>
        <row r="81">
          <cell r="C81">
            <v>0</v>
          </cell>
          <cell r="E81" t="str">
            <v>0-0</v>
          </cell>
        </row>
        <row r="82">
          <cell r="C82">
            <v>0</v>
          </cell>
          <cell r="E82" t="str">
            <v>0-0</v>
          </cell>
        </row>
        <row r="83">
          <cell r="C83">
            <v>0</v>
          </cell>
          <cell r="E83" t="str">
            <v>0-0</v>
          </cell>
        </row>
        <row r="84">
          <cell r="C84">
            <v>0</v>
          </cell>
          <cell r="E84" t="str">
            <v>0-0</v>
          </cell>
        </row>
        <row r="85">
          <cell r="C85">
            <v>0</v>
          </cell>
          <cell r="E85" t="str">
            <v>0-0</v>
          </cell>
        </row>
        <row r="86">
          <cell r="C86">
            <v>0</v>
          </cell>
          <cell r="E86" t="str">
            <v>0-0</v>
          </cell>
        </row>
        <row r="87">
          <cell r="C87">
            <v>0</v>
          </cell>
          <cell r="E87" t="str">
            <v>0-0</v>
          </cell>
        </row>
        <row r="88">
          <cell r="C88">
            <v>0</v>
          </cell>
          <cell r="E88" t="str">
            <v>0-0</v>
          </cell>
        </row>
        <row r="89">
          <cell r="C89">
            <v>0</v>
          </cell>
          <cell r="E89" t="str">
            <v>0-0</v>
          </cell>
        </row>
        <row r="90">
          <cell r="C90">
            <v>0</v>
          </cell>
          <cell r="E90" t="str">
            <v>0-0</v>
          </cell>
        </row>
        <row r="91">
          <cell r="C91">
            <v>0</v>
          </cell>
          <cell r="E91" t="str">
            <v>0-0</v>
          </cell>
        </row>
        <row r="92">
          <cell r="C92">
            <v>0</v>
          </cell>
          <cell r="E92" t="str">
            <v>0-0</v>
          </cell>
        </row>
        <row r="93">
          <cell r="C93">
            <v>0</v>
          </cell>
          <cell r="E93" t="str">
            <v>0-0</v>
          </cell>
        </row>
        <row r="94">
          <cell r="C94">
            <v>0</v>
          </cell>
          <cell r="E94" t="str">
            <v>0-0</v>
          </cell>
        </row>
        <row r="95">
          <cell r="C95">
            <v>0</v>
          </cell>
          <cell r="E95" t="str">
            <v>0-0</v>
          </cell>
        </row>
        <row r="96">
          <cell r="C96">
            <v>0</v>
          </cell>
          <cell r="E96" t="str">
            <v>0-0</v>
          </cell>
        </row>
        <row r="97">
          <cell r="C97">
            <v>0</v>
          </cell>
          <cell r="E97" t="str">
            <v>0-0</v>
          </cell>
        </row>
        <row r="98">
          <cell r="C98">
            <v>0</v>
          </cell>
          <cell r="E98" t="str">
            <v>0-0</v>
          </cell>
        </row>
        <row r="99">
          <cell r="C99">
            <v>0</v>
          </cell>
          <cell r="E99" t="str">
            <v>0-0</v>
          </cell>
        </row>
        <row r="100">
          <cell r="C100">
            <v>0</v>
          </cell>
          <cell r="E100" t="str">
            <v>0-0</v>
          </cell>
        </row>
        <row r="101">
          <cell r="C101">
            <v>0</v>
          </cell>
          <cell r="E101" t="str">
            <v>0-0</v>
          </cell>
        </row>
        <row r="102">
          <cell r="C102">
            <v>0</v>
          </cell>
          <cell r="E102" t="str">
            <v>0-0</v>
          </cell>
        </row>
        <row r="103">
          <cell r="C103">
            <v>0</v>
          </cell>
          <cell r="E103" t="str">
            <v>0-0</v>
          </cell>
        </row>
        <row r="104">
          <cell r="C104">
            <v>0</v>
          </cell>
          <cell r="E104" t="str">
            <v>0-0</v>
          </cell>
        </row>
        <row r="105">
          <cell r="C105">
            <v>0</v>
          </cell>
          <cell r="E105" t="str">
            <v>0-0</v>
          </cell>
        </row>
        <row r="106">
          <cell r="C106">
            <v>0</v>
          </cell>
          <cell r="E106" t="str">
            <v>0-0</v>
          </cell>
        </row>
        <row r="107">
          <cell r="C107">
            <v>0</v>
          </cell>
          <cell r="E107" t="str">
            <v>0-0</v>
          </cell>
        </row>
        <row r="108">
          <cell r="C108">
            <v>0</v>
          </cell>
          <cell r="E108" t="str">
            <v>0-0</v>
          </cell>
        </row>
        <row r="109">
          <cell r="C109">
            <v>0</v>
          </cell>
          <cell r="E109" t="str">
            <v>0-0</v>
          </cell>
        </row>
        <row r="110">
          <cell r="C110">
            <v>0</v>
          </cell>
          <cell r="E110" t="str">
            <v>0-0</v>
          </cell>
        </row>
        <row r="111">
          <cell r="C111">
            <v>0</v>
          </cell>
          <cell r="E111" t="str">
            <v>0-0</v>
          </cell>
        </row>
        <row r="112">
          <cell r="C112">
            <v>0</v>
          </cell>
          <cell r="E112" t="str">
            <v>0-0</v>
          </cell>
        </row>
        <row r="113">
          <cell r="C113">
            <v>0</v>
          </cell>
          <cell r="E113" t="str">
            <v>0-0</v>
          </cell>
        </row>
        <row r="114">
          <cell r="C114">
            <v>0</v>
          </cell>
          <cell r="E114" t="str">
            <v>0-0</v>
          </cell>
        </row>
        <row r="115">
          <cell r="C115">
            <v>0</v>
          </cell>
          <cell r="E115" t="str">
            <v>0-0</v>
          </cell>
        </row>
        <row r="116">
          <cell r="C116">
            <v>0</v>
          </cell>
          <cell r="E116" t="str">
            <v>0-0</v>
          </cell>
        </row>
        <row r="117">
          <cell r="C117">
            <v>0</v>
          </cell>
          <cell r="E117" t="str">
            <v>0-0</v>
          </cell>
        </row>
        <row r="118">
          <cell r="C118">
            <v>0</v>
          </cell>
          <cell r="E118" t="str">
            <v>0-0</v>
          </cell>
        </row>
        <row r="119">
          <cell r="C119">
            <v>0</v>
          </cell>
          <cell r="E119" t="str">
            <v>0-0</v>
          </cell>
        </row>
        <row r="120">
          <cell r="C120">
            <v>0</v>
          </cell>
          <cell r="E120" t="str">
            <v>0-0</v>
          </cell>
        </row>
        <row r="121">
          <cell r="C121">
            <v>0</v>
          </cell>
          <cell r="E121" t="str">
            <v>0-0</v>
          </cell>
        </row>
        <row r="122">
          <cell r="C122">
            <v>0</v>
          </cell>
          <cell r="E122" t="str">
            <v>0-0</v>
          </cell>
        </row>
        <row r="123">
          <cell r="C123">
            <v>0</v>
          </cell>
          <cell r="E123" t="str">
            <v>0-0</v>
          </cell>
        </row>
        <row r="124">
          <cell r="C124">
            <v>0</v>
          </cell>
          <cell r="E124" t="str">
            <v>0-0</v>
          </cell>
        </row>
        <row r="125">
          <cell r="C125">
            <v>0</v>
          </cell>
          <cell r="E125" t="str">
            <v>0-0</v>
          </cell>
        </row>
        <row r="126">
          <cell r="C126">
            <v>0</v>
          </cell>
          <cell r="E126" t="str">
            <v>0-0</v>
          </cell>
        </row>
        <row r="127">
          <cell r="C127">
            <v>0</v>
          </cell>
          <cell r="E127" t="str">
            <v>0-0</v>
          </cell>
        </row>
        <row r="128">
          <cell r="C128">
            <v>0</v>
          </cell>
          <cell r="E128" t="str">
            <v>0-0</v>
          </cell>
        </row>
        <row r="129">
          <cell r="C129">
            <v>0</v>
          </cell>
          <cell r="E129" t="str">
            <v>0-0</v>
          </cell>
        </row>
        <row r="130">
          <cell r="C130">
            <v>0</v>
          </cell>
          <cell r="E130" t="str">
            <v>0-0</v>
          </cell>
        </row>
        <row r="131">
          <cell r="C131">
            <v>0</v>
          </cell>
          <cell r="E131" t="str">
            <v>0-0</v>
          </cell>
        </row>
        <row r="132">
          <cell r="C132">
            <v>0</v>
          </cell>
          <cell r="E132" t="str">
            <v>0-0</v>
          </cell>
        </row>
        <row r="133">
          <cell r="C133">
            <v>0</v>
          </cell>
          <cell r="E133" t="str">
            <v>0-0</v>
          </cell>
        </row>
        <row r="134">
          <cell r="C134">
            <v>0</v>
          </cell>
          <cell r="E134" t="str">
            <v>0-0</v>
          </cell>
        </row>
        <row r="135">
          <cell r="C135">
            <v>0</v>
          </cell>
          <cell r="E135" t="str">
            <v>0-0</v>
          </cell>
        </row>
        <row r="136">
          <cell r="C136">
            <v>0</v>
          </cell>
          <cell r="E136" t="str">
            <v>0-0</v>
          </cell>
        </row>
        <row r="137">
          <cell r="C137">
            <v>0</v>
          </cell>
          <cell r="E137" t="str">
            <v>0-0</v>
          </cell>
        </row>
        <row r="138">
          <cell r="C138">
            <v>0</v>
          </cell>
          <cell r="E138" t="str">
            <v>0-0</v>
          </cell>
        </row>
        <row r="139">
          <cell r="C139">
            <v>0</v>
          </cell>
          <cell r="E139" t="str">
            <v>0-0</v>
          </cell>
        </row>
        <row r="140">
          <cell r="C140">
            <v>0</v>
          </cell>
          <cell r="E140" t="str">
            <v>0-0</v>
          </cell>
        </row>
        <row r="141">
          <cell r="C141">
            <v>0</v>
          </cell>
          <cell r="E141" t="str">
            <v>0-0</v>
          </cell>
        </row>
        <row r="142">
          <cell r="C142">
            <v>0</v>
          </cell>
          <cell r="E142" t="str">
            <v>0-0</v>
          </cell>
        </row>
        <row r="143">
          <cell r="C143">
            <v>0</v>
          </cell>
          <cell r="E143" t="str">
            <v>0-0</v>
          </cell>
        </row>
        <row r="144">
          <cell r="C144">
            <v>0</v>
          </cell>
          <cell r="E144" t="str">
            <v>0-0</v>
          </cell>
        </row>
        <row r="145">
          <cell r="C145">
            <v>0</v>
          </cell>
          <cell r="E145" t="str">
            <v>0-0</v>
          </cell>
        </row>
        <row r="146">
          <cell r="C146">
            <v>0</v>
          </cell>
          <cell r="E146" t="str">
            <v>0-0</v>
          </cell>
        </row>
        <row r="147">
          <cell r="C147">
            <v>0</v>
          </cell>
          <cell r="E147" t="str">
            <v>0-0</v>
          </cell>
        </row>
        <row r="148">
          <cell r="C148">
            <v>0</v>
          </cell>
          <cell r="E148" t="str">
            <v>0-0</v>
          </cell>
        </row>
        <row r="149">
          <cell r="C149">
            <v>0</v>
          </cell>
          <cell r="E149" t="str">
            <v>0-0</v>
          </cell>
        </row>
        <row r="150">
          <cell r="C150">
            <v>0</v>
          </cell>
          <cell r="E150" t="str">
            <v>0-0</v>
          </cell>
        </row>
        <row r="151">
          <cell r="C151">
            <v>0</v>
          </cell>
          <cell r="E151" t="str">
            <v>0-0</v>
          </cell>
        </row>
        <row r="152">
          <cell r="C152">
            <v>0</v>
          </cell>
          <cell r="E152" t="str">
            <v>0-0</v>
          </cell>
        </row>
        <row r="153">
          <cell r="C153">
            <v>0</v>
          </cell>
          <cell r="E153" t="str">
            <v>0-0</v>
          </cell>
        </row>
        <row r="154">
          <cell r="C154">
            <v>0</v>
          </cell>
          <cell r="E154" t="str">
            <v>0-0</v>
          </cell>
        </row>
        <row r="155">
          <cell r="C155">
            <v>0</v>
          </cell>
          <cell r="E155" t="str">
            <v>0-0</v>
          </cell>
        </row>
        <row r="156">
          <cell r="C156">
            <v>0</v>
          </cell>
          <cell r="E156" t="str">
            <v>0-0</v>
          </cell>
        </row>
        <row r="157">
          <cell r="C157">
            <v>0</v>
          </cell>
          <cell r="E157" t="str">
            <v>0-0</v>
          </cell>
        </row>
        <row r="158">
          <cell r="C158">
            <v>0</v>
          </cell>
          <cell r="E158" t="str">
            <v>0-0</v>
          </cell>
        </row>
        <row r="159">
          <cell r="C159">
            <v>0</v>
          </cell>
          <cell r="E159" t="str">
            <v>0-0</v>
          </cell>
        </row>
        <row r="160">
          <cell r="C160">
            <v>0</v>
          </cell>
          <cell r="E160" t="str">
            <v>0-0</v>
          </cell>
        </row>
        <row r="161">
          <cell r="C161">
            <v>0</v>
          </cell>
          <cell r="E161" t="str">
            <v>0-0</v>
          </cell>
        </row>
        <row r="162">
          <cell r="C162">
            <v>0</v>
          </cell>
          <cell r="E162" t="str">
            <v>0-0</v>
          </cell>
        </row>
        <row r="163">
          <cell r="C163">
            <v>0</v>
          </cell>
          <cell r="E163" t="str">
            <v>0-0</v>
          </cell>
        </row>
        <row r="164">
          <cell r="C164">
            <v>0</v>
          </cell>
          <cell r="E164" t="str">
            <v>0-0</v>
          </cell>
        </row>
        <row r="165">
          <cell r="C165">
            <v>0</v>
          </cell>
          <cell r="E165" t="str">
            <v>0-0</v>
          </cell>
        </row>
        <row r="166">
          <cell r="C166">
            <v>0</v>
          </cell>
          <cell r="E166" t="str">
            <v>0-0</v>
          </cell>
        </row>
        <row r="167">
          <cell r="C167">
            <v>0</v>
          </cell>
          <cell r="E167" t="str">
            <v>0-0</v>
          </cell>
        </row>
        <row r="168">
          <cell r="C168">
            <v>0</v>
          </cell>
          <cell r="E168" t="str">
            <v>0-0</v>
          </cell>
        </row>
        <row r="169">
          <cell r="C169">
            <v>0</v>
          </cell>
          <cell r="E169" t="str">
            <v>0-0</v>
          </cell>
        </row>
        <row r="170">
          <cell r="C170">
            <v>0</v>
          </cell>
          <cell r="E170" t="str">
            <v>0-0</v>
          </cell>
        </row>
        <row r="171">
          <cell r="C171">
            <v>0</v>
          </cell>
          <cell r="E171" t="str">
            <v>0-0</v>
          </cell>
        </row>
        <row r="172">
          <cell r="C172">
            <v>0</v>
          </cell>
          <cell r="E172" t="str">
            <v>0-0</v>
          </cell>
        </row>
        <row r="173">
          <cell r="C173">
            <v>0</v>
          </cell>
          <cell r="E173" t="str">
            <v>0-0</v>
          </cell>
        </row>
        <row r="174">
          <cell r="C174">
            <v>0</v>
          </cell>
          <cell r="E174" t="str">
            <v>0-0</v>
          </cell>
        </row>
        <row r="175">
          <cell r="C175">
            <v>0</v>
          </cell>
          <cell r="E175" t="str">
            <v>0-0</v>
          </cell>
        </row>
        <row r="176">
          <cell r="C176">
            <v>0</v>
          </cell>
          <cell r="E176" t="str">
            <v>0-0</v>
          </cell>
        </row>
        <row r="177">
          <cell r="C177">
            <v>0</v>
          </cell>
          <cell r="E177" t="str">
            <v>0-0</v>
          </cell>
        </row>
        <row r="178">
          <cell r="C178">
            <v>0</v>
          </cell>
          <cell r="E178" t="str">
            <v>0-0</v>
          </cell>
        </row>
        <row r="179">
          <cell r="C179">
            <v>0</v>
          </cell>
          <cell r="E179" t="str">
            <v>0-0</v>
          </cell>
        </row>
        <row r="180">
          <cell r="C180">
            <v>0</v>
          </cell>
          <cell r="E180" t="str">
            <v>0-0</v>
          </cell>
        </row>
        <row r="181">
          <cell r="C181">
            <v>0</v>
          </cell>
          <cell r="E181" t="str">
            <v>0-0</v>
          </cell>
        </row>
        <row r="182">
          <cell r="C182">
            <v>0</v>
          </cell>
          <cell r="E182" t="str">
            <v>0-0</v>
          </cell>
        </row>
        <row r="183">
          <cell r="C183">
            <v>0</v>
          </cell>
          <cell r="E183" t="str">
            <v>0-0</v>
          </cell>
        </row>
        <row r="184">
          <cell r="C184">
            <v>0</v>
          </cell>
          <cell r="E184" t="str">
            <v>0-0</v>
          </cell>
        </row>
        <row r="185">
          <cell r="C185">
            <v>0</v>
          </cell>
          <cell r="E185" t="str">
            <v>0-0</v>
          </cell>
        </row>
        <row r="186">
          <cell r="C186">
            <v>0</v>
          </cell>
          <cell r="E186" t="str">
            <v>0-0</v>
          </cell>
        </row>
        <row r="187">
          <cell r="C187">
            <v>0</v>
          </cell>
          <cell r="E187" t="str">
            <v>0-0</v>
          </cell>
        </row>
        <row r="188">
          <cell r="C188">
            <v>0</v>
          </cell>
          <cell r="E188" t="str">
            <v>0-0</v>
          </cell>
        </row>
        <row r="189">
          <cell r="C189">
            <v>0</v>
          </cell>
          <cell r="E189" t="str">
            <v>0-0</v>
          </cell>
        </row>
        <row r="190">
          <cell r="C190">
            <v>0</v>
          </cell>
          <cell r="E190" t="str">
            <v>0-0</v>
          </cell>
        </row>
        <row r="191">
          <cell r="C191">
            <v>0</v>
          </cell>
          <cell r="E191" t="str">
            <v>0-0</v>
          </cell>
        </row>
        <row r="192">
          <cell r="C192">
            <v>0</v>
          </cell>
          <cell r="E192" t="str">
            <v>0-0</v>
          </cell>
        </row>
        <row r="193">
          <cell r="C193">
            <v>0</v>
          </cell>
          <cell r="E193" t="str">
            <v>0-0</v>
          </cell>
        </row>
        <row r="194">
          <cell r="C194">
            <v>0</v>
          </cell>
          <cell r="E194" t="str">
            <v>0-0</v>
          </cell>
        </row>
        <row r="195">
          <cell r="C195">
            <v>0</v>
          </cell>
          <cell r="E195" t="str">
            <v>0-0</v>
          </cell>
        </row>
        <row r="196">
          <cell r="C196">
            <v>0</v>
          </cell>
          <cell r="E196" t="str">
            <v>0-0</v>
          </cell>
        </row>
        <row r="197">
          <cell r="C197">
            <v>0</v>
          </cell>
          <cell r="E197" t="str">
            <v>0-0</v>
          </cell>
        </row>
        <row r="198">
          <cell r="C198">
            <v>0</v>
          </cell>
          <cell r="E198" t="str">
            <v>0-0</v>
          </cell>
        </row>
        <row r="199">
          <cell r="C199">
            <v>0</v>
          </cell>
          <cell r="E199" t="str">
            <v>0-0</v>
          </cell>
        </row>
        <row r="200">
          <cell r="C200">
            <v>0</v>
          </cell>
          <cell r="E200" t="str">
            <v>0-0</v>
          </cell>
        </row>
        <row r="201">
          <cell r="C201">
            <v>0</v>
          </cell>
          <cell r="E201" t="str">
            <v>0-0</v>
          </cell>
        </row>
        <row r="202">
          <cell r="C202">
            <v>0</v>
          </cell>
          <cell r="E202" t="str">
            <v>0-0</v>
          </cell>
        </row>
        <row r="203">
          <cell r="C203">
            <v>0</v>
          </cell>
          <cell r="E203" t="str">
            <v>0-0</v>
          </cell>
        </row>
        <row r="204">
          <cell r="C204">
            <v>0</v>
          </cell>
          <cell r="E204" t="str">
            <v>0-0</v>
          </cell>
        </row>
        <row r="205">
          <cell r="C205">
            <v>0</v>
          </cell>
          <cell r="E205" t="str">
            <v>0-0</v>
          </cell>
        </row>
        <row r="206">
          <cell r="C206">
            <v>0</v>
          </cell>
          <cell r="E206" t="str">
            <v>0-0</v>
          </cell>
        </row>
        <row r="207">
          <cell r="C207">
            <v>0</v>
          </cell>
          <cell r="E207" t="str">
            <v>0-0</v>
          </cell>
        </row>
        <row r="208">
          <cell r="C208">
            <v>0</v>
          </cell>
          <cell r="E208" t="str">
            <v>0-0</v>
          </cell>
        </row>
        <row r="209">
          <cell r="C209">
            <v>0</v>
          </cell>
          <cell r="E209" t="str">
            <v>0-0</v>
          </cell>
        </row>
        <row r="210">
          <cell r="C210">
            <v>0</v>
          </cell>
          <cell r="E210" t="str">
            <v>0-0</v>
          </cell>
        </row>
        <row r="211">
          <cell r="C211">
            <v>0</v>
          </cell>
          <cell r="E211" t="str">
            <v>0-0</v>
          </cell>
        </row>
        <row r="212">
          <cell r="C212">
            <v>0</v>
          </cell>
          <cell r="E212" t="str">
            <v>0-0</v>
          </cell>
        </row>
        <row r="213">
          <cell r="C213">
            <v>0</v>
          </cell>
          <cell r="E213" t="str">
            <v>0-0</v>
          </cell>
        </row>
        <row r="214">
          <cell r="C214">
            <v>0</v>
          </cell>
          <cell r="E214" t="str">
            <v>0-0</v>
          </cell>
        </row>
        <row r="215">
          <cell r="C215">
            <v>0</v>
          </cell>
          <cell r="E215" t="str">
            <v>0-0</v>
          </cell>
        </row>
        <row r="216">
          <cell r="C216">
            <v>0</v>
          </cell>
          <cell r="E216" t="str">
            <v>0-0</v>
          </cell>
        </row>
        <row r="217">
          <cell r="C217">
            <v>0</v>
          </cell>
          <cell r="E217" t="str">
            <v>0-0</v>
          </cell>
        </row>
        <row r="218">
          <cell r="C218">
            <v>0</v>
          </cell>
          <cell r="E218" t="str">
            <v>0-0</v>
          </cell>
        </row>
        <row r="219">
          <cell r="C219">
            <v>0</v>
          </cell>
          <cell r="E219" t="str">
            <v>0-0</v>
          </cell>
        </row>
        <row r="220">
          <cell r="C220">
            <v>0</v>
          </cell>
          <cell r="E220" t="str">
            <v>0-0</v>
          </cell>
        </row>
        <row r="221">
          <cell r="C221">
            <v>0</v>
          </cell>
          <cell r="E221" t="str">
            <v>0-0</v>
          </cell>
        </row>
        <row r="222">
          <cell r="C222">
            <v>0</v>
          </cell>
          <cell r="E222" t="str">
            <v>0-0</v>
          </cell>
        </row>
        <row r="223">
          <cell r="C223">
            <v>0</v>
          </cell>
          <cell r="E223" t="str">
            <v>0-0</v>
          </cell>
        </row>
        <row r="224">
          <cell r="C224">
            <v>0</v>
          </cell>
          <cell r="E224" t="str">
            <v>0-0</v>
          </cell>
        </row>
        <row r="225">
          <cell r="C225">
            <v>0</v>
          </cell>
          <cell r="E225" t="str">
            <v>0-0</v>
          </cell>
        </row>
        <row r="226">
          <cell r="C226">
            <v>0</v>
          </cell>
          <cell r="E226" t="str">
            <v>0-0</v>
          </cell>
        </row>
        <row r="227">
          <cell r="C227">
            <v>0</v>
          </cell>
          <cell r="E227" t="str">
            <v>0-0</v>
          </cell>
        </row>
        <row r="228">
          <cell r="C228">
            <v>0</v>
          </cell>
          <cell r="E228" t="str">
            <v>0-0</v>
          </cell>
        </row>
        <row r="229">
          <cell r="C229">
            <v>0</v>
          </cell>
          <cell r="E229" t="str">
            <v>0-0</v>
          </cell>
        </row>
        <row r="230">
          <cell r="C230">
            <v>0</v>
          </cell>
          <cell r="E230" t="str">
            <v>0-0</v>
          </cell>
        </row>
        <row r="231">
          <cell r="C231">
            <v>0</v>
          </cell>
          <cell r="E231" t="str">
            <v>0-0</v>
          </cell>
        </row>
        <row r="232">
          <cell r="C232">
            <v>0</v>
          </cell>
          <cell r="E232" t="str">
            <v>0-0</v>
          </cell>
        </row>
        <row r="233">
          <cell r="C233">
            <v>0</v>
          </cell>
          <cell r="E233" t="str">
            <v>0-0</v>
          </cell>
        </row>
        <row r="234">
          <cell r="C234">
            <v>0</v>
          </cell>
          <cell r="E234" t="str">
            <v>0-0</v>
          </cell>
        </row>
        <row r="235">
          <cell r="C235">
            <v>0</v>
          </cell>
          <cell r="E235" t="str">
            <v>0-0</v>
          </cell>
        </row>
        <row r="236">
          <cell r="C236">
            <v>0</v>
          </cell>
          <cell r="E236" t="str">
            <v>0-0</v>
          </cell>
        </row>
        <row r="237">
          <cell r="C237">
            <v>0</v>
          </cell>
          <cell r="E237" t="str">
            <v>0-0</v>
          </cell>
        </row>
        <row r="238">
          <cell r="C238">
            <v>0</v>
          </cell>
          <cell r="E238" t="str">
            <v>0-0</v>
          </cell>
        </row>
        <row r="239">
          <cell r="C239">
            <v>0</v>
          </cell>
          <cell r="E239" t="str">
            <v>0-0</v>
          </cell>
        </row>
        <row r="240">
          <cell r="C240">
            <v>0</v>
          </cell>
          <cell r="E240" t="str">
            <v>0-0</v>
          </cell>
        </row>
        <row r="241">
          <cell r="C241">
            <v>0</v>
          </cell>
          <cell r="E241" t="str">
            <v>0-0</v>
          </cell>
        </row>
        <row r="242">
          <cell r="C242">
            <v>0</v>
          </cell>
          <cell r="E242" t="str">
            <v>0-0</v>
          </cell>
        </row>
        <row r="243">
          <cell r="C243">
            <v>0</v>
          </cell>
          <cell r="E243" t="str">
            <v>0-0</v>
          </cell>
        </row>
        <row r="244">
          <cell r="C244">
            <v>0</v>
          </cell>
          <cell r="E244" t="str">
            <v>0-0</v>
          </cell>
        </row>
        <row r="245">
          <cell r="C245">
            <v>0</v>
          </cell>
          <cell r="E245" t="str">
            <v>0-0</v>
          </cell>
        </row>
        <row r="246">
          <cell r="C246">
            <v>0</v>
          </cell>
          <cell r="E246" t="str">
            <v>0-0</v>
          </cell>
        </row>
        <row r="247">
          <cell r="C247">
            <v>0</v>
          </cell>
          <cell r="E247" t="str">
            <v>0-0</v>
          </cell>
        </row>
        <row r="248">
          <cell r="C248">
            <v>0</v>
          </cell>
          <cell r="E248" t="str">
            <v>0-0</v>
          </cell>
        </row>
        <row r="249">
          <cell r="C249">
            <v>0</v>
          </cell>
          <cell r="E249" t="str">
            <v>0-0</v>
          </cell>
        </row>
        <row r="250">
          <cell r="C250">
            <v>0</v>
          </cell>
          <cell r="E250" t="str">
            <v>0-0</v>
          </cell>
        </row>
        <row r="251">
          <cell r="C251">
            <v>0</v>
          </cell>
          <cell r="E251" t="str">
            <v>0-0</v>
          </cell>
        </row>
        <row r="252">
          <cell r="C252">
            <v>0</v>
          </cell>
          <cell r="E252" t="str">
            <v>0-0</v>
          </cell>
        </row>
        <row r="253">
          <cell r="C253">
            <v>0</v>
          </cell>
          <cell r="E253" t="str">
            <v>0-0</v>
          </cell>
        </row>
        <row r="254">
          <cell r="C254">
            <v>0</v>
          </cell>
          <cell r="E254" t="str">
            <v>0-0</v>
          </cell>
        </row>
        <row r="255">
          <cell r="C255">
            <v>0</v>
          </cell>
          <cell r="E255" t="str">
            <v>0-0</v>
          </cell>
        </row>
        <row r="256">
          <cell r="C256">
            <v>0</v>
          </cell>
          <cell r="E256" t="str">
            <v>0-0</v>
          </cell>
        </row>
        <row r="257">
          <cell r="C257">
            <v>0</v>
          </cell>
          <cell r="E257" t="str">
            <v>0-0</v>
          </cell>
        </row>
        <row r="258">
          <cell r="C258">
            <v>0</v>
          </cell>
          <cell r="E258" t="str">
            <v>0-0</v>
          </cell>
        </row>
        <row r="259">
          <cell r="C259">
            <v>0</v>
          </cell>
          <cell r="E259" t="str">
            <v>0-0</v>
          </cell>
        </row>
        <row r="260">
          <cell r="C260">
            <v>0</v>
          </cell>
          <cell r="E260" t="str">
            <v>0-0</v>
          </cell>
        </row>
        <row r="261">
          <cell r="C261">
            <v>0</v>
          </cell>
          <cell r="E261" t="str">
            <v>0-0</v>
          </cell>
        </row>
        <row r="262">
          <cell r="C262">
            <v>0</v>
          </cell>
          <cell r="E262" t="str">
            <v>0-0</v>
          </cell>
        </row>
        <row r="263">
          <cell r="C263">
            <v>0</v>
          </cell>
          <cell r="E263" t="str">
            <v>0-0</v>
          </cell>
        </row>
        <row r="264">
          <cell r="C264">
            <v>0</v>
          </cell>
          <cell r="E264" t="str">
            <v>0-0</v>
          </cell>
        </row>
        <row r="265">
          <cell r="C265">
            <v>0</v>
          </cell>
          <cell r="E265" t="str">
            <v>0-0</v>
          </cell>
        </row>
        <row r="266">
          <cell r="C266">
            <v>0</v>
          </cell>
          <cell r="E266" t="str">
            <v>0-0</v>
          </cell>
        </row>
        <row r="267">
          <cell r="C267">
            <v>0</v>
          </cell>
          <cell r="E267" t="str">
            <v>0-0</v>
          </cell>
        </row>
        <row r="268">
          <cell r="C268">
            <v>0</v>
          </cell>
          <cell r="E268" t="str">
            <v>0-0</v>
          </cell>
        </row>
        <row r="269">
          <cell r="C269">
            <v>0</v>
          </cell>
          <cell r="E269" t="str">
            <v>0-0</v>
          </cell>
        </row>
        <row r="270">
          <cell r="C270">
            <v>0</v>
          </cell>
          <cell r="E270" t="str">
            <v>0-0</v>
          </cell>
        </row>
        <row r="271">
          <cell r="C271">
            <v>0</v>
          </cell>
          <cell r="E271" t="str">
            <v>0-0</v>
          </cell>
        </row>
        <row r="272">
          <cell r="C272">
            <v>0</v>
          </cell>
          <cell r="E272" t="str">
            <v>0-0</v>
          </cell>
        </row>
        <row r="273">
          <cell r="C273">
            <v>0</v>
          </cell>
          <cell r="E273" t="str">
            <v>0-0</v>
          </cell>
        </row>
        <row r="274">
          <cell r="C274">
            <v>0</v>
          </cell>
          <cell r="E274" t="str">
            <v>0-0</v>
          </cell>
        </row>
        <row r="275">
          <cell r="C275">
            <v>0</v>
          </cell>
          <cell r="E275" t="str">
            <v>0-0</v>
          </cell>
        </row>
        <row r="276">
          <cell r="C276">
            <v>0</v>
          </cell>
          <cell r="E276" t="str">
            <v>0-0</v>
          </cell>
        </row>
        <row r="277">
          <cell r="C277">
            <v>0</v>
          </cell>
          <cell r="E277" t="str">
            <v>0-0</v>
          </cell>
        </row>
        <row r="278">
          <cell r="C278">
            <v>0</v>
          </cell>
          <cell r="E278" t="str">
            <v>0-0</v>
          </cell>
        </row>
        <row r="279">
          <cell r="C279">
            <v>0</v>
          </cell>
          <cell r="E279" t="str">
            <v>0-0</v>
          </cell>
        </row>
        <row r="280">
          <cell r="C280">
            <v>0</v>
          </cell>
          <cell r="E280" t="str">
            <v>0-0</v>
          </cell>
        </row>
        <row r="281">
          <cell r="C281">
            <v>0</v>
          </cell>
          <cell r="E281" t="str">
            <v>0-0</v>
          </cell>
        </row>
        <row r="282">
          <cell r="C282">
            <v>0</v>
          </cell>
          <cell r="E282" t="str">
            <v>0-0</v>
          </cell>
        </row>
        <row r="283">
          <cell r="C283">
            <v>0</v>
          </cell>
          <cell r="E283" t="str">
            <v>0-0</v>
          </cell>
        </row>
        <row r="284">
          <cell r="C284">
            <v>0</v>
          </cell>
          <cell r="E284" t="str">
            <v>0-0</v>
          </cell>
        </row>
        <row r="285">
          <cell r="C285">
            <v>0</v>
          </cell>
          <cell r="E285" t="str">
            <v>0-0</v>
          </cell>
        </row>
        <row r="286">
          <cell r="C286">
            <v>0</v>
          </cell>
          <cell r="E286" t="str">
            <v>0-0</v>
          </cell>
        </row>
        <row r="287">
          <cell r="C287">
            <v>0</v>
          </cell>
          <cell r="E287" t="str">
            <v>0-0</v>
          </cell>
        </row>
        <row r="288">
          <cell r="C288">
            <v>0</v>
          </cell>
          <cell r="E288" t="str">
            <v>0-0</v>
          </cell>
        </row>
        <row r="289">
          <cell r="C289">
            <v>0</v>
          </cell>
          <cell r="E289" t="str">
            <v>0-0</v>
          </cell>
        </row>
        <row r="290">
          <cell r="C290">
            <v>0</v>
          </cell>
          <cell r="E290" t="str">
            <v>0-0</v>
          </cell>
        </row>
        <row r="291">
          <cell r="C291">
            <v>0</v>
          </cell>
          <cell r="E291" t="str">
            <v>0-0</v>
          </cell>
        </row>
        <row r="292">
          <cell r="C292">
            <v>0</v>
          </cell>
          <cell r="E292" t="str">
            <v>0-0</v>
          </cell>
        </row>
        <row r="293">
          <cell r="C293">
            <v>0</v>
          </cell>
          <cell r="E293" t="str">
            <v>0-0</v>
          </cell>
        </row>
        <row r="294">
          <cell r="C294">
            <v>0</v>
          </cell>
          <cell r="E294" t="str">
            <v>0-0</v>
          </cell>
        </row>
        <row r="295">
          <cell r="C295">
            <v>0</v>
          </cell>
          <cell r="E295" t="str">
            <v>0-0</v>
          </cell>
        </row>
        <row r="296">
          <cell r="C296">
            <v>0</v>
          </cell>
          <cell r="E296" t="str">
            <v>0-0</v>
          </cell>
        </row>
        <row r="297">
          <cell r="C297">
            <v>0</v>
          </cell>
          <cell r="E297" t="str">
            <v>0-0</v>
          </cell>
        </row>
        <row r="298">
          <cell r="C298">
            <v>0</v>
          </cell>
          <cell r="E298" t="str">
            <v>0-0</v>
          </cell>
        </row>
        <row r="299">
          <cell r="C299">
            <v>0</v>
          </cell>
          <cell r="E299" t="str">
            <v>0-0</v>
          </cell>
        </row>
        <row r="300">
          <cell r="C300">
            <v>0</v>
          </cell>
          <cell r="E300" t="str">
            <v>0-0</v>
          </cell>
        </row>
        <row r="301">
          <cell r="C301">
            <v>0</v>
          </cell>
          <cell r="E301" t="str">
            <v>0-0</v>
          </cell>
        </row>
        <row r="302">
          <cell r="C302">
            <v>0</v>
          </cell>
          <cell r="E302" t="str">
            <v>0-0</v>
          </cell>
        </row>
        <row r="303">
          <cell r="C303">
            <v>0</v>
          </cell>
          <cell r="E303" t="str">
            <v>0-0</v>
          </cell>
        </row>
        <row r="304">
          <cell r="C304">
            <v>0</v>
          </cell>
          <cell r="E304" t="str">
            <v>0-0</v>
          </cell>
        </row>
        <row r="305">
          <cell r="C305">
            <v>0</v>
          </cell>
          <cell r="E305" t="str">
            <v>0-0</v>
          </cell>
        </row>
        <row r="306">
          <cell r="C306">
            <v>0</v>
          </cell>
          <cell r="E306" t="str">
            <v>0-0</v>
          </cell>
        </row>
        <row r="307">
          <cell r="C307">
            <v>0</v>
          </cell>
          <cell r="E307" t="str">
            <v>0-0</v>
          </cell>
        </row>
        <row r="308">
          <cell r="C308">
            <v>0</v>
          </cell>
          <cell r="E308" t="str">
            <v>0-0</v>
          </cell>
        </row>
        <row r="309">
          <cell r="C309">
            <v>0</v>
          </cell>
          <cell r="E309" t="str">
            <v>0-0</v>
          </cell>
        </row>
        <row r="310">
          <cell r="C310">
            <v>0</v>
          </cell>
          <cell r="E310" t="str">
            <v>0-0</v>
          </cell>
        </row>
        <row r="311">
          <cell r="C311">
            <v>0</v>
          </cell>
          <cell r="E311" t="str">
            <v>0-0</v>
          </cell>
        </row>
        <row r="312">
          <cell r="C312">
            <v>0</v>
          </cell>
          <cell r="E312" t="str">
            <v>0-0</v>
          </cell>
        </row>
        <row r="313">
          <cell r="C313">
            <v>0</v>
          </cell>
          <cell r="E313" t="str">
            <v>0-0</v>
          </cell>
        </row>
        <row r="314">
          <cell r="C314">
            <v>0</v>
          </cell>
          <cell r="E314" t="str">
            <v>0-0</v>
          </cell>
        </row>
        <row r="315">
          <cell r="C315">
            <v>0</v>
          </cell>
          <cell r="E315" t="str">
            <v>0-0</v>
          </cell>
        </row>
        <row r="316">
          <cell r="C316">
            <v>0</v>
          </cell>
          <cell r="E316" t="str">
            <v>0-0</v>
          </cell>
        </row>
        <row r="317">
          <cell r="C317">
            <v>0</v>
          </cell>
          <cell r="E317" t="str">
            <v>0-0</v>
          </cell>
        </row>
        <row r="318">
          <cell r="C318">
            <v>0</v>
          </cell>
          <cell r="E318" t="str">
            <v>0-0</v>
          </cell>
        </row>
        <row r="319">
          <cell r="C319">
            <v>0</v>
          </cell>
          <cell r="E319" t="str">
            <v>0-0</v>
          </cell>
        </row>
        <row r="320">
          <cell r="C320">
            <v>0</v>
          </cell>
          <cell r="E320" t="str">
            <v>0-0</v>
          </cell>
        </row>
        <row r="321">
          <cell r="C321">
            <v>0</v>
          </cell>
          <cell r="E321" t="str">
            <v>0-0</v>
          </cell>
        </row>
        <row r="322">
          <cell r="C322">
            <v>0</v>
          </cell>
          <cell r="E322" t="str">
            <v>0-0</v>
          </cell>
        </row>
        <row r="323">
          <cell r="C323">
            <v>0</v>
          </cell>
          <cell r="E323" t="str">
            <v>0-0</v>
          </cell>
        </row>
        <row r="324">
          <cell r="C324">
            <v>0</v>
          </cell>
          <cell r="E324" t="str">
            <v>0-0</v>
          </cell>
        </row>
        <row r="325">
          <cell r="C325">
            <v>0</v>
          </cell>
          <cell r="E325" t="str">
            <v>0-0</v>
          </cell>
        </row>
        <row r="326">
          <cell r="C326">
            <v>0</v>
          </cell>
          <cell r="E326" t="str">
            <v>0-0</v>
          </cell>
        </row>
        <row r="327">
          <cell r="C327">
            <v>0</v>
          </cell>
          <cell r="E327" t="str">
            <v>0-0</v>
          </cell>
        </row>
        <row r="328">
          <cell r="C328">
            <v>0</v>
          </cell>
          <cell r="E328" t="str">
            <v>0-0</v>
          </cell>
        </row>
        <row r="329">
          <cell r="C329">
            <v>0</v>
          </cell>
          <cell r="E329" t="str">
            <v>0-0</v>
          </cell>
        </row>
        <row r="330">
          <cell r="C330">
            <v>0</v>
          </cell>
          <cell r="E330" t="str">
            <v>0-0</v>
          </cell>
        </row>
        <row r="331">
          <cell r="C331">
            <v>0</v>
          </cell>
          <cell r="E331" t="str">
            <v>0-0</v>
          </cell>
        </row>
        <row r="332">
          <cell r="C332">
            <v>0</v>
          </cell>
          <cell r="E332" t="str">
            <v>0-0</v>
          </cell>
        </row>
        <row r="333">
          <cell r="C333">
            <v>0</v>
          </cell>
          <cell r="E333" t="str">
            <v>0-0</v>
          </cell>
        </row>
        <row r="334">
          <cell r="C334">
            <v>0</v>
          </cell>
          <cell r="E334" t="str">
            <v>0-0</v>
          </cell>
        </row>
        <row r="335">
          <cell r="C335">
            <v>0</v>
          </cell>
          <cell r="E335" t="str">
            <v>0-0</v>
          </cell>
        </row>
        <row r="336">
          <cell r="C336">
            <v>0</v>
          </cell>
          <cell r="E336" t="str">
            <v>0-0</v>
          </cell>
        </row>
        <row r="337">
          <cell r="C337">
            <v>0</v>
          </cell>
          <cell r="E337" t="str">
            <v>0-0</v>
          </cell>
        </row>
        <row r="338">
          <cell r="C338">
            <v>0</v>
          </cell>
          <cell r="E338" t="str">
            <v>0-0</v>
          </cell>
        </row>
        <row r="339">
          <cell r="C339">
            <v>0</v>
          </cell>
          <cell r="E339" t="str">
            <v>0-0</v>
          </cell>
        </row>
        <row r="340">
          <cell r="C340">
            <v>0</v>
          </cell>
          <cell r="E340" t="str">
            <v>0-0</v>
          </cell>
        </row>
        <row r="341">
          <cell r="C341">
            <v>0</v>
          </cell>
          <cell r="E341" t="str">
            <v>0-0</v>
          </cell>
        </row>
        <row r="342">
          <cell r="C342">
            <v>0</v>
          </cell>
          <cell r="E342" t="str">
            <v>0-0</v>
          </cell>
        </row>
        <row r="343">
          <cell r="C343">
            <v>0</v>
          </cell>
          <cell r="E343" t="str">
            <v>0-0</v>
          </cell>
        </row>
        <row r="344">
          <cell r="C344">
            <v>0</v>
          </cell>
          <cell r="E344" t="str">
            <v>0-0</v>
          </cell>
        </row>
        <row r="345">
          <cell r="C345">
            <v>0</v>
          </cell>
          <cell r="E345" t="str">
            <v>0-0</v>
          </cell>
        </row>
        <row r="346">
          <cell r="C346">
            <v>0</v>
          </cell>
          <cell r="E346" t="str">
            <v>0-0</v>
          </cell>
        </row>
        <row r="347">
          <cell r="C347">
            <v>0</v>
          </cell>
          <cell r="E347" t="str">
            <v>0-0</v>
          </cell>
        </row>
        <row r="348">
          <cell r="C348">
            <v>0</v>
          </cell>
          <cell r="E348" t="str">
            <v>0-0</v>
          </cell>
        </row>
        <row r="349">
          <cell r="C349">
            <v>0</v>
          </cell>
          <cell r="E349" t="str">
            <v>0-0</v>
          </cell>
        </row>
        <row r="350">
          <cell r="C350">
            <v>0</v>
          </cell>
          <cell r="E350" t="str">
            <v>0-0</v>
          </cell>
        </row>
        <row r="351">
          <cell r="C351">
            <v>0</v>
          </cell>
          <cell r="E351" t="str">
            <v>0-0</v>
          </cell>
        </row>
        <row r="352">
          <cell r="C352">
            <v>0</v>
          </cell>
          <cell r="E352" t="str">
            <v>0-0</v>
          </cell>
        </row>
        <row r="353">
          <cell r="C353">
            <v>0</v>
          </cell>
          <cell r="E353" t="str">
            <v>0-0</v>
          </cell>
        </row>
        <row r="354">
          <cell r="C354">
            <v>0</v>
          </cell>
          <cell r="E354" t="str">
            <v>0-0</v>
          </cell>
        </row>
        <row r="355">
          <cell r="C355">
            <v>0</v>
          </cell>
          <cell r="E355" t="str">
            <v>0-0</v>
          </cell>
        </row>
        <row r="356">
          <cell r="C356">
            <v>0</v>
          </cell>
          <cell r="E356" t="str">
            <v>0-0</v>
          </cell>
        </row>
        <row r="357">
          <cell r="C357">
            <v>0</v>
          </cell>
          <cell r="E357" t="str">
            <v>0-0</v>
          </cell>
        </row>
        <row r="358">
          <cell r="C358">
            <v>0</v>
          </cell>
          <cell r="E358" t="str">
            <v>0-0</v>
          </cell>
        </row>
        <row r="359">
          <cell r="C359">
            <v>0</v>
          </cell>
          <cell r="E359" t="str">
            <v>0-0</v>
          </cell>
        </row>
        <row r="360">
          <cell r="C360">
            <v>0</v>
          </cell>
          <cell r="E360" t="str">
            <v>0-0</v>
          </cell>
        </row>
        <row r="361">
          <cell r="C361">
            <v>0</v>
          </cell>
          <cell r="E361" t="str">
            <v>0-0</v>
          </cell>
        </row>
        <row r="362">
          <cell r="C362">
            <v>0</v>
          </cell>
          <cell r="E362" t="str">
            <v>0-0</v>
          </cell>
        </row>
        <row r="363">
          <cell r="C363">
            <v>0</v>
          </cell>
          <cell r="E363" t="str">
            <v>0-0</v>
          </cell>
        </row>
        <row r="364">
          <cell r="C364">
            <v>0</v>
          </cell>
          <cell r="E364" t="str">
            <v>0-0</v>
          </cell>
        </row>
        <row r="365">
          <cell r="C365">
            <v>0</v>
          </cell>
          <cell r="E365" t="str">
            <v>0-0</v>
          </cell>
        </row>
        <row r="366">
          <cell r="C366">
            <v>0</v>
          </cell>
          <cell r="E366" t="str">
            <v>0-0</v>
          </cell>
        </row>
        <row r="367">
          <cell r="C367">
            <v>0</v>
          </cell>
          <cell r="E367" t="str">
            <v>0-0</v>
          </cell>
        </row>
        <row r="368">
          <cell r="C368">
            <v>0</v>
          </cell>
          <cell r="E368" t="str">
            <v>0-0</v>
          </cell>
        </row>
        <row r="369">
          <cell r="C369">
            <v>0</v>
          </cell>
          <cell r="E369" t="str">
            <v>0-0</v>
          </cell>
        </row>
        <row r="370">
          <cell r="C370">
            <v>0</v>
          </cell>
          <cell r="E370" t="str">
            <v>0-0</v>
          </cell>
        </row>
        <row r="371">
          <cell r="C371">
            <v>0</v>
          </cell>
          <cell r="E371" t="str">
            <v>0-0</v>
          </cell>
        </row>
        <row r="372">
          <cell r="C372">
            <v>0</v>
          </cell>
          <cell r="E372" t="str">
            <v>0-0</v>
          </cell>
        </row>
        <row r="373">
          <cell r="C373">
            <v>0</v>
          </cell>
          <cell r="E373" t="str">
            <v>0-0</v>
          </cell>
        </row>
        <row r="374">
          <cell r="C374">
            <v>0</v>
          </cell>
          <cell r="E374" t="str">
            <v>0-0</v>
          </cell>
        </row>
        <row r="375">
          <cell r="C375">
            <v>0</v>
          </cell>
          <cell r="E375" t="str">
            <v>0-0</v>
          </cell>
        </row>
        <row r="376">
          <cell r="C376">
            <v>0</v>
          </cell>
          <cell r="E376" t="str">
            <v>0-0</v>
          </cell>
        </row>
        <row r="377">
          <cell r="C377">
            <v>0</v>
          </cell>
          <cell r="E377" t="str">
            <v>0-0</v>
          </cell>
        </row>
        <row r="378">
          <cell r="C378">
            <v>0</v>
          </cell>
          <cell r="E378" t="str">
            <v>0-0</v>
          </cell>
        </row>
        <row r="379">
          <cell r="C379">
            <v>0</v>
          </cell>
          <cell r="E379" t="str">
            <v>0-0</v>
          </cell>
        </row>
        <row r="380">
          <cell r="C380">
            <v>0</v>
          </cell>
          <cell r="E380" t="str">
            <v>0-0</v>
          </cell>
        </row>
        <row r="381">
          <cell r="C381">
            <v>0</v>
          </cell>
          <cell r="E381" t="str">
            <v>0-0</v>
          </cell>
        </row>
        <row r="382">
          <cell r="C382">
            <v>0</v>
          </cell>
          <cell r="E382" t="str">
            <v>0-0</v>
          </cell>
        </row>
        <row r="383">
          <cell r="C383">
            <v>0</v>
          </cell>
          <cell r="E383" t="str">
            <v>0-0</v>
          </cell>
        </row>
        <row r="384">
          <cell r="C384">
            <v>0</v>
          </cell>
          <cell r="E384" t="str">
            <v>0-0</v>
          </cell>
        </row>
        <row r="385">
          <cell r="C385">
            <v>0</v>
          </cell>
          <cell r="E385" t="str">
            <v>0-0</v>
          </cell>
        </row>
        <row r="386">
          <cell r="C386">
            <v>0</v>
          </cell>
          <cell r="E386" t="str">
            <v>0-0</v>
          </cell>
        </row>
        <row r="387">
          <cell r="C387">
            <v>0</v>
          </cell>
          <cell r="E387" t="str">
            <v>0-0</v>
          </cell>
        </row>
        <row r="388">
          <cell r="C388">
            <v>0</v>
          </cell>
          <cell r="E388" t="str">
            <v>0-0</v>
          </cell>
        </row>
        <row r="389">
          <cell r="C389">
            <v>0</v>
          </cell>
          <cell r="E389" t="str">
            <v>0-0</v>
          </cell>
        </row>
        <row r="390">
          <cell r="C390">
            <v>0</v>
          </cell>
          <cell r="E390" t="str">
            <v>0-0</v>
          </cell>
        </row>
        <row r="391">
          <cell r="C391">
            <v>0</v>
          </cell>
          <cell r="E391" t="str">
            <v>0-0</v>
          </cell>
        </row>
        <row r="392">
          <cell r="C392">
            <v>0</v>
          </cell>
          <cell r="E392" t="str">
            <v>0-0</v>
          </cell>
        </row>
        <row r="393">
          <cell r="C393">
            <v>0</v>
          </cell>
          <cell r="E393" t="str">
            <v>0-0</v>
          </cell>
        </row>
        <row r="394">
          <cell r="C394">
            <v>0</v>
          </cell>
          <cell r="E394" t="str">
            <v>0-0</v>
          </cell>
        </row>
        <row r="395">
          <cell r="C395">
            <v>0</v>
          </cell>
          <cell r="E395" t="str">
            <v>0-0</v>
          </cell>
        </row>
        <row r="396">
          <cell r="C396">
            <v>0</v>
          </cell>
          <cell r="E396" t="str">
            <v>0-0</v>
          </cell>
        </row>
        <row r="397">
          <cell r="C397">
            <v>0</v>
          </cell>
          <cell r="E397" t="str">
            <v>0-0</v>
          </cell>
        </row>
        <row r="398">
          <cell r="C398">
            <v>0</v>
          </cell>
          <cell r="E398" t="str">
            <v>0-0</v>
          </cell>
        </row>
        <row r="399">
          <cell r="C399">
            <v>0</v>
          </cell>
          <cell r="E399" t="str">
            <v>0-0</v>
          </cell>
        </row>
        <row r="400">
          <cell r="C400">
            <v>0</v>
          </cell>
          <cell r="E400" t="str">
            <v>0-0</v>
          </cell>
        </row>
        <row r="401">
          <cell r="C401">
            <v>0</v>
          </cell>
          <cell r="E401" t="str">
            <v>0-0</v>
          </cell>
        </row>
        <row r="402">
          <cell r="C402">
            <v>0</v>
          </cell>
          <cell r="E402" t="str">
            <v>0-0</v>
          </cell>
        </row>
        <row r="403">
          <cell r="C403">
            <v>0</v>
          </cell>
          <cell r="E403" t="str">
            <v>0-0</v>
          </cell>
        </row>
        <row r="404">
          <cell r="C404">
            <v>0</v>
          </cell>
          <cell r="E404" t="str">
            <v>0-0</v>
          </cell>
        </row>
        <row r="405">
          <cell r="C405">
            <v>0</v>
          </cell>
          <cell r="E405" t="str">
            <v>0-0</v>
          </cell>
        </row>
        <row r="406">
          <cell r="C406">
            <v>0</v>
          </cell>
          <cell r="E406" t="str">
            <v>0-0</v>
          </cell>
        </row>
        <row r="407">
          <cell r="C407">
            <v>0</v>
          </cell>
          <cell r="E407" t="str">
            <v>0-0</v>
          </cell>
        </row>
        <row r="408">
          <cell r="C408">
            <v>0</v>
          </cell>
          <cell r="E408" t="str">
            <v>0-0</v>
          </cell>
        </row>
        <row r="409">
          <cell r="C409">
            <v>0</v>
          </cell>
          <cell r="E409" t="str">
            <v>0-0</v>
          </cell>
        </row>
        <row r="410">
          <cell r="C410">
            <v>0</v>
          </cell>
          <cell r="E410" t="str">
            <v>0-0</v>
          </cell>
        </row>
        <row r="411">
          <cell r="C411">
            <v>0</v>
          </cell>
          <cell r="E411" t="str">
            <v>0-0</v>
          </cell>
        </row>
        <row r="412">
          <cell r="C412">
            <v>0</v>
          </cell>
          <cell r="E412" t="str">
            <v>0-0</v>
          </cell>
        </row>
        <row r="413">
          <cell r="C413">
            <v>0</v>
          </cell>
          <cell r="E413" t="str">
            <v>0-0</v>
          </cell>
        </row>
        <row r="414">
          <cell r="C414">
            <v>0</v>
          </cell>
          <cell r="E414" t="str">
            <v>0-0</v>
          </cell>
        </row>
        <row r="415">
          <cell r="C415">
            <v>0</v>
          </cell>
          <cell r="E415" t="str">
            <v>0-0</v>
          </cell>
        </row>
        <row r="416">
          <cell r="C416">
            <v>0</v>
          </cell>
          <cell r="E416" t="str">
            <v>0-0</v>
          </cell>
        </row>
        <row r="417">
          <cell r="C417">
            <v>0</v>
          </cell>
          <cell r="E417" t="str">
            <v>0-0</v>
          </cell>
        </row>
        <row r="418">
          <cell r="C418">
            <v>0</v>
          </cell>
          <cell r="E418" t="str">
            <v>0-0</v>
          </cell>
        </row>
        <row r="419">
          <cell r="C419">
            <v>0</v>
          </cell>
          <cell r="E419" t="str">
            <v>0-0</v>
          </cell>
        </row>
        <row r="420">
          <cell r="C420">
            <v>0</v>
          </cell>
          <cell r="E420" t="str">
            <v>0-0</v>
          </cell>
        </row>
        <row r="421">
          <cell r="C421">
            <v>0</v>
          </cell>
          <cell r="E421" t="str">
            <v>0-0</v>
          </cell>
        </row>
        <row r="422">
          <cell r="C422">
            <v>0</v>
          </cell>
          <cell r="E422" t="str">
            <v>0-0</v>
          </cell>
        </row>
        <row r="423">
          <cell r="C423">
            <v>0</v>
          </cell>
          <cell r="E423" t="str">
            <v>0-0</v>
          </cell>
        </row>
        <row r="424">
          <cell r="C424">
            <v>0</v>
          </cell>
          <cell r="E424" t="str">
            <v>0-0</v>
          </cell>
        </row>
        <row r="425">
          <cell r="C425">
            <v>0</v>
          </cell>
          <cell r="E425" t="str">
            <v>0-0</v>
          </cell>
        </row>
        <row r="426">
          <cell r="C426">
            <v>0</v>
          </cell>
          <cell r="E426" t="str">
            <v>0-0</v>
          </cell>
        </row>
        <row r="427">
          <cell r="C427">
            <v>0</v>
          </cell>
          <cell r="E427" t="str">
            <v>0-0</v>
          </cell>
        </row>
        <row r="428">
          <cell r="C428">
            <v>0</v>
          </cell>
          <cell r="E428" t="str">
            <v>0-0</v>
          </cell>
        </row>
        <row r="429">
          <cell r="C429">
            <v>0</v>
          </cell>
          <cell r="E429" t="str">
            <v>0-0</v>
          </cell>
        </row>
        <row r="430">
          <cell r="C430">
            <v>0</v>
          </cell>
          <cell r="E430" t="str">
            <v>0-0</v>
          </cell>
        </row>
        <row r="431">
          <cell r="C431">
            <v>0</v>
          </cell>
          <cell r="E431" t="str">
            <v>0-0</v>
          </cell>
        </row>
        <row r="432">
          <cell r="C432">
            <v>0</v>
          </cell>
          <cell r="E432" t="str">
            <v>0-0</v>
          </cell>
        </row>
        <row r="433">
          <cell r="C433">
            <v>0</v>
          </cell>
          <cell r="E433" t="str">
            <v>0-0</v>
          </cell>
        </row>
        <row r="434">
          <cell r="C434">
            <v>0</v>
          </cell>
          <cell r="E434" t="str">
            <v>0-0</v>
          </cell>
        </row>
        <row r="435">
          <cell r="C435">
            <v>0</v>
          </cell>
          <cell r="E435" t="str">
            <v>0-0</v>
          </cell>
        </row>
        <row r="436">
          <cell r="C436">
            <v>0</v>
          </cell>
          <cell r="E436" t="str">
            <v>0-0</v>
          </cell>
        </row>
        <row r="437">
          <cell r="C437">
            <v>0</v>
          </cell>
          <cell r="E437" t="str">
            <v>0-0</v>
          </cell>
        </row>
        <row r="438">
          <cell r="C438">
            <v>0</v>
          </cell>
          <cell r="E438" t="str">
            <v>0-0</v>
          </cell>
        </row>
        <row r="439">
          <cell r="C439">
            <v>0</v>
          </cell>
          <cell r="E439" t="str">
            <v>0-0</v>
          </cell>
        </row>
        <row r="440">
          <cell r="C440">
            <v>0</v>
          </cell>
          <cell r="E440" t="str">
            <v>0-0</v>
          </cell>
        </row>
        <row r="441">
          <cell r="C441">
            <v>0</v>
          </cell>
          <cell r="E441" t="str">
            <v>0-0</v>
          </cell>
        </row>
        <row r="442">
          <cell r="C442">
            <v>0</v>
          </cell>
          <cell r="E442" t="str">
            <v>0-0</v>
          </cell>
        </row>
        <row r="443">
          <cell r="C443">
            <v>0</v>
          </cell>
          <cell r="E443" t="str">
            <v>0-0</v>
          </cell>
        </row>
        <row r="444">
          <cell r="C444">
            <v>0</v>
          </cell>
          <cell r="E444" t="str">
            <v>0-0</v>
          </cell>
        </row>
        <row r="445">
          <cell r="C445">
            <v>0</v>
          </cell>
          <cell r="E445" t="str">
            <v>0-0</v>
          </cell>
        </row>
        <row r="446">
          <cell r="C446">
            <v>0</v>
          </cell>
          <cell r="E446" t="str">
            <v>0-0</v>
          </cell>
        </row>
        <row r="447">
          <cell r="C447">
            <v>0</v>
          </cell>
          <cell r="E447" t="str">
            <v>0-0</v>
          </cell>
        </row>
        <row r="448">
          <cell r="C448">
            <v>0</v>
          </cell>
          <cell r="E448" t="str">
            <v>0-0</v>
          </cell>
        </row>
        <row r="449">
          <cell r="C449">
            <v>0</v>
          </cell>
          <cell r="E449" t="str">
            <v>0-0</v>
          </cell>
        </row>
        <row r="450">
          <cell r="C450">
            <v>0</v>
          </cell>
          <cell r="E450" t="str">
            <v>0-0</v>
          </cell>
        </row>
        <row r="451">
          <cell r="C451">
            <v>0</v>
          </cell>
          <cell r="E451" t="str">
            <v>0-0</v>
          </cell>
        </row>
        <row r="452">
          <cell r="C452">
            <v>0</v>
          </cell>
          <cell r="E452" t="str">
            <v>0-0</v>
          </cell>
        </row>
        <row r="453">
          <cell r="C453">
            <v>0</v>
          </cell>
          <cell r="E453" t="str">
            <v>0-0</v>
          </cell>
        </row>
        <row r="454">
          <cell r="C454">
            <v>0</v>
          </cell>
          <cell r="E454" t="str">
            <v>0-0</v>
          </cell>
        </row>
        <row r="455">
          <cell r="C455">
            <v>0</v>
          </cell>
          <cell r="E455" t="str">
            <v>0-0</v>
          </cell>
        </row>
        <row r="456">
          <cell r="C456">
            <v>0</v>
          </cell>
          <cell r="E456" t="str">
            <v>0-0</v>
          </cell>
        </row>
        <row r="457">
          <cell r="C457">
            <v>0</v>
          </cell>
          <cell r="E457" t="str">
            <v>0-0</v>
          </cell>
        </row>
        <row r="458">
          <cell r="C458">
            <v>0</v>
          </cell>
          <cell r="E458" t="str">
            <v>0-0</v>
          </cell>
        </row>
        <row r="459">
          <cell r="C459">
            <v>0</v>
          </cell>
          <cell r="E459" t="str">
            <v>0-0</v>
          </cell>
        </row>
        <row r="460">
          <cell r="C460">
            <v>0</v>
          </cell>
          <cell r="E460" t="str">
            <v>0-0</v>
          </cell>
        </row>
        <row r="461">
          <cell r="C461">
            <v>0</v>
          </cell>
          <cell r="E461" t="str">
            <v>0-0</v>
          </cell>
        </row>
        <row r="462">
          <cell r="C462">
            <v>0</v>
          </cell>
          <cell r="E462" t="str">
            <v>0-0</v>
          </cell>
        </row>
        <row r="463">
          <cell r="C463">
            <v>0</v>
          </cell>
          <cell r="E463" t="str">
            <v>0-0</v>
          </cell>
        </row>
        <row r="464">
          <cell r="C464">
            <v>0</v>
          </cell>
          <cell r="E464" t="str">
            <v>0-0</v>
          </cell>
        </row>
        <row r="465">
          <cell r="C465">
            <v>0</v>
          </cell>
          <cell r="E465" t="str">
            <v>0-0</v>
          </cell>
        </row>
        <row r="466">
          <cell r="C466">
            <v>0</v>
          </cell>
          <cell r="E466" t="str">
            <v>0-0</v>
          </cell>
        </row>
        <row r="467">
          <cell r="C467">
            <v>0</v>
          </cell>
          <cell r="E467" t="str">
            <v>0-0</v>
          </cell>
        </row>
        <row r="468">
          <cell r="C468">
            <v>0</v>
          </cell>
          <cell r="E468" t="str">
            <v>0-0</v>
          </cell>
        </row>
        <row r="469">
          <cell r="C469">
            <v>0</v>
          </cell>
          <cell r="E469" t="str">
            <v>0-0</v>
          </cell>
        </row>
        <row r="470">
          <cell r="C470">
            <v>0</v>
          </cell>
          <cell r="E470" t="str">
            <v>0-0</v>
          </cell>
        </row>
        <row r="471">
          <cell r="C471">
            <v>0</v>
          </cell>
          <cell r="E471" t="str">
            <v>0-0</v>
          </cell>
        </row>
        <row r="472">
          <cell r="C472">
            <v>0</v>
          </cell>
          <cell r="E472" t="str">
            <v>0-0</v>
          </cell>
        </row>
        <row r="473">
          <cell r="C473">
            <v>0</v>
          </cell>
          <cell r="E473" t="str">
            <v>0-0</v>
          </cell>
        </row>
        <row r="474">
          <cell r="C474">
            <v>0</v>
          </cell>
          <cell r="E474" t="str">
            <v>0-0</v>
          </cell>
        </row>
        <row r="475">
          <cell r="C475">
            <v>0</v>
          </cell>
          <cell r="E475" t="str">
            <v>0-0</v>
          </cell>
        </row>
        <row r="476">
          <cell r="C476">
            <v>0</v>
          </cell>
          <cell r="E476" t="str">
            <v>0-0</v>
          </cell>
        </row>
        <row r="477">
          <cell r="C477">
            <v>0</v>
          </cell>
          <cell r="E477" t="str">
            <v>0-0</v>
          </cell>
        </row>
        <row r="478">
          <cell r="C478">
            <v>0</v>
          </cell>
          <cell r="E478" t="str">
            <v>0-0</v>
          </cell>
        </row>
        <row r="479">
          <cell r="C479">
            <v>0</v>
          </cell>
          <cell r="E479" t="str">
            <v>0-0</v>
          </cell>
        </row>
        <row r="480">
          <cell r="C480">
            <v>0</v>
          </cell>
          <cell r="E480" t="str">
            <v>0-0</v>
          </cell>
        </row>
        <row r="481">
          <cell r="C481">
            <v>0</v>
          </cell>
          <cell r="E481" t="str">
            <v>0-0</v>
          </cell>
        </row>
        <row r="482">
          <cell r="C482">
            <v>0</v>
          </cell>
          <cell r="E482" t="str">
            <v>0-0</v>
          </cell>
        </row>
        <row r="483">
          <cell r="C483">
            <v>0</v>
          </cell>
          <cell r="E483" t="str">
            <v>0-0</v>
          </cell>
        </row>
        <row r="484">
          <cell r="C484">
            <v>0</v>
          </cell>
          <cell r="E484" t="str">
            <v>0-0</v>
          </cell>
        </row>
        <row r="485">
          <cell r="C485">
            <v>0</v>
          </cell>
          <cell r="E485" t="str">
            <v>0-0</v>
          </cell>
        </row>
        <row r="486">
          <cell r="C486">
            <v>0</v>
          </cell>
          <cell r="E486" t="str">
            <v>0-0</v>
          </cell>
        </row>
        <row r="487">
          <cell r="C487">
            <v>0</v>
          </cell>
          <cell r="E487" t="str">
            <v>0-0</v>
          </cell>
        </row>
        <row r="488">
          <cell r="C488">
            <v>0</v>
          </cell>
          <cell r="E488" t="str">
            <v>0-0</v>
          </cell>
        </row>
        <row r="489">
          <cell r="C489">
            <v>0</v>
          </cell>
          <cell r="E489" t="str">
            <v>0-0</v>
          </cell>
        </row>
        <row r="490">
          <cell r="C490">
            <v>0</v>
          </cell>
          <cell r="E490" t="str">
            <v>0-0</v>
          </cell>
        </row>
        <row r="491">
          <cell r="C491">
            <v>0</v>
          </cell>
          <cell r="E491" t="str">
            <v>0-0</v>
          </cell>
        </row>
        <row r="492">
          <cell r="C492">
            <v>0</v>
          </cell>
          <cell r="E492" t="str">
            <v>0-0</v>
          </cell>
        </row>
        <row r="493">
          <cell r="C493">
            <v>0</v>
          </cell>
          <cell r="E493" t="str">
            <v>0-0</v>
          </cell>
        </row>
        <row r="494">
          <cell r="C494">
            <v>0</v>
          </cell>
          <cell r="E494" t="str">
            <v>0-0</v>
          </cell>
        </row>
        <row r="495">
          <cell r="C495">
            <v>0</v>
          </cell>
          <cell r="E495" t="str">
            <v>0-0</v>
          </cell>
        </row>
        <row r="496">
          <cell r="C496">
            <v>0</v>
          </cell>
          <cell r="E496" t="str">
            <v>0-0</v>
          </cell>
        </row>
        <row r="497">
          <cell r="C497">
            <v>0</v>
          </cell>
          <cell r="E497" t="str">
            <v>0-0</v>
          </cell>
        </row>
        <row r="498">
          <cell r="C498">
            <v>0</v>
          </cell>
          <cell r="E498" t="str">
            <v>0-0</v>
          </cell>
        </row>
        <row r="499">
          <cell r="C499">
            <v>0</v>
          </cell>
          <cell r="E499" t="str">
            <v>0-0</v>
          </cell>
        </row>
        <row r="500">
          <cell r="C500">
            <v>0</v>
          </cell>
          <cell r="E500" t="str">
            <v>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Detail"/>
      <sheetName val="4-Equipment"/>
      <sheetName val="5-Budget Summary"/>
      <sheetName val="6-Error Checking"/>
      <sheetName val="7-Rate Table"/>
      <sheetName val="Other"/>
      <sheetName val="Calculation Equipment"/>
      <sheetName val="Calculation Detail"/>
    </sheetNames>
    <sheetDataSet>
      <sheetData sheetId="0" refreshError="1"/>
      <sheetData sheetId="1" refreshError="1"/>
      <sheetData sheetId="2" refreshError="1"/>
      <sheetData sheetId="3" refreshError="1"/>
      <sheetData sheetId="4" refreshError="1"/>
      <sheetData sheetId="5" refreshError="1"/>
      <sheetData sheetId="6" refreshError="1">
        <row r="2">
          <cell r="A2" t="str">
            <v>0030</v>
          </cell>
          <cell r="B2" t="str">
            <v>ADAMS</v>
          </cell>
          <cell r="C2" t="str">
            <v>ADAMS COUNTY 14</v>
          </cell>
          <cell r="D2">
            <v>6.2800000000000009E-2</v>
          </cell>
        </row>
        <row r="3">
          <cell r="A3" t="str">
            <v>0100</v>
          </cell>
          <cell r="B3" t="str">
            <v>ALAMOSA</v>
          </cell>
          <cell r="C3" t="str">
            <v>ALAMOSA RE-11J</v>
          </cell>
          <cell r="D3">
            <v>2.1600000000000001E-2</v>
          </cell>
        </row>
        <row r="4">
          <cell r="A4" t="str">
            <v>0180</v>
          </cell>
          <cell r="B4" t="str">
            <v>ARAPAHOE</v>
          </cell>
          <cell r="C4" t="str">
            <v>ADAMS-ARAPAHOE 28J</v>
          </cell>
          <cell r="D4">
            <v>1.5900000000000001E-2</v>
          </cell>
        </row>
        <row r="5">
          <cell r="A5" t="str">
            <v>0220</v>
          </cell>
          <cell r="B5" t="str">
            <v>ARCHULETA</v>
          </cell>
          <cell r="C5" t="str">
            <v>ARCHULETA COUNTY 50 JT</v>
          </cell>
          <cell r="D5">
            <v>7.5499999999999998E-2</v>
          </cell>
        </row>
        <row r="6">
          <cell r="A6" t="str">
            <v>0230</v>
          </cell>
          <cell r="B6" t="str">
            <v>BACA</v>
          </cell>
          <cell r="C6" t="str">
            <v>WALSH RE-1</v>
          </cell>
          <cell r="D6">
            <v>2.7799999999999998E-2</v>
          </cell>
        </row>
        <row r="7">
          <cell r="A7" t="str">
            <v>0260</v>
          </cell>
          <cell r="B7" t="str">
            <v>BACA</v>
          </cell>
          <cell r="C7" t="str">
            <v>VILAS RE-5</v>
          </cell>
          <cell r="D7">
            <v>2.3E-3</v>
          </cell>
        </row>
        <row r="8">
          <cell r="A8" t="str">
            <v>0290</v>
          </cell>
          <cell r="B8" t="str">
            <v>BENT</v>
          </cell>
          <cell r="C8" t="str">
            <v>LAS ANIMAS RE-1</v>
          </cell>
          <cell r="D8">
            <v>9.0999999999999998E-2</v>
          </cell>
        </row>
        <row r="9">
          <cell r="A9" t="str">
            <v>0510</v>
          </cell>
          <cell r="B9" t="str">
            <v>CHEYENNE</v>
          </cell>
          <cell r="C9" t="str">
            <v>KIT CARSON R-1</v>
          </cell>
          <cell r="D9">
            <v>0</v>
          </cell>
        </row>
        <row r="10">
          <cell r="A10" t="str">
            <v>0580</v>
          </cell>
          <cell r="B10" t="str">
            <v>CONEJOS</v>
          </cell>
          <cell r="C10" t="str">
            <v>SOUTH CONEJOS RE-10</v>
          </cell>
          <cell r="D10">
            <v>2.07E-2</v>
          </cell>
        </row>
        <row r="11">
          <cell r="A11" t="str">
            <v>0770</v>
          </cell>
          <cell r="B11" t="str">
            <v>CROWLEY</v>
          </cell>
          <cell r="C11" t="str">
            <v>CROWLEY COUNTY RE-1J</v>
          </cell>
          <cell r="D11">
            <v>1.6399999999999998E-2</v>
          </cell>
        </row>
        <row r="12">
          <cell r="A12" t="str">
            <v>0870</v>
          </cell>
          <cell r="B12" t="str">
            <v>DELTA</v>
          </cell>
          <cell r="C12" t="str">
            <v>DELTA 50J</v>
          </cell>
          <cell r="D12">
            <v>3.1099999999999999E-2</v>
          </cell>
        </row>
        <row r="13">
          <cell r="A13" t="str">
            <v>0880</v>
          </cell>
          <cell r="B13" t="str">
            <v>DENVER</v>
          </cell>
          <cell r="C13" t="str">
            <v>DENVER COUNTY 1</v>
          </cell>
          <cell r="D13">
            <v>4.6699999999999998E-2</v>
          </cell>
        </row>
        <row r="14">
          <cell r="A14" t="str">
            <v>0890</v>
          </cell>
          <cell r="B14" t="str">
            <v>DOLORES</v>
          </cell>
          <cell r="C14" t="str">
            <v>DOLORES RE-2</v>
          </cell>
          <cell r="D14">
            <v>4.1100000000000005E-2</v>
          </cell>
        </row>
        <row r="15">
          <cell r="A15" t="str">
            <v>0960</v>
          </cell>
          <cell r="B15" t="str">
            <v>ELBERT</v>
          </cell>
          <cell r="C15" t="str">
            <v>AGATE 300</v>
          </cell>
          <cell r="D15">
            <v>4.4400000000000002E-2</v>
          </cell>
        </row>
        <row r="16">
          <cell r="A16" t="str">
            <v>0980</v>
          </cell>
          <cell r="B16" t="str">
            <v>EL PASO</v>
          </cell>
          <cell r="C16" t="str">
            <v>HARRISON 2</v>
          </cell>
          <cell r="D16">
            <v>5.0999999999999997E-2</v>
          </cell>
        </row>
        <row r="17">
          <cell r="A17" t="str">
            <v>0990</v>
          </cell>
          <cell r="B17" t="str">
            <v>EL PASO</v>
          </cell>
          <cell r="C17" t="str">
            <v>WIDEFIELD 3</v>
          </cell>
          <cell r="D17">
            <v>4.5100000000000001E-2</v>
          </cell>
        </row>
        <row r="18">
          <cell r="A18" t="str">
            <v>1010</v>
          </cell>
          <cell r="B18" t="str">
            <v>EL PASO</v>
          </cell>
          <cell r="C18" t="str">
            <v>COLORADO SPRINGS 11</v>
          </cell>
          <cell r="D18">
            <v>7.7600000000000002E-2</v>
          </cell>
        </row>
        <row r="19">
          <cell r="A19" t="str">
            <v>1050</v>
          </cell>
          <cell r="B19" t="str">
            <v>EL PASO</v>
          </cell>
          <cell r="C19" t="str">
            <v>ELLICOTT 22</v>
          </cell>
          <cell r="D19">
            <v>3.5900000000000001E-2</v>
          </cell>
        </row>
        <row r="20">
          <cell r="A20" t="str">
            <v>1150</v>
          </cell>
          <cell r="B20" t="str">
            <v>FREMONT</v>
          </cell>
          <cell r="C20" t="str">
            <v>FLORENCE RE-2</v>
          </cell>
          <cell r="D20">
            <v>2.0499999999999997E-2</v>
          </cell>
        </row>
        <row r="21">
          <cell r="A21" t="str">
            <v>1160</v>
          </cell>
          <cell r="B21" t="str">
            <v>FREMONT</v>
          </cell>
          <cell r="C21" t="str">
            <v>COTOPAXI RE-3</v>
          </cell>
          <cell r="D21">
            <v>1.6299999999999999E-2</v>
          </cell>
        </row>
        <row r="22">
          <cell r="A22" t="str">
            <v>1180</v>
          </cell>
          <cell r="B22" t="str">
            <v>GARFIELD</v>
          </cell>
          <cell r="C22" t="str">
            <v>ROARING FORK RE-1</v>
          </cell>
          <cell r="D22">
            <v>1.84E-2</v>
          </cell>
        </row>
        <row r="23">
          <cell r="A23" t="str">
            <v>1400</v>
          </cell>
          <cell r="B23" t="str">
            <v>HUERFANO</v>
          </cell>
          <cell r="C23" t="str">
            <v>LA VETA RE-2</v>
          </cell>
          <cell r="D23">
            <v>2.29E-2</v>
          </cell>
        </row>
        <row r="24">
          <cell r="A24" t="str">
            <v>1490</v>
          </cell>
          <cell r="B24" t="str">
            <v>KIT CARSON</v>
          </cell>
          <cell r="C24" t="str">
            <v>BETHUNE R-5</v>
          </cell>
          <cell r="D24">
            <v>7.000000000000001E-4</v>
          </cell>
        </row>
        <row r="25">
          <cell r="A25" t="str">
            <v>1510</v>
          </cell>
          <cell r="B25" t="str">
            <v>LAKE</v>
          </cell>
          <cell r="C25" t="str">
            <v>LAKE COUNTY R-1</v>
          </cell>
          <cell r="D25">
            <v>1.46E-2</v>
          </cell>
        </row>
        <row r="26">
          <cell r="A26" t="str">
            <v>1540</v>
          </cell>
          <cell r="B26" t="str">
            <v>LA PLATA</v>
          </cell>
          <cell r="C26" t="str">
            <v>IGNACIO 11JT</v>
          </cell>
          <cell r="D26">
            <v>9.0999999999999998E-2</v>
          </cell>
        </row>
        <row r="27">
          <cell r="A27" t="str">
            <v>1580</v>
          </cell>
          <cell r="B27" t="str">
            <v>LAS ANIMAS</v>
          </cell>
          <cell r="C27" t="str">
            <v>TRINIDAD 1</v>
          </cell>
          <cell r="D27">
            <v>3.6699999999999997E-2</v>
          </cell>
        </row>
        <row r="28">
          <cell r="A28" t="str">
            <v>1750</v>
          </cell>
          <cell r="B28" t="str">
            <v>LAS ANIMAS</v>
          </cell>
          <cell r="C28" t="str">
            <v>BRANSON RE-82</v>
          </cell>
          <cell r="D28">
            <v>5.9999999999999995E-4</v>
          </cell>
        </row>
        <row r="29">
          <cell r="A29" t="str">
            <v>1780</v>
          </cell>
          <cell r="B29" t="str">
            <v>LINCOLN</v>
          </cell>
          <cell r="C29" t="str">
            <v>GENOA-HUGO C113</v>
          </cell>
          <cell r="D29">
            <v>4.41E-2</v>
          </cell>
        </row>
        <row r="30">
          <cell r="A30" t="str">
            <v>1850</v>
          </cell>
          <cell r="B30" t="str">
            <v>LOGAN</v>
          </cell>
          <cell r="C30" t="str">
            <v>FRENCHMAN RE-3</v>
          </cell>
          <cell r="D30">
            <v>9.0999999999999998E-2</v>
          </cell>
        </row>
        <row r="31">
          <cell r="A31" t="str">
            <v>2000</v>
          </cell>
          <cell r="B31" t="str">
            <v>MESA</v>
          </cell>
          <cell r="C31" t="str">
            <v>MESA COUNTY VALLEY 51</v>
          </cell>
          <cell r="D31">
            <v>2.8199999999999999E-2</v>
          </cell>
        </row>
        <row r="32">
          <cell r="A32" t="str">
            <v>2010</v>
          </cell>
          <cell r="B32" t="str">
            <v>MINERAL</v>
          </cell>
          <cell r="C32" t="str">
            <v>CREEDE CONSOLDIATED 1</v>
          </cell>
          <cell r="D32">
            <v>2.29E-2</v>
          </cell>
        </row>
        <row r="33">
          <cell r="A33" t="str">
            <v>2035</v>
          </cell>
          <cell r="B33" t="str">
            <v>MONTEZUMA</v>
          </cell>
          <cell r="C33" t="str">
            <v>MONTEZUMA-CORTEZ RE-1</v>
          </cell>
          <cell r="D33">
            <v>1.77E-2</v>
          </cell>
        </row>
        <row r="34">
          <cell r="A34" t="str">
            <v>2070</v>
          </cell>
          <cell r="B34" t="str">
            <v>MONTEZUMA</v>
          </cell>
          <cell r="C34" t="str">
            <v>MANCOS RE-6</v>
          </cell>
          <cell r="D34">
            <v>4.8499999999999995E-2</v>
          </cell>
        </row>
        <row r="35">
          <cell r="A35" t="str">
            <v>2180</v>
          </cell>
          <cell r="B35" t="str">
            <v>MONTROSE</v>
          </cell>
          <cell r="C35" t="str">
            <v>MONROSE COUNTY RE-1</v>
          </cell>
          <cell r="D35">
            <v>1.6200000000000003E-2</v>
          </cell>
        </row>
        <row r="36">
          <cell r="A36" t="str">
            <v>2190</v>
          </cell>
          <cell r="B36" t="str">
            <v>MONTROSE</v>
          </cell>
          <cell r="C36" t="str">
            <v>WEST END RE-2</v>
          </cell>
          <cell r="D36">
            <v>7.2499999999999995E-2</v>
          </cell>
        </row>
        <row r="37">
          <cell r="A37" t="str">
            <v>2405</v>
          </cell>
          <cell r="B37" t="str">
            <v>MORGAN</v>
          </cell>
          <cell r="C37" t="str">
            <v>FORT MORGAN RE-3</v>
          </cell>
          <cell r="D37">
            <v>6.4500000000000002E-2</v>
          </cell>
        </row>
        <row r="38">
          <cell r="A38" t="str">
            <v>2515</v>
          </cell>
          <cell r="B38" t="str">
            <v>MORGAN</v>
          </cell>
          <cell r="C38" t="str">
            <v>WIGGINS RE-50J</v>
          </cell>
          <cell r="D38">
            <v>9.0999999999999998E-2</v>
          </cell>
        </row>
        <row r="39">
          <cell r="A39" t="str">
            <v>2520</v>
          </cell>
          <cell r="B39" t="str">
            <v>OTERO</v>
          </cell>
          <cell r="C39" t="str">
            <v>EAST OTERO R-1</v>
          </cell>
          <cell r="D39">
            <v>6.4299999999999996E-2</v>
          </cell>
        </row>
        <row r="40">
          <cell r="A40" t="str">
            <v>2535</v>
          </cell>
          <cell r="B40" t="str">
            <v>OTERO</v>
          </cell>
          <cell r="C40" t="str">
            <v>MANZANOLA 3J</v>
          </cell>
          <cell r="D40">
            <v>3.1600000000000003E-2</v>
          </cell>
        </row>
        <row r="41">
          <cell r="A41" t="str">
            <v>2620</v>
          </cell>
          <cell r="B41" t="str">
            <v>PHILLIPS</v>
          </cell>
          <cell r="C41" t="str">
            <v>HOLYOKE RE-1J</v>
          </cell>
          <cell r="D41">
            <v>5.6799999999999996E-2</v>
          </cell>
        </row>
        <row r="42">
          <cell r="A42" t="str">
            <v>2660</v>
          </cell>
          <cell r="B42" t="str">
            <v>PROWERS</v>
          </cell>
          <cell r="C42" t="str">
            <v>LAMAR RE-2</v>
          </cell>
          <cell r="D42">
            <v>4.2099999999999999E-2</v>
          </cell>
        </row>
        <row r="43">
          <cell r="A43" t="str">
            <v>2690</v>
          </cell>
          <cell r="B43" t="str">
            <v>PUEBLO</v>
          </cell>
          <cell r="C43" t="str">
            <v>PUEBLO CITY 60</v>
          </cell>
          <cell r="D43">
            <v>6.4199999999999993E-2</v>
          </cell>
        </row>
        <row r="44">
          <cell r="A44" t="str">
            <v>2730</v>
          </cell>
          <cell r="B44" t="str">
            <v>RIO GRANDE</v>
          </cell>
          <cell r="C44" t="str">
            <v>DEL NORTE C-7</v>
          </cell>
          <cell r="D44">
            <v>2.8999999999999998E-2</v>
          </cell>
        </row>
        <row r="45">
          <cell r="A45" t="str">
            <v>2740</v>
          </cell>
          <cell r="B45" t="str">
            <v>RIO GRANDE</v>
          </cell>
          <cell r="C45" t="str">
            <v>MONTE VISTA C-8</v>
          </cell>
          <cell r="D45">
            <v>2.6499999999999999E-2</v>
          </cell>
        </row>
        <row r="46">
          <cell r="A46" t="str">
            <v>2750</v>
          </cell>
          <cell r="B46" t="str">
            <v>RIO GRANDE</v>
          </cell>
          <cell r="C46" t="str">
            <v>SARGENT RE-33J</v>
          </cell>
          <cell r="D46">
            <v>3.9000000000000003E-3</v>
          </cell>
        </row>
        <row r="47">
          <cell r="A47" t="str">
            <v>2790</v>
          </cell>
          <cell r="B47" t="str">
            <v>SAGUACHE</v>
          </cell>
          <cell r="C47" t="str">
            <v>MOUNTAIN VALLEY RE-1</v>
          </cell>
          <cell r="D47">
            <v>9.0999999999999998E-2</v>
          </cell>
        </row>
        <row r="48">
          <cell r="A48" t="str">
            <v>2800</v>
          </cell>
          <cell r="B48" t="str">
            <v>SAGUACHE</v>
          </cell>
          <cell r="C48" t="str">
            <v>MOFFAT 2</v>
          </cell>
          <cell r="D48">
            <v>9.0999999999999998E-2</v>
          </cell>
        </row>
        <row r="49">
          <cell r="A49" t="str">
            <v>2820</v>
          </cell>
          <cell r="B49" t="str">
            <v>SAN JUAN</v>
          </cell>
          <cell r="C49" t="str">
            <v>SILVERTON 1</v>
          </cell>
          <cell r="D49">
            <v>9.0999999999999998E-2</v>
          </cell>
        </row>
        <row r="50">
          <cell r="A50" t="str">
            <v>2865</v>
          </cell>
          <cell r="B50" t="str">
            <v>SEDGWICK</v>
          </cell>
          <cell r="C50" t="str">
            <v>PLATTE VALLEY RE-3</v>
          </cell>
          <cell r="D50">
            <v>0</v>
          </cell>
        </row>
        <row r="51">
          <cell r="A51" t="str">
            <v>3120</v>
          </cell>
          <cell r="B51" t="str">
            <v>WELD</v>
          </cell>
          <cell r="C51" t="str">
            <v>GREELEY 6</v>
          </cell>
          <cell r="D51">
            <v>4.2199999999999994E-2</v>
          </cell>
        </row>
        <row r="52">
          <cell r="A52" t="str">
            <v>3145</v>
          </cell>
          <cell r="B52" t="str">
            <v>WELD</v>
          </cell>
          <cell r="C52" t="str">
            <v>AULT-HIGHLAND RE-9</v>
          </cell>
          <cell r="D52">
            <v>6.7500000000000004E-2</v>
          </cell>
        </row>
        <row r="53">
          <cell r="A53" t="str">
            <v>3148</v>
          </cell>
          <cell r="B53" t="str">
            <v>WELD</v>
          </cell>
          <cell r="C53" t="str">
            <v>PAWNEE RE-12</v>
          </cell>
          <cell r="D53">
            <v>6.8000000000000005E-3</v>
          </cell>
        </row>
        <row r="54">
          <cell r="A54" t="str">
            <v>3200</v>
          </cell>
          <cell r="B54" t="str">
            <v>YUMA</v>
          </cell>
          <cell r="C54" t="str">
            <v>YUMA 1</v>
          </cell>
          <cell r="D54">
            <v>3.8399999999999997E-2</v>
          </cell>
        </row>
        <row r="55">
          <cell r="A55" t="str">
            <v>3220</v>
          </cell>
          <cell r="B55" t="str">
            <v>YUMA</v>
          </cell>
          <cell r="C55" t="str">
            <v>IDALIA RJ-3</v>
          </cell>
          <cell r="D55">
            <v>9.0999999999999998E-2</v>
          </cell>
        </row>
        <row r="56">
          <cell r="A56" t="str">
            <v>9025</v>
          </cell>
          <cell r="C56" t="str">
            <v>EAST CENTRAL BOCES</v>
          </cell>
          <cell r="D56">
            <v>9.0999999999999998E-2</v>
          </cell>
        </row>
      </sheetData>
      <sheetData sheetId="7" refreshError="1">
        <row r="5">
          <cell r="A5" t="str">
            <v>Year1</v>
          </cell>
        </row>
        <row r="6">
          <cell r="A6" t="str">
            <v>Year2</v>
          </cell>
        </row>
        <row r="7">
          <cell r="A7" t="str">
            <v>Year3</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lectronic_budget@cde.state.co.us" TargetMode="External"/><Relationship Id="rId1" Type="http://schemas.openxmlformats.org/officeDocument/2006/relationships/hyperlink" Target="mailto:competitivegrants@cde.state.co.u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29"/>
  <sheetViews>
    <sheetView zoomScaleNormal="100" workbookViewId="0">
      <selection activeCell="E15" sqref="E15"/>
    </sheetView>
  </sheetViews>
  <sheetFormatPr defaultColWidth="7.08984375" defaultRowHeight="13.2"/>
  <cols>
    <col min="1" max="1" width="4.90625" style="1" customWidth="1"/>
    <col min="2" max="2" width="73" style="1" customWidth="1"/>
    <col min="3" max="16384" width="7.08984375" style="1"/>
  </cols>
  <sheetData>
    <row r="1" spans="1:2" ht="15.6">
      <c r="B1" s="3"/>
    </row>
    <row r="2" spans="1:2" ht="15.6">
      <c r="B2" s="4" t="s">
        <v>4076</v>
      </c>
    </row>
    <row r="3" spans="1:2" ht="15.6">
      <c r="B3" s="156" t="s">
        <v>4071</v>
      </c>
    </row>
    <row r="4" spans="1:2">
      <c r="B4" s="161" t="s">
        <v>4082</v>
      </c>
    </row>
    <row r="5" spans="1:2">
      <c r="B5" s="161"/>
    </row>
    <row r="6" spans="1:2">
      <c r="B6" s="6"/>
    </row>
    <row r="7" spans="1:2">
      <c r="B7" s="126" t="s">
        <v>4078</v>
      </c>
    </row>
    <row r="8" spans="1:2">
      <c r="B8" s="6" t="s">
        <v>4067</v>
      </c>
    </row>
    <row r="9" spans="1:2" ht="41.4">
      <c r="B9" s="21" t="s">
        <v>4068</v>
      </c>
    </row>
    <row r="10" spans="1:2" ht="66">
      <c r="B10" s="6" t="s">
        <v>4069</v>
      </c>
    </row>
    <row r="11" spans="1:2" ht="26.4">
      <c r="B11" s="6" t="s">
        <v>4070</v>
      </c>
    </row>
    <row r="12" spans="1:2">
      <c r="B12" s="125"/>
    </row>
    <row r="13" spans="1:2">
      <c r="B13" s="6"/>
    </row>
    <row r="14" spans="1:2">
      <c r="A14" s="7" t="s">
        <v>1841</v>
      </c>
      <c r="B14" s="6"/>
    </row>
    <row r="15" spans="1:2" ht="26.4">
      <c r="B15" s="47" t="s">
        <v>4049</v>
      </c>
    </row>
    <row r="16" spans="1:2">
      <c r="B16" s="6"/>
    </row>
    <row r="17" spans="1:2" ht="26.4">
      <c r="B17" s="9" t="s">
        <v>1842</v>
      </c>
    </row>
    <row r="18" spans="1:2">
      <c r="B18" s="6"/>
    </row>
    <row r="19" spans="1:2" ht="26.4">
      <c r="B19" s="87" t="s">
        <v>4050</v>
      </c>
    </row>
    <row r="20" spans="1:2">
      <c r="B20" s="10"/>
    </row>
    <row r="21" spans="1:2" ht="26.4">
      <c r="B21" s="35" t="s">
        <v>3041</v>
      </c>
    </row>
    <row r="22" spans="1:2">
      <c r="B22" s="6"/>
    </row>
    <row r="23" spans="1:2" ht="26.4">
      <c r="A23" s="38" t="s">
        <v>1843</v>
      </c>
      <c r="B23" s="5" t="s">
        <v>4056</v>
      </c>
    </row>
    <row r="24" spans="1:2">
      <c r="A24" s="12"/>
      <c r="B24" s="5"/>
    </row>
    <row r="25" spans="1:2">
      <c r="A25" s="13" t="s">
        <v>1844</v>
      </c>
      <c r="B25" s="14"/>
    </row>
    <row r="26" spans="1:2">
      <c r="A26" s="36" t="s">
        <v>1843</v>
      </c>
      <c r="B26" s="15" t="s">
        <v>1857</v>
      </c>
    </row>
    <row r="27" spans="1:2">
      <c r="A27" s="37"/>
      <c r="B27" s="5"/>
    </row>
    <row r="28" spans="1:2">
      <c r="A28" s="38" t="s">
        <v>1845</v>
      </c>
      <c r="B28" s="5" t="s">
        <v>1846</v>
      </c>
    </row>
    <row r="29" spans="1:2">
      <c r="A29" s="37"/>
      <c r="B29" s="5"/>
    </row>
    <row r="30" spans="1:2" ht="39.6">
      <c r="A30" s="38" t="s">
        <v>1847</v>
      </c>
      <c r="B30" s="87" t="s">
        <v>4077</v>
      </c>
    </row>
    <row r="31" spans="1:2">
      <c r="A31" s="11"/>
      <c r="B31" s="5"/>
    </row>
    <row r="32" spans="1:2">
      <c r="A32" s="16" t="s">
        <v>1848</v>
      </c>
    </row>
    <row r="33" spans="1:2" ht="39.6">
      <c r="A33" s="38" t="s">
        <v>791</v>
      </c>
      <c r="B33" s="10" t="s">
        <v>1849</v>
      </c>
    </row>
    <row r="34" spans="1:2">
      <c r="A34" s="38" t="s">
        <v>792</v>
      </c>
      <c r="B34" s="39" t="s">
        <v>3040</v>
      </c>
    </row>
    <row r="35" spans="1:2" ht="26.4">
      <c r="A35" s="38" t="s">
        <v>793</v>
      </c>
      <c r="B35" s="5" t="s">
        <v>1850</v>
      </c>
    </row>
    <row r="36" spans="1:2" ht="39.6">
      <c r="A36" s="38" t="s">
        <v>794</v>
      </c>
      <c r="B36" s="52" t="s">
        <v>35</v>
      </c>
    </row>
    <row r="37" spans="1:2" ht="17.399999999999999">
      <c r="A37" s="17"/>
      <c r="B37" s="18"/>
    </row>
    <row r="38" spans="1:2">
      <c r="A38" s="19" t="s">
        <v>1851</v>
      </c>
      <c r="B38" s="20"/>
    </row>
    <row r="39" spans="1:2" ht="26.4">
      <c r="B39" s="8" t="s">
        <v>1852</v>
      </c>
    </row>
    <row r="40" spans="1:2">
      <c r="B40" s="8"/>
    </row>
    <row r="41" spans="1:2">
      <c r="A41" s="19" t="s">
        <v>1853</v>
      </c>
    </row>
    <row r="42" spans="1:2">
      <c r="B42" s="22" t="s">
        <v>1858</v>
      </c>
    </row>
    <row r="43" spans="1:2">
      <c r="B43" s="29" t="s">
        <v>1167</v>
      </c>
    </row>
    <row r="44" spans="1:2">
      <c r="B44" s="29" t="s">
        <v>1168</v>
      </c>
    </row>
    <row r="45" spans="1:2">
      <c r="B45" s="29" t="s">
        <v>1172</v>
      </c>
    </row>
    <row r="46" spans="1:2">
      <c r="B46" s="29" t="s">
        <v>1178</v>
      </c>
    </row>
    <row r="47" spans="1:2">
      <c r="A47" s="23"/>
      <c r="B47" s="29" t="s">
        <v>1173</v>
      </c>
    </row>
    <row r="48" spans="1:2">
      <c r="B48" s="29" t="s">
        <v>1174</v>
      </c>
    </row>
    <row r="49" spans="1:2">
      <c r="B49" s="29" t="s">
        <v>1177</v>
      </c>
    </row>
    <row r="50" spans="1:2">
      <c r="B50" s="29" t="s">
        <v>1176</v>
      </c>
    </row>
    <row r="51" spans="1:2">
      <c r="B51" s="9"/>
    </row>
    <row r="53" spans="1:2">
      <c r="A53" s="24"/>
      <c r="B53" s="25"/>
    </row>
    <row r="54" spans="1:2">
      <c r="A54" s="26" t="s">
        <v>1854</v>
      </c>
      <c r="B54" s="25"/>
    </row>
    <row r="55" spans="1:2" ht="39.6">
      <c r="A55" s="38" t="s">
        <v>791</v>
      </c>
      <c r="B55" s="124" t="s">
        <v>4034</v>
      </c>
    </row>
    <row r="56" spans="1:2">
      <c r="A56" s="38" t="s">
        <v>792</v>
      </c>
      <c r="B56" s="48" t="s">
        <v>2975</v>
      </c>
    </row>
    <row r="57" spans="1:2">
      <c r="A57" s="24"/>
    </row>
    <row r="58" spans="1:2">
      <c r="A58" s="26" t="s">
        <v>1855</v>
      </c>
      <c r="B58" s="25"/>
    </row>
    <row r="59" spans="1:2" ht="39.6">
      <c r="A59" s="38" t="s">
        <v>791</v>
      </c>
      <c r="B59" s="87" t="s">
        <v>4079</v>
      </c>
    </row>
    <row r="60" spans="1:2">
      <c r="A60" s="24"/>
      <c r="B60" s="9"/>
    </row>
    <row r="61" spans="1:2">
      <c r="A61" s="26" t="s">
        <v>1170</v>
      </c>
      <c r="B61" s="25"/>
    </row>
    <row r="62" spans="1:2">
      <c r="A62" s="38" t="s">
        <v>791</v>
      </c>
      <c r="B62" s="9" t="s">
        <v>781</v>
      </c>
    </row>
    <row r="63" spans="1:2">
      <c r="A63" s="38"/>
      <c r="B63" s="9"/>
    </row>
    <row r="64" spans="1:2">
      <c r="A64" s="26" t="s">
        <v>4038</v>
      </c>
      <c r="B64" s="9"/>
    </row>
    <row r="65" spans="1:2" ht="26.4">
      <c r="A65" s="38" t="s">
        <v>791</v>
      </c>
      <c r="B65" s="88" t="s">
        <v>4039</v>
      </c>
    </row>
    <row r="66" spans="1:2">
      <c r="A66" s="38"/>
      <c r="B66" s="9"/>
    </row>
    <row r="67" spans="1:2">
      <c r="A67" s="26" t="s">
        <v>4035</v>
      </c>
      <c r="B67" s="25"/>
    </row>
    <row r="68" spans="1:2">
      <c r="A68" s="38" t="s">
        <v>791</v>
      </c>
      <c r="B68" s="47" t="s">
        <v>4051</v>
      </c>
    </row>
    <row r="69" spans="1:2">
      <c r="A69" s="38" t="s">
        <v>792</v>
      </c>
      <c r="B69" s="47" t="s">
        <v>795</v>
      </c>
    </row>
    <row r="70" spans="1:2" customFormat="1" ht="15"/>
    <row r="71" spans="1:2">
      <c r="A71" s="26" t="s">
        <v>4036</v>
      </c>
      <c r="B71" s="25"/>
    </row>
    <row r="72" spans="1:2" ht="26.4">
      <c r="B72" s="48" t="s">
        <v>783</v>
      </c>
    </row>
    <row r="73" spans="1:2">
      <c r="B73" s="48"/>
    </row>
    <row r="74" spans="1:2">
      <c r="A74" s="26" t="s">
        <v>4037</v>
      </c>
      <c r="B74" s="10"/>
    </row>
    <row r="75" spans="1:2" ht="39.6">
      <c r="A75" s="38" t="s">
        <v>1856</v>
      </c>
      <c r="B75" s="53" t="s">
        <v>4052</v>
      </c>
    </row>
    <row r="76" spans="1:2">
      <c r="A76" s="38"/>
      <c r="B76" s="49"/>
    </row>
    <row r="77" spans="1:2" ht="26.4">
      <c r="B77" s="21" t="s">
        <v>1859</v>
      </c>
    </row>
    <row r="78" spans="1:2">
      <c r="B78" s="206" t="s">
        <v>4053</v>
      </c>
    </row>
    <row r="79" spans="1:2">
      <c r="B79" s="206"/>
    </row>
    <row r="80" spans="1:2">
      <c r="B80" s="27"/>
    </row>
    <row r="81" spans="2:2">
      <c r="B81" s="73" t="s">
        <v>2792</v>
      </c>
    </row>
    <row r="82" spans="2:2">
      <c r="B82" s="25"/>
    </row>
    <row r="83" spans="2:2">
      <c r="B83" s="25"/>
    </row>
    <row r="84" spans="2:2">
      <c r="B84" s="25"/>
    </row>
    <row r="85" spans="2:2">
      <c r="B85" s="25"/>
    </row>
    <row r="86" spans="2:2">
      <c r="B86" s="25"/>
    </row>
    <row r="87" spans="2:2">
      <c r="B87" s="25"/>
    </row>
    <row r="88" spans="2:2">
      <c r="B88" s="25"/>
    </row>
    <row r="89" spans="2:2">
      <c r="B89" s="25"/>
    </row>
    <row r="90" spans="2:2">
      <c r="B90" s="25"/>
    </row>
    <row r="91" spans="2:2">
      <c r="B91" s="25"/>
    </row>
    <row r="92" spans="2:2">
      <c r="B92" s="25"/>
    </row>
    <row r="93" spans="2:2">
      <c r="B93" s="25"/>
    </row>
    <row r="94" spans="2:2">
      <c r="B94" s="25"/>
    </row>
    <row r="95" spans="2:2">
      <c r="B95" s="25"/>
    </row>
    <row r="96" spans="2:2">
      <c r="B96" s="25"/>
    </row>
    <row r="97" spans="2:2">
      <c r="B97" s="25"/>
    </row>
    <row r="98" spans="2:2">
      <c r="B98" s="25"/>
    </row>
    <row r="99" spans="2:2">
      <c r="B99" s="25"/>
    </row>
    <row r="100" spans="2:2">
      <c r="B100" s="25"/>
    </row>
    <row r="101" spans="2:2">
      <c r="B101" s="25"/>
    </row>
    <row r="102" spans="2:2">
      <c r="B102" s="25"/>
    </row>
    <row r="103" spans="2:2">
      <c r="B103" s="25"/>
    </row>
    <row r="104" spans="2:2">
      <c r="B104" s="25"/>
    </row>
    <row r="105" spans="2:2">
      <c r="B105" s="25"/>
    </row>
    <row r="106" spans="2:2">
      <c r="B106" s="25"/>
    </row>
    <row r="107" spans="2:2">
      <c r="B107" s="25"/>
    </row>
    <row r="108" spans="2:2">
      <c r="B108" s="25"/>
    </row>
    <row r="109" spans="2:2">
      <c r="B109" s="25"/>
    </row>
    <row r="110" spans="2:2">
      <c r="B110" s="25"/>
    </row>
    <row r="111" spans="2:2">
      <c r="B111" s="25"/>
    </row>
    <row r="112" spans="2:2">
      <c r="B112" s="25"/>
    </row>
    <row r="113" spans="2:2">
      <c r="B113" s="25"/>
    </row>
    <row r="114" spans="2:2">
      <c r="B114" s="25"/>
    </row>
    <row r="115" spans="2:2">
      <c r="B115" s="25"/>
    </row>
    <row r="116" spans="2:2">
      <c r="B116" s="25"/>
    </row>
    <row r="117" spans="2:2">
      <c r="B117" s="25"/>
    </row>
    <row r="118" spans="2:2">
      <c r="B118" s="25"/>
    </row>
    <row r="119" spans="2:2">
      <c r="B119" s="25"/>
    </row>
    <row r="120" spans="2:2">
      <c r="B120" s="25"/>
    </row>
    <row r="121" spans="2:2">
      <c r="B121" s="25"/>
    </row>
    <row r="122" spans="2:2">
      <c r="B122" s="25"/>
    </row>
    <row r="123" spans="2:2">
      <c r="B123" s="25"/>
    </row>
    <row r="124" spans="2:2">
      <c r="B124" s="25"/>
    </row>
    <row r="125" spans="2:2">
      <c r="B125" s="25"/>
    </row>
    <row r="126" spans="2:2">
      <c r="B126" s="25"/>
    </row>
    <row r="127" spans="2:2">
      <c r="B127" s="25"/>
    </row>
    <row r="128" spans="2:2">
      <c r="B128" s="25"/>
    </row>
    <row r="129" spans="2:2">
      <c r="B129" s="25"/>
    </row>
  </sheetData>
  <sheetProtection password="EF32" sheet="1" objects="1" scenarios="1"/>
  <mergeCells count="1">
    <mergeCell ref="B78:B79"/>
  </mergeCells>
  <phoneticPr fontId="1" type="noConversion"/>
  <pageMargins left="0.75" right="0.75" top="1" bottom="1" header="0.5" footer="0.5"/>
  <pageSetup scale="85" fitToHeight="2" orientation="portrait" r:id="rId1"/>
  <headerFooter alignWithMargins="0"/>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tabSelected="1" topLeftCell="A18" zoomScaleNormal="100" workbookViewId="0">
      <selection activeCell="E35" sqref="E34:E35"/>
    </sheetView>
  </sheetViews>
  <sheetFormatPr defaultColWidth="11.08984375" defaultRowHeight="13.2"/>
  <cols>
    <col min="1" max="1" width="5.90625" style="98" customWidth="1"/>
    <col min="2" max="2" width="20.1796875" style="97" customWidth="1"/>
    <col min="3" max="3" width="16" style="97" customWidth="1"/>
    <col min="4" max="4" width="12.81640625" style="97" customWidth="1"/>
    <col min="5" max="5" width="16" style="97" customWidth="1"/>
    <col min="6" max="6" width="21.26953125" style="97" customWidth="1"/>
    <col min="7" max="16384" width="11.08984375" style="97"/>
  </cols>
  <sheetData>
    <row r="1" spans="1:6" ht="15.6">
      <c r="A1" s="209" t="s">
        <v>4061</v>
      </c>
      <c r="B1" s="210"/>
      <c r="C1" s="210"/>
      <c r="D1" s="210"/>
      <c r="E1" s="210"/>
      <c r="F1" s="210"/>
    </row>
    <row r="2" spans="1:6" ht="18.75" customHeight="1">
      <c r="A2" s="217" t="s">
        <v>4062</v>
      </c>
      <c r="B2" s="217"/>
      <c r="C2" s="217"/>
      <c r="D2" s="217"/>
      <c r="E2" s="217"/>
      <c r="F2" s="217"/>
    </row>
    <row r="3" spans="1:6">
      <c r="A3" s="218" t="s">
        <v>4090</v>
      </c>
      <c r="B3" s="219"/>
      <c r="C3" s="219"/>
      <c r="D3" s="219"/>
      <c r="E3" s="219"/>
      <c r="F3" s="219"/>
    </row>
    <row r="4" spans="1:6" s="119" customFormat="1" ht="16.2" thickBot="1">
      <c r="A4" s="120"/>
      <c r="B4" s="130" t="s">
        <v>4063</v>
      </c>
      <c r="C4" s="157">
        <v>84.366</v>
      </c>
      <c r="D4" s="121"/>
      <c r="E4" s="129" t="s">
        <v>4064</v>
      </c>
    </row>
    <row r="5" spans="1:6" ht="13.8" thickBot="1">
      <c r="A5" s="100"/>
      <c r="B5" s="101" t="s">
        <v>39</v>
      </c>
      <c r="C5" s="213"/>
      <c r="D5" s="214"/>
      <c r="E5" s="203"/>
      <c r="F5" s="197"/>
    </row>
    <row r="6" spans="1:6" ht="15.6" thickBot="1">
      <c r="A6" s="100"/>
      <c r="B6" s="102" t="s">
        <v>1861</v>
      </c>
      <c r="C6" s="211" t="e">
        <f>+VLOOKUP(coverpage,'7-Code Table'!B3:D201,3,FALSE)</f>
        <v>#N/A</v>
      </c>
      <c r="D6" s="212"/>
      <c r="E6" s="207" t="s">
        <v>4081</v>
      </c>
      <c r="F6" s="208"/>
    </row>
    <row r="7" spans="1:6" ht="15.6" thickBot="1">
      <c r="A7" s="100"/>
      <c r="B7" s="102" t="s">
        <v>1862</v>
      </c>
      <c r="C7" s="211"/>
      <c r="D7" s="212"/>
      <c r="E7" s="221"/>
      <c r="F7" s="222"/>
    </row>
    <row r="8" spans="1:6" ht="13.8" thickBot="1">
      <c r="A8" s="100"/>
      <c r="B8" s="113"/>
      <c r="C8" s="104"/>
      <c r="D8" s="104"/>
    </row>
    <row r="9" spans="1:6" ht="13.8" thickBot="1">
      <c r="A9" s="100"/>
      <c r="B9" s="105" t="s">
        <v>1863</v>
      </c>
      <c r="C9" s="118"/>
    </row>
    <row r="10" spans="1:6" ht="13.8" thickBot="1">
      <c r="A10" s="100"/>
      <c r="B10" s="106" t="s">
        <v>1865</v>
      </c>
      <c r="C10" s="54"/>
    </row>
    <row r="11" spans="1:6" ht="13.8" thickBot="1">
      <c r="A11" s="100"/>
      <c r="B11" s="107" t="s">
        <v>1866</v>
      </c>
      <c r="C11" s="31"/>
    </row>
    <row r="12" spans="1:6">
      <c r="A12" s="100"/>
      <c r="B12" s="99"/>
    </row>
    <row r="13" spans="1:6" ht="13.8" thickBot="1">
      <c r="B13" s="198" t="s">
        <v>1867</v>
      </c>
      <c r="C13" s="119"/>
      <c r="D13" s="199"/>
      <c r="E13" s="200" t="s">
        <v>4072</v>
      </c>
      <c r="F13" s="119"/>
    </row>
    <row r="14" spans="1:6" ht="13.8" thickBot="1">
      <c r="B14" s="107" t="s">
        <v>1868</v>
      </c>
      <c r="C14" s="220"/>
      <c r="D14" s="216"/>
      <c r="E14" s="106" t="s">
        <v>1868</v>
      </c>
      <c r="F14" s="158"/>
    </row>
    <row r="15" spans="1:6" ht="13.8" thickBot="1">
      <c r="B15" s="107" t="s">
        <v>1869</v>
      </c>
      <c r="C15" s="220"/>
      <c r="D15" s="216"/>
      <c r="E15" s="106" t="s">
        <v>1869</v>
      </c>
      <c r="F15" s="159"/>
    </row>
    <row r="16" spans="1:6" ht="13.8" thickBot="1">
      <c r="B16" s="107" t="s">
        <v>1870</v>
      </c>
      <c r="C16" s="215"/>
      <c r="D16" s="216"/>
      <c r="E16" s="106" t="s">
        <v>4073</v>
      </c>
      <c r="F16" s="160"/>
    </row>
    <row r="18" spans="1:4">
      <c r="B18" s="119" t="s">
        <v>4044</v>
      </c>
      <c r="D18" s="108" t="s">
        <v>4045</v>
      </c>
    </row>
    <row r="20" spans="1:4">
      <c r="A20" s="109"/>
      <c r="B20" s="110" t="s">
        <v>782</v>
      </c>
      <c r="C20" s="128" t="s">
        <v>4055</v>
      </c>
      <c r="D20" s="112"/>
    </row>
    <row r="21" spans="1:4">
      <c r="A21" s="109"/>
      <c r="B21" s="110"/>
      <c r="C21" s="128"/>
      <c r="D21" s="112"/>
    </row>
    <row r="22" spans="1:4">
      <c r="A22" s="109"/>
      <c r="B22" s="202" t="s">
        <v>4083</v>
      </c>
      <c r="C22" s="114" t="s">
        <v>1166</v>
      </c>
      <c r="D22" s="115"/>
    </row>
    <row r="23" spans="1:4">
      <c r="A23" s="109"/>
      <c r="B23" s="110" t="s">
        <v>4084</v>
      </c>
      <c r="C23" s="128" t="s">
        <v>4085</v>
      </c>
      <c r="D23" s="112"/>
    </row>
    <row r="24" spans="1:4">
      <c r="B24" s="104"/>
      <c r="C24" s="104"/>
      <c r="D24" s="104"/>
    </row>
    <row r="25" spans="1:4">
      <c r="B25" s="113" t="s">
        <v>1165</v>
      </c>
      <c r="C25" s="114" t="s">
        <v>1166</v>
      </c>
      <c r="D25" s="115"/>
    </row>
    <row r="26" spans="1:4">
      <c r="B26" s="116" t="s">
        <v>4065</v>
      </c>
      <c r="C26" s="111" t="s">
        <v>4066</v>
      </c>
    </row>
    <row r="27" spans="1:4">
      <c r="B27" s="116"/>
      <c r="C27" s="111"/>
    </row>
    <row r="28" spans="1:4">
      <c r="B28" s="103"/>
      <c r="C28" s="117"/>
    </row>
  </sheetData>
  <protectedRanges>
    <protectedRange sqref="C10" name="Range4"/>
  </protectedRanges>
  <mergeCells count="11">
    <mergeCell ref="E6:F6"/>
    <mergeCell ref="A1:F1"/>
    <mergeCell ref="C7:D7"/>
    <mergeCell ref="C5:D5"/>
    <mergeCell ref="C16:D16"/>
    <mergeCell ref="A2:F2"/>
    <mergeCell ref="A3:F3"/>
    <mergeCell ref="C14:D14"/>
    <mergeCell ref="C15:D15"/>
    <mergeCell ref="C6:D6"/>
    <mergeCell ref="E7:F7"/>
  </mergeCells>
  <phoneticPr fontId="1" type="noConversion"/>
  <conditionalFormatting sqref="C10">
    <cfRule type="expression" dxfId="2" priority="1" stopIfTrue="1">
      <formula>AND(OR(#REF!="original budget",#REF!="Annual financial report"),ISBLANK($C$10)=FALSE)</formula>
    </cfRule>
    <cfRule type="expression" dxfId="1" priority="2" stopIfTrue="1">
      <formula>OR(#REF!="original budget",#REF!="Annual financial report")</formula>
    </cfRule>
  </conditionalFormatting>
  <dataValidations count="1">
    <dataValidation type="textLength" operator="equal" allowBlank="1" showInputMessage="1" showErrorMessage="1" error="The data you entered is not valid._x000a__x000a_(Be sure to type a leading apostophe plus your 4 digit code.)_x000a_" sqref="C5">
      <formula1>4</formula1>
    </dataValidation>
  </dataValidations>
  <hyperlinks>
    <hyperlink ref="D18" r:id="rId1"/>
    <hyperlink ref="C20" r:id="rId2"/>
  </hyperlinks>
  <pageMargins left="0.75" right="0.75" top="1" bottom="1" header="0.5" footer="0.5"/>
  <pageSetup scale="80" orientation="landscape"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 Data'!$A$1:$A$3</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0"/>
  <sheetViews>
    <sheetView view="pageBreakPreview" zoomScaleNormal="100" zoomScaleSheetLayoutView="100" workbookViewId="0">
      <pane ySplit="5" topLeftCell="A6" activePane="bottomLeft" state="frozen"/>
      <selection pane="bottomLeft" activeCell="A6" sqref="A6"/>
    </sheetView>
  </sheetViews>
  <sheetFormatPr defaultColWidth="0" defaultRowHeight="13.2" zeroHeight="1"/>
  <cols>
    <col min="1" max="1" width="14.54296875" style="1" bestFit="1" customWidth="1"/>
    <col min="2" max="2" width="27" style="2" customWidth="1"/>
    <col min="3" max="3" width="6.81640625" style="155" bestFit="1" customWidth="1"/>
    <col min="4" max="4" width="52.453125" style="1" customWidth="1"/>
    <col min="5" max="16384" width="0" style="1" hidden="1"/>
  </cols>
  <sheetData>
    <row r="1" spans="1:8" ht="15" customHeight="1">
      <c r="A1" s="217" t="str">
        <f>'2-Cover Page'!A2</f>
        <v>MATH AND SCIENCE PARTNERSHIP</v>
      </c>
      <c r="B1" s="217"/>
      <c r="C1" s="217"/>
      <c r="D1" s="217"/>
      <c r="E1" s="217"/>
    </row>
    <row r="2" spans="1:8" ht="15" customHeight="1">
      <c r="A2" s="224" t="str">
        <f>'2-Cover Page'!A3</f>
        <v>JANUARY 1, 2017 THROUGH JUNE 30, 2018</v>
      </c>
      <c r="B2" s="219"/>
      <c r="C2" s="219"/>
      <c r="D2" s="219"/>
      <c r="E2" s="219"/>
      <c r="F2" s="30"/>
      <c r="G2" s="30"/>
      <c r="H2" s="30"/>
    </row>
    <row r="3" spans="1:8" s="133" customFormat="1" ht="15" customHeight="1">
      <c r="A3" s="223" t="e">
        <f>'2-Cover Page'!$C$6</f>
        <v>#N/A</v>
      </c>
      <c r="B3" s="223"/>
      <c r="C3" s="131"/>
      <c r="D3" s="132">
        <f>'2-Cover Page'!C11</f>
        <v>0</v>
      </c>
    </row>
    <row r="4" spans="1:8" s="133" customFormat="1">
      <c r="A4" s="134">
        <v>1</v>
      </c>
      <c r="B4" s="135">
        <v>2</v>
      </c>
      <c r="C4" s="136">
        <v>3</v>
      </c>
      <c r="D4" s="137">
        <v>4</v>
      </c>
    </row>
    <row r="5" spans="1:8" s="133" customFormat="1">
      <c r="A5" s="138" t="s">
        <v>1175</v>
      </c>
      <c r="B5" s="139" t="s">
        <v>1838</v>
      </c>
      <c r="C5" s="140" t="s">
        <v>1839</v>
      </c>
      <c r="D5" s="139" t="s">
        <v>1840</v>
      </c>
    </row>
    <row r="6" spans="1:8">
      <c r="A6" s="163"/>
      <c r="B6" s="163"/>
      <c r="C6" s="169"/>
      <c r="D6" s="164"/>
    </row>
    <row r="7" spans="1:8">
      <c r="A7" s="163"/>
      <c r="B7" s="163"/>
      <c r="C7" s="169"/>
      <c r="D7" s="164"/>
    </row>
    <row r="8" spans="1:8">
      <c r="A8" s="163"/>
      <c r="B8" s="163"/>
      <c r="C8" s="169"/>
      <c r="D8" s="164"/>
    </row>
    <row r="9" spans="1:8">
      <c r="A9" s="163"/>
      <c r="B9" s="163"/>
      <c r="C9" s="169"/>
      <c r="D9" s="164"/>
    </row>
    <row r="10" spans="1:8">
      <c r="A10" s="163"/>
      <c r="B10" s="163"/>
      <c r="C10" s="169"/>
      <c r="D10" s="164"/>
    </row>
    <row r="11" spans="1:8">
      <c r="A11" s="163"/>
      <c r="B11" s="163"/>
      <c r="C11" s="169"/>
      <c r="D11" s="164"/>
    </row>
    <row r="12" spans="1:8">
      <c r="A12" s="163"/>
      <c r="B12" s="163"/>
      <c r="C12" s="169"/>
      <c r="D12" s="164"/>
    </row>
    <row r="13" spans="1:8">
      <c r="A13" s="163"/>
      <c r="B13" s="163"/>
      <c r="C13" s="169"/>
      <c r="D13" s="164"/>
    </row>
    <row r="14" spans="1:8">
      <c r="A14" s="163"/>
      <c r="B14" s="163"/>
      <c r="C14" s="169"/>
      <c r="D14" s="165"/>
    </row>
    <row r="15" spans="1:8">
      <c r="A15" s="163"/>
      <c r="B15" s="163"/>
      <c r="C15" s="169"/>
      <c r="D15" s="165"/>
    </row>
    <row r="16" spans="1:8">
      <c r="A16" s="163"/>
      <c r="B16" s="163"/>
      <c r="C16" s="169"/>
      <c r="D16" s="165"/>
    </row>
    <row r="17" spans="1:4">
      <c r="A17" s="163"/>
      <c r="B17" s="163"/>
      <c r="C17" s="169"/>
      <c r="D17" s="165"/>
    </row>
    <row r="18" spans="1:4">
      <c r="A18" s="163"/>
      <c r="B18" s="163"/>
      <c r="C18" s="169"/>
      <c r="D18" s="165"/>
    </row>
    <row r="19" spans="1:4">
      <c r="A19" s="163"/>
      <c r="B19" s="163"/>
      <c r="C19" s="169"/>
      <c r="D19" s="165"/>
    </row>
    <row r="20" spans="1:4">
      <c r="A20" s="163"/>
      <c r="B20" s="163"/>
      <c r="C20" s="169"/>
      <c r="D20" s="165"/>
    </row>
    <row r="21" spans="1:4">
      <c r="A21" s="163"/>
      <c r="B21" s="163"/>
      <c r="C21" s="169"/>
      <c r="D21" s="165"/>
    </row>
    <row r="22" spans="1:4">
      <c r="A22" s="163"/>
      <c r="B22" s="163"/>
      <c r="C22" s="169"/>
      <c r="D22" s="165"/>
    </row>
    <row r="23" spans="1:4">
      <c r="A23" s="163"/>
      <c r="B23" s="163"/>
      <c r="C23" s="169"/>
      <c r="D23" s="165"/>
    </row>
    <row r="24" spans="1:4">
      <c r="A24" s="163"/>
      <c r="B24" s="163"/>
      <c r="C24" s="169"/>
      <c r="D24" s="165"/>
    </row>
    <row r="25" spans="1:4">
      <c r="A25" s="163"/>
      <c r="B25" s="163"/>
      <c r="C25" s="169"/>
      <c r="D25" s="165"/>
    </row>
    <row r="26" spans="1:4">
      <c r="A26" s="163"/>
      <c r="B26" s="163"/>
      <c r="C26" s="169"/>
      <c r="D26" s="165"/>
    </row>
    <row r="27" spans="1:4">
      <c r="A27" s="163"/>
      <c r="B27" s="163"/>
      <c r="C27" s="169"/>
      <c r="D27" s="165"/>
    </row>
    <row r="28" spans="1:4">
      <c r="A28" s="163"/>
      <c r="B28" s="163"/>
      <c r="C28" s="169"/>
      <c r="D28" s="165"/>
    </row>
    <row r="29" spans="1:4">
      <c r="A29" s="163"/>
      <c r="B29" s="163"/>
      <c r="C29" s="169"/>
      <c r="D29" s="165"/>
    </row>
    <row r="30" spans="1:4">
      <c r="A30" s="163"/>
      <c r="B30" s="163"/>
      <c r="C30" s="169"/>
      <c r="D30" s="165"/>
    </row>
    <row r="31" spans="1:4">
      <c r="A31" s="163"/>
      <c r="B31" s="163"/>
      <c r="C31" s="169"/>
      <c r="D31" s="165"/>
    </row>
    <row r="32" spans="1:4">
      <c r="A32" s="163"/>
      <c r="B32" s="163"/>
      <c r="C32" s="169"/>
      <c r="D32" s="165"/>
    </row>
    <row r="33" spans="1:4">
      <c r="A33" s="163"/>
      <c r="B33" s="163"/>
      <c r="C33" s="169"/>
      <c r="D33" s="165"/>
    </row>
    <row r="34" spans="1:4">
      <c r="A34" s="163"/>
      <c r="B34" s="163"/>
      <c r="C34" s="169"/>
      <c r="D34" s="165"/>
    </row>
    <row r="35" spans="1:4">
      <c r="A35" s="163"/>
      <c r="B35" s="163"/>
      <c r="C35" s="169"/>
      <c r="D35" s="165"/>
    </row>
    <row r="36" spans="1:4">
      <c r="A36" s="163"/>
      <c r="B36" s="163"/>
      <c r="C36" s="169"/>
      <c r="D36" s="165"/>
    </row>
    <row r="37" spans="1:4">
      <c r="A37" s="163"/>
      <c r="B37" s="163"/>
      <c r="C37" s="169"/>
      <c r="D37" s="165"/>
    </row>
    <row r="38" spans="1:4">
      <c r="A38" s="163"/>
      <c r="B38" s="163"/>
      <c r="C38" s="169"/>
      <c r="D38" s="165"/>
    </row>
    <row r="39" spans="1:4">
      <c r="A39" s="163"/>
      <c r="B39" s="163"/>
      <c r="C39" s="169"/>
      <c r="D39" s="166"/>
    </row>
    <row r="40" spans="1:4">
      <c r="A40" s="163"/>
      <c r="B40" s="163"/>
      <c r="C40" s="169"/>
      <c r="D40" s="167"/>
    </row>
    <row r="41" spans="1:4">
      <c r="A41" s="163"/>
      <c r="B41" s="163"/>
      <c r="C41" s="169"/>
      <c r="D41" s="167"/>
    </row>
    <row r="42" spans="1:4">
      <c r="A42" s="163"/>
      <c r="B42" s="163"/>
      <c r="C42" s="169"/>
      <c r="D42" s="167"/>
    </row>
    <row r="43" spans="1:4">
      <c r="A43" s="163"/>
      <c r="B43" s="163"/>
      <c r="C43" s="169"/>
      <c r="D43" s="167"/>
    </row>
    <row r="44" spans="1:4">
      <c r="A44" s="163"/>
      <c r="B44" s="163"/>
      <c r="C44" s="169"/>
      <c r="D44" s="167"/>
    </row>
    <row r="45" spans="1:4">
      <c r="A45" s="163"/>
      <c r="B45" s="163"/>
      <c r="C45" s="169"/>
      <c r="D45" s="167"/>
    </row>
    <row r="46" spans="1:4">
      <c r="A46" s="163"/>
      <c r="B46" s="163"/>
      <c r="C46" s="169"/>
      <c r="D46" s="167"/>
    </row>
    <row r="47" spans="1:4">
      <c r="A47" s="163"/>
      <c r="B47" s="163"/>
      <c r="C47" s="169"/>
      <c r="D47" s="167"/>
    </row>
    <row r="48" spans="1:4">
      <c r="A48" s="163"/>
      <c r="B48" s="163"/>
      <c r="C48" s="169"/>
      <c r="D48" s="167"/>
    </row>
    <row r="49" spans="1:4">
      <c r="A49" s="163"/>
      <c r="B49" s="163"/>
      <c r="C49" s="169"/>
      <c r="D49" s="167"/>
    </row>
    <row r="50" spans="1:4">
      <c r="A50" s="163"/>
      <c r="B50" s="163"/>
      <c r="C50" s="169"/>
      <c r="D50" s="167"/>
    </row>
    <row r="51" spans="1:4">
      <c r="A51" s="163"/>
      <c r="B51" s="163"/>
      <c r="C51" s="169"/>
      <c r="D51" s="168"/>
    </row>
    <row r="52" spans="1:4">
      <c r="A52" s="163"/>
      <c r="B52" s="163"/>
      <c r="C52" s="169"/>
      <c r="D52" s="168"/>
    </row>
    <row r="53" spans="1:4">
      <c r="A53" s="163"/>
      <c r="B53" s="163"/>
      <c r="C53" s="169"/>
      <c r="D53" s="168"/>
    </row>
    <row r="54" spans="1:4">
      <c r="A54" s="163"/>
      <c r="B54" s="163"/>
      <c r="C54" s="169"/>
      <c r="D54" s="168"/>
    </row>
    <row r="55" spans="1:4">
      <c r="A55" s="163"/>
      <c r="B55" s="163"/>
      <c r="C55" s="170"/>
      <c r="D55" s="168"/>
    </row>
    <row r="56" spans="1:4">
      <c r="A56" s="163"/>
      <c r="B56" s="163"/>
      <c r="C56" s="170"/>
      <c r="D56" s="168"/>
    </row>
    <row r="57" spans="1:4">
      <c r="A57" s="163"/>
      <c r="B57" s="163"/>
      <c r="C57" s="170"/>
      <c r="D57" s="168"/>
    </row>
    <row r="58" spans="1:4">
      <c r="A58" s="163"/>
      <c r="B58" s="163"/>
      <c r="C58" s="170"/>
      <c r="D58" s="168"/>
    </row>
    <row r="59" spans="1:4">
      <c r="A59" s="163"/>
      <c r="B59" s="163"/>
      <c r="C59" s="170"/>
      <c r="D59" s="168"/>
    </row>
    <row r="60" spans="1:4">
      <c r="A60" s="163"/>
      <c r="B60" s="163"/>
      <c r="C60" s="170"/>
      <c r="D60" s="167"/>
    </row>
    <row r="61" spans="1:4">
      <c r="A61" s="163"/>
      <c r="B61" s="163"/>
      <c r="C61" s="170"/>
      <c r="D61" s="167"/>
    </row>
    <row r="62" spans="1:4">
      <c r="A62" s="163"/>
      <c r="B62" s="163"/>
      <c r="C62" s="170"/>
      <c r="D62" s="167"/>
    </row>
    <row r="63" spans="1:4">
      <c r="A63" s="163"/>
      <c r="B63" s="163"/>
      <c r="C63" s="170"/>
      <c r="D63" s="167"/>
    </row>
    <row r="64" spans="1:4">
      <c r="A64" s="163"/>
      <c r="B64" s="163"/>
      <c r="C64" s="170"/>
      <c r="D64" s="167"/>
    </row>
    <row r="65" spans="1:4">
      <c r="A65" s="163"/>
      <c r="B65" s="163"/>
      <c r="C65" s="170"/>
      <c r="D65" s="167"/>
    </row>
    <row r="66" spans="1:4">
      <c r="A66" s="163"/>
      <c r="B66" s="163"/>
      <c r="C66" s="170"/>
      <c r="D66" s="167"/>
    </row>
    <row r="67" spans="1:4">
      <c r="A67" s="163"/>
      <c r="B67" s="163"/>
      <c r="C67" s="170"/>
      <c r="D67" s="167"/>
    </row>
    <row r="68" spans="1:4">
      <c r="A68" s="163"/>
      <c r="B68" s="163"/>
      <c r="C68" s="170"/>
      <c r="D68" s="167"/>
    </row>
    <row r="69" spans="1:4">
      <c r="A69" s="163"/>
      <c r="B69" s="163"/>
      <c r="C69" s="170"/>
      <c r="D69" s="167"/>
    </row>
    <row r="70" spans="1:4">
      <c r="A70" s="163"/>
      <c r="B70" s="163"/>
      <c r="C70" s="170"/>
      <c r="D70" s="167"/>
    </row>
    <row r="71" spans="1:4">
      <c r="A71" s="163"/>
      <c r="B71" s="163"/>
      <c r="C71" s="170"/>
      <c r="D71" s="167"/>
    </row>
    <row r="72" spans="1:4">
      <c r="A72" s="163"/>
      <c r="B72" s="163"/>
      <c r="C72" s="170"/>
      <c r="D72" s="167"/>
    </row>
    <row r="73" spans="1:4">
      <c r="A73" s="163"/>
      <c r="B73" s="163"/>
      <c r="C73" s="170"/>
      <c r="D73" s="167"/>
    </row>
    <row r="74" spans="1:4">
      <c r="A74" s="163"/>
      <c r="B74" s="163"/>
      <c r="C74" s="170"/>
      <c r="D74" s="167"/>
    </row>
    <row r="75" spans="1:4">
      <c r="A75" s="163"/>
      <c r="B75" s="163"/>
      <c r="C75" s="170"/>
      <c r="D75" s="167"/>
    </row>
    <row r="76" spans="1:4">
      <c r="A76" s="163"/>
      <c r="B76" s="163"/>
      <c r="C76" s="170"/>
      <c r="D76" s="167"/>
    </row>
    <row r="77" spans="1:4">
      <c r="A77" s="163"/>
      <c r="B77" s="163"/>
      <c r="C77" s="170"/>
      <c r="D77" s="167"/>
    </row>
    <row r="78" spans="1:4">
      <c r="A78" s="163"/>
      <c r="B78" s="163"/>
      <c r="C78" s="170"/>
      <c r="D78" s="167"/>
    </row>
    <row r="79" spans="1:4">
      <c r="A79" s="163"/>
      <c r="B79" s="163"/>
      <c r="C79" s="170"/>
      <c r="D79" s="167"/>
    </row>
    <row r="80" spans="1:4">
      <c r="A80" s="163"/>
      <c r="B80" s="163"/>
      <c r="C80" s="170"/>
      <c r="D80" s="167"/>
    </row>
    <row r="81" spans="1:4">
      <c r="A81" s="163"/>
      <c r="B81" s="163"/>
      <c r="C81" s="170"/>
      <c r="D81" s="167"/>
    </row>
    <row r="82" spans="1:4">
      <c r="A82" s="163"/>
      <c r="B82" s="163"/>
      <c r="C82" s="170"/>
      <c r="D82" s="167"/>
    </row>
    <row r="83" spans="1:4">
      <c r="A83" s="163"/>
      <c r="B83" s="163"/>
      <c r="C83" s="170"/>
      <c r="D83" s="167"/>
    </row>
    <row r="84" spans="1:4">
      <c r="A84" s="163"/>
      <c r="B84" s="163"/>
      <c r="C84" s="170"/>
      <c r="D84" s="167"/>
    </row>
    <row r="85" spans="1:4">
      <c r="A85" s="163"/>
      <c r="B85" s="163"/>
      <c r="C85" s="170"/>
      <c r="D85" s="167"/>
    </row>
    <row r="86" spans="1:4">
      <c r="A86" s="163"/>
      <c r="B86" s="163"/>
      <c r="C86" s="170"/>
      <c r="D86" s="167"/>
    </row>
    <row r="87" spans="1:4">
      <c r="A87" s="163"/>
      <c r="B87" s="163"/>
      <c r="C87" s="170"/>
      <c r="D87" s="167"/>
    </row>
    <row r="88" spans="1:4">
      <c r="A88" s="163"/>
      <c r="B88" s="163"/>
      <c r="C88" s="170"/>
      <c r="D88" s="167"/>
    </row>
    <row r="89" spans="1:4">
      <c r="A89" s="163"/>
      <c r="B89" s="163"/>
      <c r="C89" s="170"/>
      <c r="D89" s="167"/>
    </row>
    <row r="90" spans="1:4">
      <c r="A90" s="163"/>
      <c r="B90" s="163"/>
      <c r="C90" s="170"/>
      <c r="D90" s="167"/>
    </row>
    <row r="91" spans="1:4">
      <c r="A91" s="163"/>
      <c r="B91" s="163"/>
      <c r="C91" s="170"/>
      <c r="D91" s="167"/>
    </row>
    <row r="92" spans="1:4">
      <c r="A92" s="163"/>
      <c r="B92" s="163"/>
      <c r="C92" s="170"/>
      <c r="D92" s="167"/>
    </row>
    <row r="93" spans="1:4">
      <c r="A93" s="163"/>
      <c r="B93" s="163"/>
      <c r="C93" s="170"/>
      <c r="D93" s="167"/>
    </row>
    <row r="94" spans="1:4">
      <c r="A94" s="163"/>
      <c r="B94" s="163"/>
      <c r="C94" s="170"/>
      <c r="D94" s="167"/>
    </row>
    <row r="95" spans="1:4">
      <c r="A95" s="163"/>
      <c r="B95" s="163"/>
      <c r="C95" s="170"/>
      <c r="D95" s="167"/>
    </row>
    <row r="96" spans="1:4">
      <c r="A96" s="163"/>
      <c r="B96" s="163"/>
      <c r="C96" s="170"/>
      <c r="D96" s="167"/>
    </row>
    <row r="97" spans="1:4">
      <c r="A97" s="163"/>
      <c r="B97" s="163"/>
      <c r="C97" s="170"/>
      <c r="D97" s="167"/>
    </row>
    <row r="98" spans="1:4">
      <c r="A98" s="163"/>
      <c r="B98" s="163"/>
      <c r="C98" s="170"/>
      <c r="D98" s="167"/>
    </row>
    <row r="99" spans="1:4">
      <c r="A99" s="163"/>
      <c r="B99" s="163"/>
      <c r="C99" s="170"/>
      <c r="D99" s="167"/>
    </row>
    <row r="100" spans="1:4">
      <c r="A100" s="163"/>
      <c r="B100" s="163"/>
      <c r="C100" s="170"/>
      <c r="D100" s="167"/>
    </row>
    <row r="101" spans="1:4">
      <c r="A101" s="163"/>
      <c r="B101" s="163"/>
      <c r="C101" s="170"/>
      <c r="D101" s="167"/>
    </row>
    <row r="102" spans="1:4">
      <c r="A102" s="163"/>
      <c r="B102" s="163"/>
      <c r="C102" s="170"/>
      <c r="D102" s="167"/>
    </row>
    <row r="103" spans="1:4">
      <c r="A103" s="163"/>
      <c r="B103" s="163"/>
      <c r="C103" s="170"/>
      <c r="D103" s="167"/>
    </row>
    <row r="104" spans="1:4">
      <c r="A104" s="163"/>
      <c r="B104" s="163"/>
      <c r="C104" s="170"/>
      <c r="D104" s="167"/>
    </row>
    <row r="105" spans="1:4">
      <c r="A105" s="163"/>
      <c r="B105" s="163"/>
      <c r="C105" s="170"/>
      <c r="D105" s="167"/>
    </row>
    <row r="106" spans="1:4">
      <c r="A106" s="163"/>
      <c r="B106" s="163"/>
      <c r="C106" s="170"/>
      <c r="D106" s="167"/>
    </row>
    <row r="107" spans="1:4">
      <c r="A107" s="163"/>
      <c r="B107" s="163"/>
      <c r="C107" s="170"/>
      <c r="D107" s="167"/>
    </row>
    <row r="108" spans="1:4">
      <c r="A108" s="163"/>
      <c r="B108" s="163"/>
      <c r="C108" s="170"/>
      <c r="D108" s="167"/>
    </row>
    <row r="109" spans="1:4">
      <c r="A109" s="163"/>
      <c r="B109" s="163"/>
      <c r="C109" s="170"/>
      <c r="D109" s="166"/>
    </row>
    <row r="110" spans="1:4">
      <c r="A110" s="163"/>
      <c r="B110" s="163"/>
      <c r="C110" s="170"/>
      <c r="D110" s="166"/>
    </row>
    <row r="111" spans="1:4">
      <c r="A111" s="163"/>
      <c r="B111" s="163"/>
      <c r="C111" s="170"/>
      <c r="D111" s="166"/>
    </row>
    <row r="112" spans="1:4">
      <c r="A112" s="163"/>
      <c r="B112" s="163"/>
      <c r="C112" s="170"/>
      <c r="D112" s="166"/>
    </row>
    <row r="113" spans="1:4">
      <c r="A113" s="163"/>
      <c r="B113" s="163"/>
      <c r="C113" s="170"/>
      <c r="D113" s="166"/>
    </row>
    <row r="114" spans="1:4">
      <c r="A114" s="163"/>
      <c r="B114" s="163"/>
      <c r="C114" s="170"/>
      <c r="D114" s="166"/>
    </row>
    <row r="115" spans="1:4">
      <c r="A115" s="163"/>
      <c r="B115" s="163"/>
      <c r="C115" s="170"/>
      <c r="D115" s="166"/>
    </row>
    <row r="116" spans="1:4">
      <c r="A116" s="163"/>
      <c r="B116" s="163"/>
      <c r="C116" s="170"/>
      <c r="D116" s="166"/>
    </row>
    <row r="117" spans="1:4">
      <c r="A117" s="163"/>
      <c r="B117" s="163"/>
      <c r="C117" s="170"/>
      <c r="D117" s="166"/>
    </row>
    <row r="118" spans="1:4">
      <c r="A118" s="163"/>
      <c r="B118" s="163"/>
      <c r="C118" s="170"/>
      <c r="D118" s="166"/>
    </row>
    <row r="119" spans="1:4">
      <c r="A119" s="163"/>
      <c r="B119" s="163"/>
      <c r="C119" s="170"/>
      <c r="D119" s="166"/>
    </row>
    <row r="120" spans="1:4">
      <c r="A120" s="163"/>
      <c r="B120" s="163"/>
      <c r="C120" s="170"/>
      <c r="D120" s="166"/>
    </row>
    <row r="121" spans="1:4">
      <c r="A121" s="163"/>
      <c r="B121" s="163"/>
      <c r="C121" s="170"/>
      <c r="D121" s="166"/>
    </row>
    <row r="122" spans="1:4">
      <c r="A122" s="163"/>
      <c r="B122" s="163"/>
      <c r="C122" s="170"/>
      <c r="D122" s="166"/>
    </row>
    <row r="123" spans="1:4">
      <c r="A123" s="163"/>
      <c r="B123" s="163"/>
      <c r="C123" s="170"/>
      <c r="D123" s="166"/>
    </row>
    <row r="124" spans="1:4">
      <c r="A124" s="163"/>
      <c r="B124" s="163"/>
      <c r="C124" s="170"/>
      <c r="D124" s="166"/>
    </row>
    <row r="125" spans="1:4">
      <c r="A125" s="163"/>
      <c r="B125" s="163"/>
      <c r="C125" s="170"/>
      <c r="D125" s="166"/>
    </row>
    <row r="126" spans="1:4">
      <c r="A126" s="163"/>
      <c r="B126" s="163"/>
      <c r="C126" s="170"/>
      <c r="D126" s="166"/>
    </row>
    <row r="127" spans="1:4">
      <c r="A127" s="163"/>
      <c r="B127" s="163"/>
      <c r="C127" s="170"/>
      <c r="D127" s="166"/>
    </row>
    <row r="128" spans="1:4">
      <c r="A128" s="163"/>
      <c r="B128" s="163"/>
      <c r="C128" s="170"/>
      <c r="D128" s="166"/>
    </row>
    <row r="129" spans="1:4">
      <c r="A129" s="163"/>
      <c r="B129" s="163"/>
      <c r="C129" s="170"/>
      <c r="D129" s="166"/>
    </row>
    <row r="130" spans="1:4">
      <c r="A130" s="163"/>
      <c r="B130" s="163"/>
      <c r="C130" s="170"/>
      <c r="D130" s="166"/>
    </row>
    <row r="131" spans="1:4">
      <c r="A131" s="163"/>
      <c r="B131" s="163"/>
      <c r="C131" s="170"/>
      <c r="D131" s="166"/>
    </row>
    <row r="132" spans="1:4">
      <c r="A132" s="163"/>
      <c r="B132" s="163"/>
      <c r="C132" s="170"/>
      <c r="D132" s="166"/>
    </row>
    <row r="133" spans="1:4">
      <c r="A133" s="163"/>
      <c r="B133" s="163"/>
      <c r="C133" s="170"/>
      <c r="D133" s="166"/>
    </row>
    <row r="134" spans="1:4">
      <c r="A134" s="163"/>
      <c r="B134" s="163"/>
      <c r="C134" s="170"/>
      <c r="D134" s="166"/>
    </row>
    <row r="135" spans="1:4">
      <c r="A135" s="163"/>
      <c r="B135" s="163"/>
      <c r="C135" s="170"/>
      <c r="D135" s="166"/>
    </row>
    <row r="136" spans="1:4">
      <c r="A136" s="163"/>
      <c r="B136" s="163"/>
      <c r="C136" s="170"/>
      <c r="D136" s="166"/>
    </row>
    <row r="137" spans="1:4">
      <c r="A137" s="163"/>
      <c r="B137" s="163"/>
      <c r="C137" s="170"/>
      <c r="D137" s="166"/>
    </row>
    <row r="138" spans="1:4">
      <c r="A138" s="163"/>
      <c r="B138" s="163"/>
      <c r="C138" s="170"/>
      <c r="D138" s="166"/>
    </row>
    <row r="139" spans="1:4">
      <c r="A139" s="163"/>
      <c r="B139" s="163"/>
      <c r="C139" s="170"/>
      <c r="D139" s="166"/>
    </row>
    <row r="140" spans="1:4">
      <c r="A140" s="163"/>
      <c r="B140" s="163"/>
      <c r="C140" s="170"/>
      <c r="D140" s="166"/>
    </row>
    <row r="141" spans="1:4">
      <c r="A141" s="163"/>
      <c r="B141" s="163"/>
      <c r="C141" s="170"/>
      <c r="D141" s="166"/>
    </row>
    <row r="142" spans="1:4">
      <c r="A142" s="163"/>
      <c r="B142" s="163"/>
      <c r="C142" s="170"/>
      <c r="D142" s="166"/>
    </row>
    <row r="143" spans="1:4">
      <c r="A143" s="163"/>
      <c r="B143" s="163"/>
      <c r="C143" s="170"/>
      <c r="D143" s="166"/>
    </row>
    <row r="144" spans="1:4">
      <c r="A144" s="163"/>
      <c r="B144" s="163"/>
      <c r="C144" s="170"/>
      <c r="D144" s="166"/>
    </row>
    <row r="145" spans="1:4">
      <c r="A145" s="163"/>
      <c r="B145" s="163"/>
      <c r="C145" s="170"/>
      <c r="D145" s="166"/>
    </row>
    <row r="146" spans="1:4">
      <c r="A146" s="163"/>
      <c r="B146" s="163"/>
      <c r="C146" s="170"/>
      <c r="D146" s="166"/>
    </row>
    <row r="147" spans="1:4">
      <c r="A147" s="163"/>
      <c r="B147" s="163"/>
      <c r="C147" s="170"/>
      <c r="D147" s="166"/>
    </row>
    <row r="148" spans="1:4">
      <c r="A148" s="163"/>
      <c r="B148" s="163"/>
      <c r="C148" s="170"/>
      <c r="D148" s="166"/>
    </row>
    <row r="149" spans="1:4">
      <c r="A149" s="163"/>
      <c r="B149" s="163"/>
      <c r="C149" s="170"/>
      <c r="D149" s="166"/>
    </row>
    <row r="150" spans="1:4">
      <c r="A150" s="163"/>
      <c r="B150" s="163"/>
      <c r="C150" s="170"/>
      <c r="D150" s="166"/>
    </row>
    <row r="151" spans="1:4">
      <c r="A151" s="163"/>
      <c r="B151" s="163"/>
      <c r="C151" s="170"/>
      <c r="D151" s="166"/>
    </row>
    <row r="152" spans="1:4">
      <c r="A152" s="163"/>
      <c r="B152" s="163"/>
      <c r="C152" s="170"/>
      <c r="D152" s="166"/>
    </row>
    <row r="153" spans="1:4">
      <c r="A153" s="163"/>
      <c r="B153" s="163"/>
      <c r="C153" s="170"/>
      <c r="D153" s="166"/>
    </row>
    <row r="154" spans="1:4">
      <c r="A154" s="163"/>
      <c r="B154" s="163"/>
      <c r="C154" s="170"/>
      <c r="D154" s="166"/>
    </row>
    <row r="155" spans="1:4">
      <c r="A155" s="163"/>
      <c r="B155" s="163"/>
      <c r="C155" s="170"/>
      <c r="D155" s="166"/>
    </row>
    <row r="156" spans="1:4">
      <c r="A156" s="163"/>
      <c r="B156" s="163"/>
      <c r="C156" s="170"/>
      <c r="D156" s="166"/>
    </row>
    <row r="157" spans="1:4">
      <c r="A157" s="163"/>
      <c r="B157" s="163"/>
      <c r="C157" s="170"/>
      <c r="D157" s="166"/>
    </row>
    <row r="158" spans="1:4">
      <c r="A158" s="163"/>
      <c r="B158" s="163"/>
      <c r="C158" s="170"/>
      <c r="D158" s="166"/>
    </row>
    <row r="159" spans="1:4">
      <c r="A159" s="163"/>
      <c r="B159" s="163"/>
      <c r="C159" s="170"/>
      <c r="D159" s="166"/>
    </row>
    <row r="160" spans="1:4">
      <c r="A160" s="163"/>
      <c r="B160" s="163"/>
      <c r="C160" s="170"/>
      <c r="D160" s="166"/>
    </row>
    <row r="161" spans="1:4">
      <c r="A161" s="163"/>
      <c r="B161" s="163"/>
      <c r="C161" s="170"/>
      <c r="D161" s="166"/>
    </row>
    <row r="162" spans="1:4">
      <c r="A162" s="163"/>
      <c r="B162" s="163"/>
      <c r="C162" s="170"/>
      <c r="D162" s="166"/>
    </row>
    <row r="163" spans="1:4">
      <c r="A163" s="163"/>
      <c r="B163" s="163"/>
      <c r="C163" s="170"/>
      <c r="D163" s="166"/>
    </row>
    <row r="164" spans="1:4">
      <c r="A164" s="163"/>
      <c r="B164" s="163"/>
      <c r="C164" s="170"/>
      <c r="D164" s="166"/>
    </row>
    <row r="165" spans="1:4">
      <c r="A165" s="163"/>
      <c r="B165" s="163"/>
      <c r="C165" s="170"/>
      <c r="D165" s="166"/>
    </row>
    <row r="166" spans="1:4">
      <c r="A166" s="163"/>
      <c r="B166" s="163"/>
      <c r="C166" s="170"/>
      <c r="D166" s="166"/>
    </row>
    <row r="167" spans="1:4">
      <c r="A167" s="163"/>
      <c r="B167" s="163"/>
      <c r="C167" s="170"/>
      <c r="D167" s="166"/>
    </row>
    <row r="168" spans="1:4">
      <c r="A168" s="163"/>
      <c r="B168" s="163"/>
      <c r="C168" s="170"/>
      <c r="D168" s="166"/>
    </row>
    <row r="169" spans="1:4">
      <c r="A169" s="163"/>
      <c r="B169" s="163"/>
      <c r="C169" s="170"/>
      <c r="D169" s="166"/>
    </row>
    <row r="170" spans="1:4">
      <c r="A170" s="163"/>
      <c r="B170" s="163"/>
      <c r="C170" s="170"/>
      <c r="D170" s="166"/>
    </row>
    <row r="171" spans="1:4">
      <c r="A171" s="163"/>
      <c r="B171" s="163"/>
      <c r="C171" s="170"/>
      <c r="D171" s="166"/>
    </row>
    <row r="172" spans="1:4">
      <c r="A172" s="163"/>
      <c r="B172" s="163"/>
      <c r="C172" s="170"/>
      <c r="D172" s="166"/>
    </row>
    <row r="173" spans="1:4">
      <c r="A173" s="163"/>
      <c r="B173" s="163"/>
      <c r="C173" s="170"/>
      <c r="D173" s="166"/>
    </row>
    <row r="174" spans="1:4">
      <c r="A174" s="163"/>
      <c r="B174" s="163"/>
      <c r="C174" s="170"/>
      <c r="D174" s="166"/>
    </row>
    <row r="175" spans="1:4">
      <c r="A175" s="163"/>
      <c r="B175" s="163"/>
      <c r="C175" s="170"/>
      <c r="D175" s="166"/>
    </row>
    <row r="176" spans="1:4">
      <c r="A176" s="163"/>
      <c r="B176" s="163"/>
      <c r="C176" s="170"/>
      <c r="D176" s="166"/>
    </row>
    <row r="177" spans="1:4">
      <c r="A177" s="163"/>
      <c r="B177" s="163"/>
      <c r="C177" s="170"/>
      <c r="D177" s="166"/>
    </row>
    <row r="178" spans="1:4">
      <c r="A178" s="163"/>
      <c r="B178" s="163"/>
      <c r="C178" s="170"/>
      <c r="D178" s="166"/>
    </row>
    <row r="179" spans="1:4">
      <c r="A179" s="163"/>
      <c r="B179" s="163"/>
      <c r="C179" s="170"/>
      <c r="D179" s="166"/>
    </row>
    <row r="180" spans="1:4">
      <c r="A180" s="163"/>
      <c r="B180" s="163"/>
      <c r="C180" s="170"/>
      <c r="D180" s="166"/>
    </row>
    <row r="181" spans="1:4">
      <c r="A181" s="163"/>
      <c r="B181" s="163"/>
      <c r="C181" s="170"/>
      <c r="D181" s="166"/>
    </row>
    <row r="182" spans="1:4">
      <c r="A182" s="163"/>
      <c r="B182" s="163"/>
      <c r="C182" s="170"/>
      <c r="D182" s="166"/>
    </row>
    <row r="183" spans="1:4">
      <c r="A183" s="163"/>
      <c r="B183" s="163"/>
      <c r="C183" s="170"/>
      <c r="D183" s="166"/>
    </row>
    <row r="184" spans="1:4">
      <c r="A184" s="163"/>
      <c r="B184" s="163"/>
      <c r="C184" s="170"/>
      <c r="D184" s="166"/>
    </row>
    <row r="185" spans="1:4">
      <c r="A185" s="163"/>
      <c r="B185" s="163"/>
      <c r="C185" s="170"/>
      <c r="D185" s="166"/>
    </row>
    <row r="186" spans="1:4">
      <c r="A186" s="163"/>
      <c r="B186" s="163"/>
      <c r="C186" s="170"/>
      <c r="D186" s="166"/>
    </row>
    <row r="187" spans="1:4">
      <c r="A187" s="163"/>
      <c r="B187" s="163"/>
      <c r="C187" s="170"/>
      <c r="D187" s="166"/>
    </row>
    <row r="188" spans="1:4">
      <c r="A188" s="163"/>
      <c r="B188" s="163"/>
      <c r="C188" s="170"/>
      <c r="D188" s="166"/>
    </row>
    <row r="189" spans="1:4">
      <c r="A189" s="163"/>
      <c r="B189" s="163"/>
      <c r="C189" s="170"/>
      <c r="D189" s="166"/>
    </row>
    <row r="190" spans="1:4">
      <c r="A190" s="163"/>
      <c r="B190" s="163"/>
      <c r="C190" s="170"/>
      <c r="D190" s="166"/>
    </row>
    <row r="191" spans="1:4">
      <c r="A191" s="163"/>
      <c r="B191" s="163"/>
      <c r="C191" s="170"/>
      <c r="D191" s="166"/>
    </row>
    <row r="192" spans="1:4">
      <c r="A192" s="163"/>
      <c r="B192" s="163"/>
      <c r="C192" s="170"/>
      <c r="D192" s="166"/>
    </row>
    <row r="193" spans="1:4">
      <c r="A193" s="163"/>
      <c r="B193" s="163"/>
      <c r="C193" s="170"/>
      <c r="D193" s="166"/>
    </row>
    <row r="194" spans="1:4">
      <c r="A194" s="163"/>
      <c r="B194" s="163"/>
      <c r="C194" s="170"/>
      <c r="D194" s="166"/>
    </row>
    <row r="195" spans="1:4">
      <c r="A195" s="163"/>
      <c r="B195" s="163"/>
      <c r="C195" s="170"/>
      <c r="D195" s="166"/>
    </row>
    <row r="196" spans="1:4">
      <c r="A196" s="163"/>
      <c r="B196" s="163"/>
      <c r="C196" s="170"/>
      <c r="D196" s="166"/>
    </row>
    <row r="197" spans="1:4">
      <c r="A197" s="163"/>
      <c r="B197" s="163"/>
      <c r="C197" s="170"/>
      <c r="D197" s="166"/>
    </row>
    <row r="198" spans="1:4">
      <c r="A198" s="163"/>
      <c r="B198" s="163"/>
      <c r="C198" s="170"/>
      <c r="D198" s="166"/>
    </row>
    <row r="199" spans="1:4">
      <c r="A199" s="163"/>
      <c r="B199" s="163"/>
      <c r="C199" s="170"/>
      <c r="D199" s="166"/>
    </row>
    <row r="200" spans="1:4">
      <c r="A200" s="163"/>
      <c r="B200" s="163"/>
      <c r="C200" s="170"/>
      <c r="D200" s="166"/>
    </row>
    <row r="201" spans="1:4">
      <c r="A201" s="163"/>
      <c r="B201" s="163"/>
      <c r="C201" s="170"/>
      <c r="D201" s="166"/>
    </row>
    <row r="202" spans="1:4">
      <c r="A202" s="163"/>
      <c r="B202" s="163"/>
      <c r="C202" s="170"/>
      <c r="D202" s="166"/>
    </row>
    <row r="203" spans="1:4">
      <c r="A203" s="163"/>
      <c r="B203" s="163"/>
      <c r="C203" s="170"/>
      <c r="D203" s="166"/>
    </row>
    <row r="204" spans="1:4">
      <c r="A204" s="163"/>
      <c r="B204" s="163"/>
      <c r="C204" s="170"/>
      <c r="D204" s="166"/>
    </row>
    <row r="205" spans="1:4">
      <c r="A205" s="163"/>
      <c r="B205" s="163"/>
      <c r="C205" s="170"/>
      <c r="D205" s="166"/>
    </row>
    <row r="206" spans="1:4">
      <c r="A206" s="163"/>
      <c r="B206" s="163"/>
      <c r="C206" s="170"/>
      <c r="D206" s="166"/>
    </row>
    <row r="207" spans="1:4">
      <c r="A207" s="163"/>
      <c r="B207" s="163"/>
      <c r="C207" s="170"/>
      <c r="D207" s="166"/>
    </row>
    <row r="208" spans="1:4">
      <c r="A208" s="163"/>
      <c r="B208" s="163"/>
      <c r="C208" s="170"/>
      <c r="D208" s="166"/>
    </row>
    <row r="209" spans="1:4">
      <c r="A209" s="163"/>
      <c r="B209" s="163"/>
      <c r="C209" s="170"/>
      <c r="D209" s="166"/>
    </row>
    <row r="210" spans="1:4">
      <c r="A210" s="163"/>
      <c r="B210" s="163"/>
      <c r="C210" s="170"/>
      <c r="D210" s="166"/>
    </row>
    <row r="211" spans="1:4">
      <c r="A211" s="163"/>
      <c r="B211" s="163"/>
      <c r="C211" s="170"/>
      <c r="D211" s="166"/>
    </row>
    <row r="212" spans="1:4">
      <c r="A212" s="163"/>
      <c r="B212" s="163"/>
      <c r="C212" s="170"/>
      <c r="D212" s="166"/>
    </row>
    <row r="213" spans="1:4">
      <c r="A213" s="163"/>
      <c r="B213" s="163"/>
      <c r="C213" s="170"/>
      <c r="D213" s="166"/>
    </row>
    <row r="214" spans="1:4">
      <c r="A214" s="163"/>
      <c r="B214" s="163"/>
      <c r="C214" s="170"/>
      <c r="D214" s="166"/>
    </row>
    <row r="215" spans="1:4">
      <c r="A215" s="163"/>
      <c r="B215" s="163"/>
      <c r="C215" s="170"/>
      <c r="D215" s="166"/>
    </row>
    <row r="216" spans="1:4">
      <c r="A216" s="163"/>
      <c r="B216" s="163"/>
      <c r="C216" s="170"/>
      <c r="D216" s="166"/>
    </row>
    <row r="217" spans="1:4">
      <c r="A217" s="163"/>
      <c r="B217" s="163"/>
      <c r="C217" s="170"/>
      <c r="D217" s="166"/>
    </row>
    <row r="218" spans="1:4">
      <c r="A218" s="163"/>
      <c r="B218" s="163"/>
      <c r="C218" s="170"/>
      <c r="D218" s="166"/>
    </row>
    <row r="219" spans="1:4">
      <c r="A219" s="163"/>
      <c r="B219" s="163"/>
      <c r="C219" s="170"/>
      <c r="D219" s="166"/>
    </row>
    <row r="220" spans="1:4">
      <c r="A220" s="163"/>
      <c r="B220" s="163"/>
      <c r="C220" s="170"/>
      <c r="D220" s="166"/>
    </row>
    <row r="221" spans="1:4">
      <c r="A221" s="163"/>
      <c r="B221" s="163"/>
      <c r="C221" s="170"/>
      <c r="D221" s="166"/>
    </row>
    <row r="222" spans="1:4">
      <c r="A222" s="163"/>
      <c r="B222" s="163"/>
      <c r="C222" s="170"/>
      <c r="D222" s="166"/>
    </row>
    <row r="223" spans="1:4">
      <c r="A223" s="163"/>
      <c r="B223" s="163"/>
      <c r="C223" s="170"/>
      <c r="D223" s="166"/>
    </row>
    <row r="224" spans="1:4">
      <c r="A224" s="163"/>
      <c r="B224" s="163"/>
      <c r="C224" s="170"/>
      <c r="D224" s="166"/>
    </row>
    <row r="225" spans="1:4">
      <c r="A225" s="163"/>
      <c r="B225" s="163"/>
      <c r="C225" s="170"/>
      <c r="D225" s="166"/>
    </row>
    <row r="226" spans="1:4">
      <c r="A226" s="163"/>
      <c r="B226" s="163"/>
      <c r="C226" s="170"/>
      <c r="D226" s="166"/>
    </row>
    <row r="227" spans="1:4">
      <c r="A227" s="163"/>
      <c r="B227" s="163"/>
      <c r="C227" s="170"/>
      <c r="D227" s="166"/>
    </row>
    <row r="228" spans="1:4">
      <c r="A228" s="163"/>
      <c r="B228" s="163"/>
      <c r="C228" s="170"/>
      <c r="D228" s="166"/>
    </row>
    <row r="229" spans="1:4">
      <c r="A229" s="163"/>
      <c r="B229" s="163"/>
      <c r="C229" s="170"/>
      <c r="D229" s="166"/>
    </row>
    <row r="230" spans="1:4">
      <c r="A230" s="163"/>
      <c r="B230" s="163"/>
      <c r="C230" s="170"/>
      <c r="D230" s="166"/>
    </row>
    <row r="231" spans="1:4">
      <c r="A231" s="163"/>
      <c r="B231" s="163"/>
      <c r="C231" s="170"/>
      <c r="D231" s="166"/>
    </row>
    <row r="232" spans="1:4">
      <c r="A232" s="163"/>
      <c r="B232" s="163"/>
      <c r="C232" s="170"/>
      <c r="D232" s="166"/>
    </row>
    <row r="233" spans="1:4">
      <c r="A233" s="163"/>
      <c r="B233" s="163"/>
      <c r="C233" s="170"/>
      <c r="D233" s="166"/>
    </row>
    <row r="234" spans="1:4">
      <c r="A234" s="163"/>
      <c r="B234" s="163"/>
      <c r="C234" s="170"/>
      <c r="D234" s="166"/>
    </row>
    <row r="235" spans="1:4">
      <c r="A235" s="163"/>
      <c r="B235" s="163"/>
      <c r="C235" s="170"/>
      <c r="D235" s="166"/>
    </row>
    <row r="236" spans="1:4">
      <c r="A236" s="163"/>
      <c r="B236" s="163"/>
      <c r="C236" s="170"/>
      <c r="D236" s="166"/>
    </row>
    <row r="237" spans="1:4">
      <c r="A237" s="163"/>
      <c r="B237" s="163"/>
      <c r="C237" s="170"/>
      <c r="D237" s="166"/>
    </row>
    <row r="238" spans="1:4">
      <c r="A238" s="163"/>
      <c r="B238" s="163"/>
      <c r="C238" s="170"/>
      <c r="D238" s="166"/>
    </row>
    <row r="239" spans="1:4">
      <c r="A239" s="163"/>
      <c r="B239" s="163"/>
      <c r="C239" s="170"/>
      <c r="D239" s="166"/>
    </row>
    <row r="240" spans="1:4">
      <c r="A240" s="163"/>
      <c r="B240" s="163"/>
      <c r="C240" s="170"/>
      <c r="D240" s="166"/>
    </row>
    <row r="241" spans="1:4">
      <c r="A241" s="163"/>
      <c r="B241" s="163"/>
      <c r="C241" s="170"/>
      <c r="D241" s="166"/>
    </row>
    <row r="242" spans="1:4">
      <c r="A242" s="163"/>
      <c r="B242" s="163"/>
      <c r="C242" s="170"/>
      <c r="D242" s="166"/>
    </row>
    <row r="243" spans="1:4">
      <c r="A243" s="163"/>
      <c r="B243" s="163"/>
      <c r="C243" s="170"/>
      <c r="D243" s="166"/>
    </row>
    <row r="244" spans="1:4">
      <c r="A244" s="163"/>
      <c r="B244" s="163"/>
      <c r="C244" s="170"/>
      <c r="D244" s="166"/>
    </row>
    <row r="245" spans="1:4">
      <c r="A245" s="163"/>
      <c r="B245" s="163"/>
      <c r="C245" s="170"/>
      <c r="D245" s="166"/>
    </row>
    <row r="246" spans="1:4">
      <c r="A246" s="163"/>
      <c r="B246" s="163"/>
      <c r="C246" s="170"/>
      <c r="D246" s="166"/>
    </row>
    <row r="247" spans="1:4">
      <c r="A247" s="163"/>
      <c r="B247" s="163"/>
      <c r="C247" s="170"/>
      <c r="D247" s="166"/>
    </row>
    <row r="248" spans="1:4">
      <c r="A248" s="163"/>
      <c r="B248" s="163"/>
      <c r="C248" s="170"/>
      <c r="D248" s="166"/>
    </row>
    <row r="249" spans="1:4">
      <c r="A249" s="163"/>
      <c r="B249" s="163"/>
      <c r="C249" s="170"/>
      <c r="D249" s="166"/>
    </row>
    <row r="250" spans="1:4">
      <c r="A250" s="163"/>
      <c r="B250" s="163"/>
      <c r="C250" s="170"/>
      <c r="D250" s="166"/>
    </row>
    <row r="251" spans="1:4">
      <c r="A251" s="163"/>
      <c r="B251" s="163"/>
      <c r="C251" s="170"/>
      <c r="D251" s="166"/>
    </row>
    <row r="252" spans="1:4">
      <c r="A252" s="163"/>
      <c r="B252" s="163"/>
      <c r="C252" s="170"/>
      <c r="D252" s="166"/>
    </row>
    <row r="253" spans="1:4">
      <c r="A253" s="163"/>
      <c r="B253" s="163"/>
      <c r="C253" s="170"/>
      <c r="D253" s="166"/>
    </row>
    <row r="254" spans="1:4">
      <c r="A254" s="163"/>
      <c r="B254" s="163"/>
      <c r="C254" s="170"/>
      <c r="D254" s="166"/>
    </row>
    <row r="255" spans="1:4">
      <c r="A255" s="163"/>
      <c r="B255" s="163"/>
      <c r="C255" s="170"/>
      <c r="D255" s="166"/>
    </row>
    <row r="256" spans="1:4">
      <c r="A256" s="163"/>
      <c r="B256" s="163"/>
      <c r="C256" s="170"/>
      <c r="D256" s="166"/>
    </row>
    <row r="257" spans="1:4">
      <c r="A257" s="163"/>
      <c r="B257" s="163"/>
      <c r="C257" s="170"/>
      <c r="D257" s="166"/>
    </row>
    <row r="258" spans="1:4">
      <c r="A258" s="163"/>
      <c r="B258" s="163"/>
      <c r="C258" s="170"/>
      <c r="D258" s="166"/>
    </row>
    <row r="259" spans="1:4">
      <c r="A259" s="163"/>
      <c r="B259" s="163"/>
      <c r="C259" s="170"/>
      <c r="D259" s="166"/>
    </row>
    <row r="260" spans="1:4">
      <c r="A260" s="163"/>
      <c r="B260" s="163"/>
      <c r="C260" s="170"/>
      <c r="D260" s="166"/>
    </row>
    <row r="261" spans="1:4">
      <c r="A261" s="163"/>
      <c r="B261" s="163"/>
      <c r="C261" s="170"/>
      <c r="D261" s="166"/>
    </row>
    <row r="262" spans="1:4">
      <c r="A262" s="163"/>
      <c r="B262" s="163"/>
      <c r="C262" s="170"/>
      <c r="D262" s="166"/>
    </row>
    <row r="263" spans="1:4">
      <c r="A263" s="163"/>
      <c r="B263" s="163"/>
      <c r="C263" s="170"/>
      <c r="D263" s="166"/>
    </row>
    <row r="264" spans="1:4">
      <c r="A264" s="163"/>
      <c r="B264" s="163"/>
      <c r="C264" s="170"/>
      <c r="D264" s="166"/>
    </row>
    <row r="265" spans="1:4">
      <c r="A265" s="163"/>
      <c r="B265" s="163"/>
      <c r="C265" s="170"/>
      <c r="D265" s="166"/>
    </row>
    <row r="266" spans="1:4">
      <c r="A266" s="163"/>
      <c r="B266" s="163"/>
      <c r="C266" s="170"/>
      <c r="D266" s="166"/>
    </row>
    <row r="267" spans="1:4">
      <c r="A267" s="163"/>
      <c r="B267" s="163"/>
      <c r="C267" s="170"/>
      <c r="D267" s="166"/>
    </row>
    <row r="268" spans="1:4">
      <c r="A268" s="163"/>
      <c r="B268" s="163"/>
      <c r="C268" s="170"/>
      <c r="D268" s="166"/>
    </row>
    <row r="269" spans="1:4">
      <c r="A269" s="163"/>
      <c r="B269" s="163"/>
      <c r="C269" s="170"/>
      <c r="D269" s="166"/>
    </row>
    <row r="270" spans="1:4">
      <c r="A270" s="163"/>
      <c r="B270" s="163"/>
      <c r="C270" s="170"/>
      <c r="D270" s="166"/>
    </row>
    <row r="271" spans="1:4">
      <c r="A271" s="163"/>
      <c r="B271" s="163"/>
      <c r="C271" s="170"/>
      <c r="D271" s="166"/>
    </row>
    <row r="272" spans="1:4">
      <c r="A272" s="163"/>
      <c r="B272" s="163"/>
      <c r="C272" s="170"/>
      <c r="D272" s="166"/>
    </row>
    <row r="273" spans="1:4">
      <c r="A273" s="163"/>
      <c r="B273" s="163"/>
      <c r="C273" s="170"/>
      <c r="D273" s="166"/>
    </row>
    <row r="274" spans="1:4">
      <c r="A274" s="163"/>
      <c r="B274" s="163"/>
      <c r="C274" s="170"/>
      <c r="D274" s="166"/>
    </row>
    <row r="275" spans="1:4">
      <c r="A275" s="163"/>
      <c r="B275" s="163"/>
      <c r="C275" s="170"/>
      <c r="D275" s="166"/>
    </row>
    <row r="276" spans="1:4">
      <c r="A276" s="163"/>
      <c r="B276" s="163"/>
      <c r="C276" s="170"/>
      <c r="D276" s="166"/>
    </row>
    <row r="277" spans="1:4">
      <c r="A277" s="163"/>
      <c r="B277" s="163"/>
      <c r="C277" s="170"/>
      <c r="D277" s="166"/>
    </row>
    <row r="278" spans="1:4">
      <c r="A278" s="163"/>
      <c r="B278" s="163"/>
      <c r="C278" s="170"/>
      <c r="D278" s="166"/>
    </row>
    <row r="279" spans="1:4">
      <c r="A279" s="163"/>
      <c r="B279" s="163"/>
      <c r="C279" s="170"/>
      <c r="D279" s="166"/>
    </row>
    <row r="280" spans="1:4">
      <c r="A280" s="163"/>
      <c r="B280" s="163"/>
      <c r="C280" s="170"/>
      <c r="D280" s="166"/>
    </row>
    <row r="281" spans="1:4">
      <c r="A281" s="163"/>
      <c r="B281" s="163"/>
      <c r="C281" s="170"/>
      <c r="D281" s="166"/>
    </row>
    <row r="282" spans="1:4">
      <c r="A282" s="163"/>
      <c r="B282" s="163"/>
      <c r="C282" s="170"/>
      <c r="D282" s="166"/>
    </row>
    <row r="283" spans="1:4">
      <c r="A283" s="163"/>
      <c r="B283" s="163"/>
      <c r="C283" s="170"/>
      <c r="D283" s="166"/>
    </row>
    <row r="284" spans="1:4">
      <c r="A284" s="163"/>
      <c r="B284" s="163"/>
      <c r="C284" s="170"/>
      <c r="D284" s="166"/>
    </row>
    <row r="285" spans="1:4">
      <c r="A285" s="163"/>
      <c r="B285" s="163"/>
      <c r="C285" s="170"/>
      <c r="D285" s="166"/>
    </row>
    <row r="286" spans="1:4">
      <c r="A286" s="163"/>
      <c r="B286" s="163"/>
      <c r="C286" s="170"/>
      <c r="D286" s="166"/>
    </row>
    <row r="287" spans="1:4">
      <c r="A287" s="163"/>
      <c r="B287" s="163"/>
      <c r="C287" s="170"/>
      <c r="D287" s="166"/>
    </row>
    <row r="288" spans="1:4">
      <c r="A288" s="163"/>
      <c r="B288" s="163"/>
      <c r="C288" s="170"/>
      <c r="D288" s="166"/>
    </row>
    <row r="289" spans="1:4">
      <c r="A289" s="163"/>
      <c r="B289" s="163"/>
      <c r="C289" s="170"/>
      <c r="D289" s="166"/>
    </row>
    <row r="290" spans="1:4">
      <c r="A290" s="163"/>
      <c r="B290" s="163"/>
      <c r="C290" s="170"/>
      <c r="D290" s="166"/>
    </row>
    <row r="291" spans="1:4">
      <c r="A291" s="163"/>
      <c r="B291" s="163"/>
      <c r="C291" s="170"/>
      <c r="D291" s="166"/>
    </row>
    <row r="292" spans="1:4">
      <c r="A292" s="163"/>
      <c r="B292" s="163"/>
      <c r="C292" s="170"/>
      <c r="D292" s="166"/>
    </row>
    <row r="293" spans="1:4">
      <c r="A293" s="163"/>
      <c r="B293" s="163"/>
      <c r="C293" s="170"/>
      <c r="D293" s="166"/>
    </row>
    <row r="294" spans="1:4">
      <c r="A294" s="163"/>
      <c r="B294" s="163"/>
      <c r="C294" s="170"/>
      <c r="D294" s="166"/>
    </row>
    <row r="295" spans="1:4">
      <c r="A295" s="163"/>
      <c r="B295" s="163"/>
      <c r="C295" s="170"/>
      <c r="D295" s="166"/>
    </row>
    <row r="296" spans="1:4">
      <c r="A296" s="163"/>
      <c r="B296" s="163"/>
      <c r="C296" s="170"/>
      <c r="D296" s="166"/>
    </row>
    <row r="297" spans="1:4">
      <c r="A297" s="163"/>
      <c r="B297" s="163"/>
      <c r="C297" s="170"/>
      <c r="D297" s="166"/>
    </row>
    <row r="298" spans="1:4">
      <c r="A298" s="163"/>
      <c r="B298" s="163"/>
      <c r="C298" s="170"/>
      <c r="D298" s="166"/>
    </row>
    <row r="299" spans="1:4">
      <c r="A299" s="163"/>
      <c r="B299" s="163"/>
      <c r="C299" s="170"/>
      <c r="D299" s="166"/>
    </row>
    <row r="300" spans="1:4">
      <c r="A300" s="163"/>
      <c r="B300" s="163"/>
      <c r="C300" s="170"/>
      <c r="D300" s="166"/>
    </row>
    <row r="301" spans="1:4">
      <c r="A301" s="163"/>
      <c r="B301" s="163"/>
      <c r="C301" s="170"/>
      <c r="D301" s="166"/>
    </row>
    <row r="302" spans="1:4">
      <c r="A302" s="163"/>
      <c r="B302" s="163"/>
      <c r="C302" s="170"/>
      <c r="D302" s="166"/>
    </row>
    <row r="303" spans="1:4">
      <c r="A303" s="163"/>
      <c r="B303" s="163"/>
      <c r="C303" s="170"/>
      <c r="D303" s="166"/>
    </row>
    <row r="304" spans="1:4">
      <c r="A304" s="163"/>
      <c r="B304" s="163"/>
      <c r="C304" s="170"/>
      <c r="D304" s="166"/>
    </row>
    <row r="305" spans="1:4">
      <c r="A305" s="163"/>
      <c r="B305" s="163"/>
      <c r="C305" s="170"/>
      <c r="D305" s="166"/>
    </row>
    <row r="306" spans="1:4">
      <c r="A306" s="163"/>
      <c r="B306" s="163"/>
      <c r="C306" s="170"/>
      <c r="D306" s="166"/>
    </row>
    <row r="307" spans="1:4">
      <c r="A307" s="163"/>
      <c r="B307" s="163"/>
      <c r="C307" s="170"/>
      <c r="D307" s="166"/>
    </row>
    <row r="308" spans="1:4">
      <c r="A308" s="163"/>
      <c r="B308" s="163"/>
      <c r="C308" s="170"/>
      <c r="D308" s="166"/>
    </row>
    <row r="309" spans="1:4">
      <c r="A309" s="163"/>
      <c r="B309" s="163"/>
      <c r="C309" s="170"/>
      <c r="D309" s="166"/>
    </row>
    <row r="310" spans="1:4">
      <c r="A310" s="163"/>
      <c r="B310" s="163"/>
      <c r="C310" s="170"/>
      <c r="D310" s="166"/>
    </row>
    <row r="311" spans="1:4">
      <c r="A311" s="163"/>
      <c r="B311" s="163"/>
      <c r="C311" s="170"/>
      <c r="D311" s="166"/>
    </row>
    <row r="312" spans="1:4">
      <c r="A312" s="163"/>
      <c r="B312" s="163"/>
      <c r="C312" s="170"/>
      <c r="D312" s="166"/>
    </row>
    <row r="313" spans="1:4">
      <c r="A313" s="163"/>
      <c r="B313" s="163"/>
      <c r="C313" s="170"/>
      <c r="D313" s="166"/>
    </row>
    <row r="314" spans="1:4">
      <c r="A314" s="163"/>
      <c r="B314" s="163"/>
      <c r="C314" s="170"/>
      <c r="D314" s="166"/>
    </row>
    <row r="315" spans="1:4">
      <c r="A315" s="163"/>
      <c r="B315" s="163"/>
      <c r="C315" s="170"/>
      <c r="D315" s="166"/>
    </row>
    <row r="316" spans="1:4">
      <c r="A316" s="163"/>
      <c r="B316" s="163"/>
      <c r="C316" s="170"/>
      <c r="D316" s="166"/>
    </row>
    <row r="317" spans="1:4">
      <c r="A317" s="163"/>
      <c r="B317" s="163"/>
      <c r="C317" s="170"/>
      <c r="D317" s="166"/>
    </row>
    <row r="318" spans="1:4">
      <c r="A318" s="163"/>
      <c r="B318" s="163"/>
      <c r="C318" s="170"/>
      <c r="D318" s="166"/>
    </row>
    <row r="319" spans="1:4">
      <c r="A319" s="163"/>
      <c r="B319" s="163"/>
      <c r="C319" s="170"/>
      <c r="D319" s="166"/>
    </row>
    <row r="320" spans="1:4">
      <c r="A320" s="163"/>
      <c r="B320" s="163"/>
      <c r="C320" s="170"/>
      <c r="D320" s="166"/>
    </row>
    <row r="321" spans="1:4">
      <c r="A321" s="163"/>
      <c r="B321" s="163"/>
      <c r="C321" s="170"/>
      <c r="D321" s="166"/>
    </row>
    <row r="322" spans="1:4">
      <c r="A322" s="163"/>
      <c r="B322" s="163"/>
      <c r="C322" s="170"/>
      <c r="D322" s="166"/>
    </row>
    <row r="323" spans="1:4">
      <c r="A323" s="163"/>
      <c r="B323" s="163"/>
      <c r="C323" s="170"/>
      <c r="D323" s="166"/>
    </row>
    <row r="324" spans="1:4">
      <c r="A324" s="163"/>
      <c r="B324" s="163"/>
      <c r="C324" s="170"/>
      <c r="D324" s="166"/>
    </row>
    <row r="325" spans="1:4">
      <c r="A325" s="163"/>
      <c r="B325" s="163"/>
      <c r="C325" s="170"/>
      <c r="D325" s="166"/>
    </row>
    <row r="326" spans="1:4">
      <c r="A326" s="163"/>
      <c r="B326" s="163"/>
      <c r="C326" s="170"/>
      <c r="D326" s="166"/>
    </row>
    <row r="327" spans="1:4">
      <c r="A327" s="163"/>
      <c r="B327" s="163"/>
      <c r="C327" s="170"/>
      <c r="D327" s="166"/>
    </row>
    <row r="328" spans="1:4">
      <c r="A328" s="163"/>
      <c r="B328" s="163"/>
      <c r="C328" s="170"/>
      <c r="D328" s="166"/>
    </row>
    <row r="329" spans="1:4">
      <c r="A329" s="163"/>
      <c r="B329" s="163"/>
      <c r="C329" s="170"/>
      <c r="D329" s="166"/>
    </row>
    <row r="330" spans="1:4">
      <c r="A330" s="163"/>
      <c r="B330" s="163"/>
      <c r="C330" s="170"/>
      <c r="D330" s="166"/>
    </row>
    <row r="331" spans="1:4">
      <c r="A331" s="163"/>
      <c r="B331" s="163"/>
      <c r="C331" s="170"/>
      <c r="D331" s="166"/>
    </row>
    <row r="332" spans="1:4">
      <c r="A332" s="163"/>
      <c r="B332" s="163"/>
      <c r="C332" s="170"/>
      <c r="D332" s="166"/>
    </row>
    <row r="333" spans="1:4">
      <c r="A333" s="163"/>
      <c r="B333" s="163"/>
      <c r="C333" s="170"/>
      <c r="D333" s="166"/>
    </row>
    <row r="334" spans="1:4">
      <c r="A334" s="163"/>
      <c r="B334" s="163"/>
      <c r="C334" s="170"/>
      <c r="D334" s="166"/>
    </row>
    <row r="335" spans="1:4">
      <c r="A335" s="163"/>
      <c r="B335" s="163"/>
      <c r="C335" s="170"/>
      <c r="D335" s="166"/>
    </row>
    <row r="336" spans="1:4">
      <c r="A336" s="163"/>
      <c r="B336" s="163"/>
      <c r="C336" s="170"/>
      <c r="D336" s="166"/>
    </row>
    <row r="337" spans="1:4">
      <c r="A337" s="163"/>
      <c r="B337" s="163"/>
      <c r="C337" s="170"/>
      <c r="D337" s="166"/>
    </row>
    <row r="338" spans="1:4">
      <c r="A338" s="163"/>
      <c r="B338" s="163"/>
      <c r="C338" s="170"/>
      <c r="D338" s="166"/>
    </row>
    <row r="339" spans="1:4">
      <c r="A339" s="163"/>
      <c r="B339" s="163"/>
      <c r="C339" s="170"/>
      <c r="D339" s="166"/>
    </row>
    <row r="340" spans="1:4">
      <c r="A340" s="163"/>
      <c r="B340" s="163"/>
      <c r="C340" s="170"/>
      <c r="D340" s="166"/>
    </row>
    <row r="341" spans="1:4">
      <c r="A341" s="163"/>
      <c r="B341" s="163"/>
      <c r="C341" s="170"/>
      <c r="D341" s="166"/>
    </row>
    <row r="342" spans="1:4">
      <c r="A342" s="163"/>
      <c r="B342" s="163"/>
      <c r="C342" s="170"/>
      <c r="D342" s="166"/>
    </row>
    <row r="343" spans="1:4">
      <c r="A343" s="163"/>
      <c r="B343" s="163"/>
      <c r="C343" s="170"/>
      <c r="D343" s="166"/>
    </row>
    <row r="344" spans="1:4">
      <c r="A344" s="163"/>
      <c r="B344" s="163"/>
      <c r="C344" s="170"/>
      <c r="D344" s="166"/>
    </row>
    <row r="345" spans="1:4">
      <c r="A345" s="163"/>
      <c r="B345" s="163"/>
      <c r="C345" s="170"/>
      <c r="D345" s="166"/>
    </row>
    <row r="346" spans="1:4">
      <c r="A346" s="163"/>
      <c r="B346" s="163"/>
      <c r="C346" s="170"/>
      <c r="D346" s="166"/>
    </row>
    <row r="347" spans="1:4">
      <c r="A347" s="163"/>
      <c r="B347" s="163"/>
      <c r="C347" s="170"/>
      <c r="D347" s="166"/>
    </row>
    <row r="348" spans="1:4">
      <c r="A348" s="163"/>
      <c r="B348" s="163"/>
      <c r="C348" s="170"/>
      <c r="D348" s="166"/>
    </row>
    <row r="349" spans="1:4">
      <c r="A349" s="163"/>
      <c r="B349" s="163"/>
      <c r="C349" s="170"/>
      <c r="D349" s="166"/>
    </row>
    <row r="350" spans="1:4">
      <c r="A350" s="163"/>
      <c r="B350" s="163"/>
      <c r="C350" s="170"/>
      <c r="D350" s="166"/>
    </row>
    <row r="351" spans="1:4">
      <c r="A351" s="163"/>
      <c r="B351" s="163"/>
      <c r="C351" s="170"/>
      <c r="D351" s="166"/>
    </row>
    <row r="352" spans="1:4">
      <c r="A352" s="163"/>
      <c r="B352" s="163"/>
      <c r="C352" s="170"/>
      <c r="D352" s="166"/>
    </row>
    <row r="353" spans="1:4">
      <c r="A353" s="163"/>
      <c r="B353" s="163"/>
      <c r="C353" s="170"/>
      <c r="D353" s="166"/>
    </row>
    <row r="354" spans="1:4">
      <c r="A354" s="163"/>
      <c r="B354" s="163"/>
      <c r="C354" s="170"/>
      <c r="D354" s="166"/>
    </row>
    <row r="355" spans="1:4">
      <c r="A355" s="163"/>
      <c r="B355" s="163"/>
      <c r="C355" s="170"/>
      <c r="D355" s="166"/>
    </row>
    <row r="356" spans="1:4">
      <c r="A356" s="163"/>
      <c r="B356" s="163"/>
      <c r="C356" s="170"/>
      <c r="D356" s="166"/>
    </row>
    <row r="357" spans="1:4">
      <c r="A357" s="163"/>
      <c r="B357" s="163"/>
      <c r="C357" s="170"/>
      <c r="D357" s="166"/>
    </row>
    <row r="358" spans="1:4">
      <c r="A358" s="163"/>
      <c r="B358" s="163"/>
      <c r="C358" s="170"/>
      <c r="D358" s="166"/>
    </row>
    <row r="359" spans="1:4">
      <c r="A359" s="163"/>
      <c r="B359" s="163"/>
      <c r="C359" s="170"/>
      <c r="D359" s="166"/>
    </row>
    <row r="360" spans="1:4">
      <c r="A360" s="163"/>
      <c r="B360" s="163"/>
      <c r="C360" s="170"/>
      <c r="D360" s="166"/>
    </row>
    <row r="361" spans="1:4">
      <c r="A361" s="163"/>
      <c r="B361" s="163"/>
      <c r="C361" s="170"/>
      <c r="D361" s="166"/>
    </row>
    <row r="362" spans="1:4">
      <c r="A362" s="163"/>
      <c r="B362" s="163"/>
      <c r="C362" s="170"/>
      <c r="D362" s="166"/>
    </row>
    <row r="363" spans="1:4">
      <c r="A363" s="163"/>
      <c r="B363" s="163"/>
      <c r="C363" s="170"/>
      <c r="D363" s="166"/>
    </row>
    <row r="364" spans="1:4">
      <c r="A364" s="163"/>
      <c r="B364" s="163"/>
      <c r="C364" s="170"/>
      <c r="D364" s="166"/>
    </row>
    <row r="365" spans="1:4">
      <c r="A365" s="163"/>
      <c r="B365" s="163"/>
      <c r="C365" s="170"/>
      <c r="D365" s="166"/>
    </row>
    <row r="366" spans="1:4">
      <c r="A366" s="163"/>
      <c r="B366" s="163"/>
      <c r="C366" s="170"/>
      <c r="D366" s="166"/>
    </row>
    <row r="367" spans="1:4">
      <c r="A367" s="163"/>
      <c r="B367" s="163"/>
      <c r="C367" s="170"/>
      <c r="D367" s="166"/>
    </row>
    <row r="368" spans="1:4">
      <c r="A368" s="163"/>
      <c r="B368" s="163"/>
      <c r="C368" s="170"/>
      <c r="D368" s="166"/>
    </row>
    <row r="369" spans="1:4">
      <c r="A369" s="163"/>
      <c r="B369" s="163"/>
      <c r="C369" s="170"/>
      <c r="D369" s="166"/>
    </row>
    <row r="370" spans="1:4">
      <c r="A370" s="163"/>
      <c r="B370" s="163"/>
      <c r="C370" s="170"/>
      <c r="D370" s="166"/>
    </row>
    <row r="371" spans="1:4">
      <c r="A371" s="163"/>
      <c r="B371" s="163"/>
      <c r="C371" s="170"/>
      <c r="D371" s="166"/>
    </row>
    <row r="372" spans="1:4">
      <c r="A372" s="163"/>
      <c r="B372" s="163"/>
      <c r="C372" s="170"/>
      <c r="D372" s="166"/>
    </row>
    <row r="373" spans="1:4">
      <c r="A373" s="163"/>
      <c r="B373" s="163"/>
      <c r="C373" s="170"/>
      <c r="D373" s="166"/>
    </row>
    <row r="374" spans="1:4">
      <c r="A374" s="163"/>
      <c r="B374" s="163"/>
      <c r="C374" s="170"/>
      <c r="D374" s="166"/>
    </row>
    <row r="375" spans="1:4">
      <c r="A375" s="163"/>
      <c r="B375" s="163"/>
      <c r="C375" s="170"/>
      <c r="D375" s="166"/>
    </row>
    <row r="376" spans="1:4">
      <c r="A376" s="163"/>
      <c r="B376" s="163"/>
      <c r="C376" s="170"/>
      <c r="D376" s="166"/>
    </row>
    <row r="377" spans="1:4">
      <c r="A377" s="163"/>
      <c r="B377" s="163"/>
      <c r="C377" s="170"/>
      <c r="D377" s="166"/>
    </row>
    <row r="378" spans="1:4">
      <c r="A378" s="163"/>
      <c r="B378" s="163"/>
      <c r="C378" s="170"/>
      <c r="D378" s="166"/>
    </row>
    <row r="379" spans="1:4">
      <c r="A379" s="163"/>
      <c r="B379" s="163"/>
      <c r="C379" s="170"/>
      <c r="D379" s="166"/>
    </row>
    <row r="380" spans="1:4">
      <c r="A380" s="163"/>
      <c r="B380" s="163"/>
      <c r="C380" s="170"/>
      <c r="D380" s="166"/>
    </row>
    <row r="381" spans="1:4">
      <c r="A381" s="163"/>
      <c r="B381" s="163"/>
      <c r="C381" s="170"/>
      <c r="D381" s="166"/>
    </row>
    <row r="382" spans="1:4">
      <c r="A382" s="163"/>
      <c r="B382" s="163"/>
      <c r="C382" s="170"/>
      <c r="D382" s="166"/>
    </row>
    <row r="383" spans="1:4">
      <c r="A383" s="163"/>
      <c r="B383" s="163"/>
      <c r="C383" s="170"/>
      <c r="D383" s="166"/>
    </row>
    <row r="384" spans="1:4">
      <c r="A384" s="163"/>
      <c r="B384" s="163"/>
      <c r="C384" s="170"/>
      <c r="D384" s="166"/>
    </row>
    <row r="385" spans="1:4">
      <c r="A385" s="163"/>
      <c r="B385" s="163"/>
      <c r="C385" s="170"/>
      <c r="D385" s="166"/>
    </row>
    <row r="386" spans="1:4">
      <c r="A386" s="163"/>
      <c r="B386" s="163"/>
      <c r="C386" s="170"/>
      <c r="D386" s="166"/>
    </row>
    <row r="387" spans="1:4">
      <c r="A387" s="163"/>
      <c r="B387" s="163"/>
      <c r="C387" s="170"/>
      <c r="D387" s="166"/>
    </row>
    <row r="388" spans="1:4">
      <c r="A388" s="163"/>
      <c r="B388" s="163"/>
      <c r="C388" s="170"/>
      <c r="D388" s="166"/>
    </row>
    <row r="389" spans="1:4">
      <c r="A389" s="163"/>
      <c r="B389" s="163"/>
      <c r="C389" s="170"/>
      <c r="D389" s="166"/>
    </row>
    <row r="390" spans="1:4">
      <c r="A390" s="163"/>
      <c r="B390" s="163"/>
      <c r="C390" s="170"/>
      <c r="D390" s="166"/>
    </row>
    <row r="391" spans="1:4">
      <c r="A391" s="163"/>
      <c r="B391" s="163"/>
      <c r="C391" s="170"/>
      <c r="D391" s="166"/>
    </row>
    <row r="392" spans="1:4">
      <c r="A392" s="163"/>
      <c r="B392" s="163"/>
      <c r="C392" s="170"/>
      <c r="D392" s="166"/>
    </row>
    <row r="393" spans="1:4">
      <c r="A393" s="163"/>
      <c r="B393" s="163"/>
      <c r="C393" s="170"/>
      <c r="D393" s="166"/>
    </row>
    <row r="394" spans="1:4">
      <c r="A394" s="163"/>
      <c r="B394" s="163"/>
      <c r="C394" s="170"/>
      <c r="D394" s="166"/>
    </row>
    <row r="395" spans="1:4">
      <c r="A395" s="163"/>
      <c r="B395" s="163"/>
      <c r="C395" s="170"/>
      <c r="D395" s="166"/>
    </row>
    <row r="396" spans="1:4">
      <c r="A396" s="163"/>
      <c r="B396" s="163"/>
      <c r="C396" s="170"/>
      <c r="D396" s="166"/>
    </row>
    <row r="397" spans="1:4">
      <c r="A397" s="163"/>
      <c r="B397" s="163"/>
      <c r="C397" s="170"/>
      <c r="D397" s="166"/>
    </row>
    <row r="398" spans="1:4">
      <c r="A398" s="163"/>
      <c r="B398" s="163"/>
      <c r="C398" s="170"/>
      <c r="D398" s="166"/>
    </row>
    <row r="399" spans="1:4">
      <c r="A399" s="163"/>
      <c r="B399" s="163"/>
      <c r="C399" s="170"/>
      <c r="D399" s="166"/>
    </row>
    <row r="400" spans="1:4">
      <c r="A400" s="163"/>
      <c r="B400" s="163"/>
      <c r="C400" s="170"/>
      <c r="D400" s="166"/>
    </row>
    <row r="401" spans="1:4">
      <c r="A401" s="163"/>
      <c r="B401" s="163"/>
      <c r="C401" s="170"/>
      <c r="D401" s="166"/>
    </row>
    <row r="402" spans="1:4">
      <c r="A402" s="163"/>
      <c r="B402" s="163"/>
      <c r="C402" s="170"/>
      <c r="D402" s="166"/>
    </row>
    <row r="403" spans="1:4">
      <c r="A403" s="163"/>
      <c r="B403" s="163"/>
      <c r="C403" s="170"/>
      <c r="D403" s="166"/>
    </row>
    <row r="404" spans="1:4">
      <c r="A404" s="163"/>
      <c r="B404" s="163"/>
      <c r="C404" s="170"/>
      <c r="D404" s="166"/>
    </row>
    <row r="405" spans="1:4">
      <c r="A405" s="163"/>
      <c r="B405" s="163"/>
      <c r="C405" s="170"/>
      <c r="D405" s="166"/>
    </row>
    <row r="406" spans="1:4">
      <c r="A406" s="163"/>
      <c r="B406" s="163"/>
      <c r="C406" s="170"/>
      <c r="D406" s="166"/>
    </row>
    <row r="407" spans="1:4">
      <c r="A407" s="163"/>
      <c r="B407" s="163"/>
      <c r="C407" s="170"/>
      <c r="D407" s="166"/>
    </row>
    <row r="408" spans="1:4">
      <c r="A408" s="163"/>
      <c r="B408" s="163"/>
      <c r="C408" s="170"/>
      <c r="D408" s="166"/>
    </row>
    <row r="409" spans="1:4">
      <c r="A409" s="163"/>
      <c r="B409" s="163"/>
      <c r="C409" s="170"/>
      <c r="D409" s="166"/>
    </row>
    <row r="410" spans="1:4">
      <c r="A410" s="163"/>
      <c r="B410" s="163"/>
      <c r="C410" s="170"/>
      <c r="D410" s="166"/>
    </row>
    <row r="411" spans="1:4">
      <c r="A411" s="163"/>
      <c r="B411" s="163"/>
      <c r="C411" s="170"/>
      <c r="D411" s="166"/>
    </row>
    <row r="412" spans="1:4">
      <c r="A412" s="163"/>
      <c r="B412" s="163"/>
      <c r="C412" s="170"/>
      <c r="D412" s="166"/>
    </row>
    <row r="413" spans="1:4">
      <c r="A413" s="163"/>
      <c r="B413" s="163"/>
      <c r="C413" s="170"/>
      <c r="D413" s="166"/>
    </row>
    <row r="414" spans="1:4">
      <c r="A414" s="163"/>
      <c r="B414" s="163"/>
      <c r="C414" s="170"/>
      <c r="D414" s="166"/>
    </row>
    <row r="415" spans="1:4">
      <c r="A415" s="163"/>
      <c r="B415" s="163"/>
      <c r="C415" s="170"/>
      <c r="D415" s="166"/>
    </row>
    <row r="416" spans="1:4">
      <c r="A416" s="163"/>
      <c r="B416" s="163"/>
      <c r="C416" s="170"/>
      <c r="D416" s="166"/>
    </row>
    <row r="417" spans="1:4">
      <c r="A417" s="163"/>
      <c r="B417" s="163"/>
      <c r="C417" s="170"/>
      <c r="D417" s="166"/>
    </row>
    <row r="418" spans="1:4">
      <c r="A418" s="163"/>
      <c r="B418" s="163"/>
      <c r="C418" s="170"/>
      <c r="D418" s="166"/>
    </row>
    <row r="419" spans="1:4">
      <c r="A419" s="163"/>
      <c r="B419" s="163"/>
      <c r="C419" s="170"/>
      <c r="D419" s="166"/>
    </row>
    <row r="420" spans="1:4">
      <c r="A420" s="163"/>
      <c r="B420" s="163"/>
      <c r="C420" s="170"/>
      <c r="D420" s="166"/>
    </row>
    <row r="421" spans="1:4">
      <c r="A421" s="163"/>
      <c r="B421" s="163"/>
      <c r="C421" s="170"/>
      <c r="D421" s="166"/>
    </row>
    <row r="422" spans="1:4">
      <c r="A422" s="163"/>
      <c r="B422" s="163"/>
      <c r="C422" s="170"/>
      <c r="D422" s="166"/>
    </row>
    <row r="423" spans="1:4">
      <c r="A423" s="163"/>
      <c r="B423" s="163"/>
      <c r="C423" s="170"/>
      <c r="D423" s="166"/>
    </row>
    <row r="424" spans="1:4">
      <c r="A424" s="163"/>
      <c r="B424" s="163"/>
      <c r="C424" s="170"/>
      <c r="D424" s="166"/>
    </row>
    <row r="425" spans="1:4">
      <c r="A425" s="163"/>
      <c r="B425" s="163"/>
      <c r="C425" s="170"/>
      <c r="D425" s="166"/>
    </row>
    <row r="426" spans="1:4">
      <c r="A426" s="163"/>
      <c r="B426" s="163"/>
      <c r="C426" s="170"/>
      <c r="D426" s="166"/>
    </row>
    <row r="427" spans="1:4">
      <c r="A427" s="163"/>
      <c r="B427" s="163"/>
      <c r="C427" s="170"/>
      <c r="D427" s="166"/>
    </row>
    <row r="428" spans="1:4">
      <c r="A428" s="163"/>
      <c r="B428" s="163"/>
      <c r="C428" s="170"/>
      <c r="D428" s="166"/>
    </row>
    <row r="429" spans="1:4">
      <c r="A429" s="163"/>
      <c r="B429" s="163"/>
      <c r="C429" s="170"/>
      <c r="D429" s="166"/>
    </row>
    <row r="430" spans="1:4">
      <c r="A430" s="163"/>
      <c r="B430" s="163"/>
      <c r="C430" s="170"/>
      <c r="D430" s="166"/>
    </row>
    <row r="431" spans="1:4">
      <c r="A431" s="163"/>
      <c r="B431" s="163"/>
      <c r="C431" s="170"/>
      <c r="D431" s="166"/>
    </row>
    <row r="432" spans="1:4">
      <c r="A432" s="163"/>
      <c r="B432" s="163"/>
      <c r="C432" s="170"/>
      <c r="D432" s="166"/>
    </row>
    <row r="433" spans="1:4">
      <c r="A433" s="163"/>
      <c r="B433" s="163"/>
      <c r="C433" s="170"/>
      <c r="D433" s="166"/>
    </row>
    <row r="434" spans="1:4">
      <c r="A434" s="163"/>
      <c r="B434" s="163"/>
      <c r="C434" s="170"/>
      <c r="D434" s="166"/>
    </row>
    <row r="435" spans="1:4">
      <c r="A435" s="163"/>
      <c r="B435" s="163"/>
      <c r="C435" s="170"/>
      <c r="D435" s="166"/>
    </row>
    <row r="436" spans="1:4">
      <c r="A436" s="163"/>
      <c r="B436" s="163"/>
      <c r="C436" s="170"/>
      <c r="D436" s="166"/>
    </row>
    <row r="437" spans="1:4">
      <c r="A437" s="163"/>
      <c r="B437" s="163"/>
      <c r="C437" s="170"/>
      <c r="D437" s="166"/>
    </row>
    <row r="438" spans="1:4">
      <c r="A438" s="163"/>
      <c r="B438" s="163"/>
      <c r="C438" s="170"/>
      <c r="D438" s="166"/>
    </row>
    <row r="439" spans="1:4">
      <c r="A439" s="163"/>
      <c r="B439" s="163"/>
      <c r="C439" s="170"/>
      <c r="D439" s="166"/>
    </row>
    <row r="440" spans="1:4">
      <c r="A440" s="163"/>
      <c r="B440" s="163"/>
      <c r="C440" s="170"/>
      <c r="D440" s="166"/>
    </row>
    <row r="441" spans="1:4">
      <c r="A441" s="163"/>
      <c r="B441" s="163"/>
      <c r="C441" s="170"/>
      <c r="D441" s="166"/>
    </row>
    <row r="442" spans="1:4">
      <c r="A442" s="163"/>
      <c r="B442" s="163"/>
      <c r="C442" s="170"/>
      <c r="D442" s="166"/>
    </row>
    <row r="443" spans="1:4">
      <c r="A443" s="163"/>
      <c r="B443" s="163"/>
      <c r="C443" s="170"/>
      <c r="D443" s="166"/>
    </row>
    <row r="444" spans="1:4">
      <c r="A444" s="163"/>
      <c r="B444" s="163"/>
      <c r="C444" s="170"/>
      <c r="D444" s="166"/>
    </row>
    <row r="445" spans="1:4">
      <c r="A445" s="163"/>
      <c r="B445" s="163"/>
      <c r="C445" s="170"/>
      <c r="D445" s="166"/>
    </row>
    <row r="446" spans="1:4">
      <c r="A446" s="163"/>
      <c r="B446" s="163"/>
      <c r="C446" s="170"/>
      <c r="D446" s="166"/>
    </row>
    <row r="447" spans="1:4">
      <c r="A447" s="163"/>
      <c r="B447" s="163"/>
      <c r="C447" s="170"/>
      <c r="D447" s="166"/>
    </row>
    <row r="448" spans="1:4">
      <c r="A448" s="163"/>
      <c r="B448" s="163"/>
      <c r="C448" s="170"/>
      <c r="D448" s="166"/>
    </row>
    <row r="449" spans="1:4">
      <c r="A449" s="163"/>
      <c r="B449" s="163"/>
      <c r="C449" s="170"/>
      <c r="D449" s="166"/>
    </row>
    <row r="450" spans="1:4">
      <c r="A450" s="163"/>
      <c r="B450" s="163"/>
      <c r="C450" s="170"/>
      <c r="D450" s="166"/>
    </row>
    <row r="451" spans="1:4">
      <c r="A451" s="163"/>
      <c r="B451" s="163"/>
      <c r="C451" s="170"/>
      <c r="D451" s="166"/>
    </row>
    <row r="452" spans="1:4">
      <c r="A452" s="163"/>
      <c r="B452" s="163"/>
      <c r="C452" s="170"/>
      <c r="D452" s="166"/>
    </row>
    <row r="453" spans="1:4">
      <c r="A453" s="163"/>
      <c r="B453" s="163"/>
      <c r="C453" s="170"/>
      <c r="D453" s="166"/>
    </row>
    <row r="454" spans="1:4">
      <c r="A454" s="163"/>
      <c r="B454" s="163"/>
      <c r="C454" s="170"/>
      <c r="D454" s="166"/>
    </row>
    <row r="455" spans="1:4">
      <c r="A455" s="163"/>
      <c r="B455" s="163"/>
      <c r="C455" s="170"/>
      <c r="D455" s="166"/>
    </row>
    <row r="456" spans="1:4">
      <c r="A456" s="163"/>
      <c r="B456" s="163"/>
      <c r="C456" s="170"/>
      <c r="D456" s="166"/>
    </row>
    <row r="457" spans="1:4">
      <c r="A457" s="163"/>
      <c r="B457" s="163"/>
      <c r="C457" s="170"/>
      <c r="D457" s="166"/>
    </row>
    <row r="458" spans="1:4">
      <c r="A458" s="163"/>
      <c r="B458" s="163"/>
      <c r="C458" s="170"/>
      <c r="D458" s="166"/>
    </row>
    <row r="459" spans="1:4">
      <c r="A459" s="163"/>
      <c r="B459" s="163"/>
      <c r="C459" s="170"/>
      <c r="D459" s="166"/>
    </row>
    <row r="460" spans="1:4">
      <c r="A460" s="163"/>
      <c r="B460" s="163"/>
      <c r="C460" s="170"/>
      <c r="D460" s="166"/>
    </row>
    <row r="461" spans="1:4">
      <c r="A461" s="163"/>
      <c r="B461" s="163"/>
      <c r="C461" s="170"/>
      <c r="D461" s="166"/>
    </row>
    <row r="462" spans="1:4">
      <c r="A462" s="163"/>
      <c r="B462" s="163"/>
      <c r="C462" s="170"/>
      <c r="D462" s="166"/>
    </row>
    <row r="463" spans="1:4">
      <c r="A463" s="163"/>
      <c r="B463" s="163"/>
      <c r="C463" s="170"/>
      <c r="D463" s="166"/>
    </row>
    <row r="464" spans="1:4">
      <c r="A464" s="163"/>
      <c r="B464" s="163"/>
      <c r="C464" s="170"/>
      <c r="D464" s="166"/>
    </row>
    <row r="465" spans="1:4">
      <c r="A465" s="163"/>
      <c r="B465" s="163"/>
      <c r="C465" s="170"/>
      <c r="D465" s="166"/>
    </row>
    <row r="466" spans="1:4">
      <c r="A466" s="163"/>
      <c r="B466" s="163"/>
      <c r="C466" s="170"/>
      <c r="D466" s="166"/>
    </row>
    <row r="467" spans="1:4">
      <c r="A467" s="163"/>
      <c r="B467" s="163"/>
      <c r="C467" s="170"/>
      <c r="D467" s="166"/>
    </row>
    <row r="468" spans="1:4">
      <c r="A468" s="163"/>
      <c r="B468" s="163"/>
      <c r="C468" s="170"/>
      <c r="D468" s="166"/>
    </row>
    <row r="469" spans="1:4">
      <c r="A469" s="163"/>
      <c r="B469" s="163"/>
      <c r="C469" s="170"/>
      <c r="D469" s="166"/>
    </row>
    <row r="470" spans="1:4">
      <c r="A470" s="163"/>
      <c r="B470" s="163"/>
      <c r="C470" s="170"/>
      <c r="D470" s="166"/>
    </row>
    <row r="471" spans="1:4">
      <c r="A471" s="163"/>
      <c r="B471" s="163"/>
      <c r="C471" s="170"/>
      <c r="D471" s="166"/>
    </row>
    <row r="472" spans="1:4">
      <c r="A472" s="163"/>
      <c r="B472" s="163"/>
      <c r="C472" s="170"/>
      <c r="D472" s="166"/>
    </row>
    <row r="473" spans="1:4">
      <c r="A473" s="163"/>
      <c r="B473" s="163"/>
      <c r="C473" s="170"/>
      <c r="D473" s="166"/>
    </row>
    <row r="474" spans="1:4">
      <c r="A474" s="163"/>
      <c r="B474" s="163"/>
      <c r="C474" s="170"/>
      <c r="D474" s="166"/>
    </row>
    <row r="475" spans="1:4">
      <c r="A475" s="163"/>
      <c r="B475" s="163"/>
      <c r="C475" s="170"/>
      <c r="D475" s="166"/>
    </row>
    <row r="476" spans="1:4">
      <c r="A476" s="163"/>
      <c r="B476" s="163"/>
      <c r="C476" s="170"/>
      <c r="D476" s="166"/>
    </row>
    <row r="477" spans="1:4">
      <c r="A477" s="163"/>
      <c r="B477" s="163"/>
      <c r="C477" s="170"/>
      <c r="D477" s="166"/>
    </row>
    <row r="478" spans="1:4">
      <c r="A478" s="163"/>
      <c r="B478" s="163"/>
      <c r="C478" s="170"/>
      <c r="D478" s="166"/>
    </row>
    <row r="479" spans="1:4">
      <c r="A479" s="163"/>
      <c r="B479" s="163"/>
      <c r="C479" s="170"/>
      <c r="D479" s="166"/>
    </row>
    <row r="480" spans="1:4">
      <c r="A480" s="163"/>
      <c r="B480" s="163"/>
      <c r="C480" s="170"/>
      <c r="D480" s="166"/>
    </row>
    <row r="481" spans="1:4">
      <c r="A481" s="163"/>
      <c r="B481" s="163"/>
      <c r="C481" s="170"/>
      <c r="D481" s="166"/>
    </row>
    <row r="482" spans="1:4">
      <c r="A482" s="163"/>
      <c r="B482" s="163"/>
      <c r="C482" s="170"/>
      <c r="D482" s="166"/>
    </row>
    <row r="483" spans="1:4">
      <c r="A483" s="163"/>
      <c r="B483" s="163"/>
      <c r="C483" s="170"/>
      <c r="D483" s="166"/>
    </row>
    <row r="484" spans="1:4">
      <c r="A484" s="163"/>
      <c r="B484" s="163"/>
      <c r="C484" s="170"/>
      <c r="D484" s="166"/>
    </row>
    <row r="485" spans="1:4">
      <c r="A485" s="163"/>
      <c r="B485" s="163"/>
      <c r="C485" s="170"/>
      <c r="D485" s="166"/>
    </row>
    <row r="486" spans="1:4">
      <c r="A486" s="163"/>
      <c r="B486" s="163"/>
      <c r="C486" s="170"/>
      <c r="D486" s="166"/>
    </row>
    <row r="487" spans="1:4">
      <c r="A487" s="163"/>
      <c r="B487" s="163"/>
      <c r="C487" s="170"/>
      <c r="D487" s="166"/>
    </row>
    <row r="488" spans="1:4">
      <c r="A488" s="163"/>
      <c r="B488" s="163"/>
      <c r="C488" s="170"/>
      <c r="D488" s="166"/>
    </row>
    <row r="489" spans="1:4">
      <c r="A489" s="163"/>
      <c r="B489" s="163"/>
      <c r="C489" s="170"/>
      <c r="D489" s="166"/>
    </row>
    <row r="490" spans="1:4">
      <c r="A490" s="163"/>
      <c r="B490" s="163"/>
      <c r="C490" s="170"/>
      <c r="D490" s="166"/>
    </row>
    <row r="491" spans="1:4">
      <c r="A491" s="163"/>
      <c r="B491" s="163"/>
      <c r="C491" s="170"/>
      <c r="D491" s="166"/>
    </row>
    <row r="492" spans="1:4">
      <c r="A492" s="163"/>
      <c r="B492" s="163"/>
      <c r="C492" s="170"/>
      <c r="D492" s="166"/>
    </row>
    <row r="493" spans="1:4">
      <c r="A493" s="163"/>
      <c r="B493" s="163"/>
      <c r="C493" s="170"/>
      <c r="D493" s="166"/>
    </row>
    <row r="494" spans="1:4">
      <c r="A494" s="163"/>
      <c r="B494" s="163"/>
      <c r="C494" s="170"/>
      <c r="D494" s="166"/>
    </row>
    <row r="495" spans="1:4">
      <c r="A495" s="163"/>
      <c r="B495" s="163"/>
      <c r="C495" s="170"/>
      <c r="D495" s="166"/>
    </row>
    <row r="496" spans="1:4">
      <c r="A496" s="163"/>
      <c r="B496" s="163"/>
      <c r="C496" s="170"/>
      <c r="D496" s="166"/>
    </row>
    <row r="497" spans="1:4">
      <c r="A497" s="163"/>
      <c r="B497" s="163"/>
      <c r="C497" s="170"/>
      <c r="D497" s="166"/>
    </row>
    <row r="498" spans="1:4">
      <c r="A498" s="163"/>
      <c r="B498" s="163"/>
      <c r="C498" s="170"/>
      <c r="D498" s="166"/>
    </row>
    <row r="499" spans="1:4">
      <c r="A499" s="163"/>
      <c r="B499" s="163"/>
      <c r="C499" s="170"/>
      <c r="D499" s="166"/>
    </row>
    <row r="500" spans="1:4">
      <c r="A500" s="163"/>
      <c r="B500" s="163"/>
      <c r="C500" s="170"/>
      <c r="D500" s="166"/>
    </row>
  </sheetData>
  <mergeCells count="3">
    <mergeCell ref="A3:B3"/>
    <mergeCell ref="A1:E1"/>
    <mergeCell ref="A2:E2"/>
  </mergeCells>
  <phoneticPr fontId="1" type="noConversion"/>
  <dataValidations count="3">
    <dataValidation type="list" allowBlank="1" showInputMessage="1" showErrorMessage="1" sqref="B6:B65536">
      <formula1>Objects</formula1>
    </dataValidation>
    <dataValidation type="whole" allowBlank="1" showInputMessage="1" showErrorMessage="1" error="Enter whole dollars only." sqref="C6:C500">
      <formula1>1</formula1>
      <formula2>9999999</formula2>
    </dataValidation>
    <dataValidation type="list" allowBlank="1" showInputMessage="1" showErrorMessage="1" sqref="A6:A500">
      <formula1>Program</formula1>
    </dataValidation>
  </dataValidations>
  <pageMargins left="0.5" right="0.5" top="1" bottom="1" header="0.5" footer="0.5"/>
  <pageSetup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67"/>
  <sheetViews>
    <sheetView defaultGridColor="0" topLeftCell="A24" colorId="22" zoomScaleNormal="100" workbookViewId="0">
      <selection activeCell="F32" sqref="F32"/>
    </sheetView>
  </sheetViews>
  <sheetFormatPr defaultColWidth="11.453125" defaultRowHeight="15"/>
  <cols>
    <col min="1" max="1" width="4.90625" style="41" customWidth="1"/>
    <col min="2" max="2" width="3.54296875" style="41" customWidth="1"/>
    <col min="3" max="3" width="51.36328125" style="41" customWidth="1"/>
    <col min="4" max="4" width="17" style="41" customWidth="1"/>
    <col min="5" max="5" width="14" style="41" customWidth="1"/>
    <col min="6" max="6" width="23" style="41" customWidth="1"/>
    <col min="7" max="16384" width="11.453125" style="41"/>
  </cols>
  <sheetData>
    <row r="1" spans="1:5" s="69" customFormat="1" ht="15.75" customHeight="1">
      <c r="A1" s="226" t="str">
        <f>'2-Cover Page'!A2</f>
        <v>MATH AND SCIENCE PARTNERSHIP</v>
      </c>
      <c r="B1" s="227"/>
      <c r="C1" s="227"/>
      <c r="D1" s="227"/>
      <c r="E1" s="227"/>
    </row>
    <row r="2" spans="1:5" s="69" customFormat="1" ht="15" customHeight="1" thickBot="1">
      <c r="A2" s="228" t="str">
        <f>'2-Cover Page'!$A$3</f>
        <v>JANUARY 1, 2017 THROUGH JUNE 30, 2018</v>
      </c>
      <c r="B2" s="229"/>
      <c r="C2" s="229"/>
      <c r="D2" s="229"/>
      <c r="E2" s="229"/>
    </row>
    <row r="3" spans="1:5" s="69" customFormat="1" ht="18" customHeight="1" thickBot="1">
      <c r="B3" s="230"/>
      <c r="C3" s="230"/>
      <c r="D3" s="230"/>
      <c r="E3" s="230"/>
    </row>
    <row r="4" spans="1:5" s="69" customFormat="1" ht="15.6" thickBot="1">
      <c r="E4" s="141" t="s">
        <v>969</v>
      </c>
    </row>
    <row r="5" spans="1:5" s="69" customFormat="1" ht="15.6" thickBot="1">
      <c r="A5" s="231" t="s">
        <v>796</v>
      </c>
      <c r="B5" s="232"/>
      <c r="C5" s="68" t="e">
        <f>'2-Cover Page'!C6</f>
        <v>#N/A</v>
      </c>
      <c r="E5" s="70">
        <f>'2-Cover Page'!C11</f>
        <v>0</v>
      </c>
    </row>
    <row r="6" spans="1:5" s="69" customFormat="1" ht="16.5" customHeight="1" thickBot="1">
      <c r="A6" s="231" t="s">
        <v>797</v>
      </c>
      <c r="B6" s="232"/>
      <c r="C6" s="68">
        <f>'2-Cover Page'!C7</f>
        <v>0</v>
      </c>
    </row>
    <row r="7" spans="1:5" s="69" customFormat="1" ht="15.75" customHeight="1">
      <c r="E7" s="71"/>
    </row>
    <row r="8" spans="1:5" s="69" customFormat="1" ht="12" customHeight="1">
      <c r="D8" s="71"/>
      <c r="E8" s="71"/>
    </row>
    <row r="9" spans="1:5" s="69" customFormat="1">
      <c r="C9" s="72"/>
      <c r="D9" s="71"/>
      <c r="E9" s="71"/>
    </row>
    <row r="10" spans="1:5" s="69" customFormat="1" ht="13.8" customHeight="1">
      <c r="C10" s="176" t="s">
        <v>4087</v>
      </c>
      <c r="D10" s="185"/>
    </row>
    <row r="11" spans="1:5" s="69" customFormat="1" ht="15.6">
      <c r="C11" s="176" t="s">
        <v>4088</v>
      </c>
      <c r="D11" s="186"/>
    </row>
    <row r="12" spans="1:5" s="69" customFormat="1">
      <c r="C12" s="176" t="s">
        <v>4089</v>
      </c>
      <c r="D12" s="204">
        <f>SUM(D10:D11)</f>
        <v>0</v>
      </c>
    </row>
    <row r="13" spans="1:5" s="69" customFormat="1" ht="17.399999999999999">
      <c r="B13" s="177"/>
      <c r="C13" s="178" t="s">
        <v>971</v>
      </c>
      <c r="D13" s="178"/>
    </row>
    <row r="14" spans="1:5" s="69" customFormat="1">
      <c r="B14" s="225" t="s">
        <v>972</v>
      </c>
      <c r="C14" s="225"/>
      <c r="D14" s="182"/>
    </row>
    <row r="15" spans="1:5" s="69" customFormat="1">
      <c r="B15" s="173">
        <v>1</v>
      </c>
      <c r="C15" s="173" t="s">
        <v>973</v>
      </c>
      <c r="D15" s="179">
        <f t="array" ref="D15">+SUM(IF(ISERROR(IF(LEFT('3-Budget Detail'!$A$6:$A$500,3)&amp;RIGHT('3-Budget Detail'!$B$6:$B$500,5)="ins0100)",'3-Budget Detail'!$C$6:$C$500)),0,IF(LEFT('3-Budget Detail'!$A$6:$A$500,3)&amp;RIGHT('3-Budget Detail'!$B$6:$B$500,5)="ins0100)",'3-Budget Detail'!$C$6:$C$500)))</f>
        <v>0</v>
      </c>
    </row>
    <row r="16" spans="1:5" s="69" customFormat="1">
      <c r="B16" s="173">
        <v>2</v>
      </c>
      <c r="C16" s="173" t="s">
        <v>974</v>
      </c>
      <c r="D16" s="179">
        <f t="array" ref="D16">+SUM(IF(ISERROR(IF(LEFT('3-Budget Detail'!$A$6:$A$500,3)&amp;RIGHT('3-Budget Detail'!$B$6:$B$500,5)="ins0200)",'3-Budget Detail'!$C$6:$C$500)),0,IF(LEFT('3-Budget Detail'!$A$6:$A$500,3)&amp;RIGHT('3-Budget Detail'!$B$6:$B$500,5)="ins0200)",'3-Budget Detail'!$C$6:$C$500)))</f>
        <v>0</v>
      </c>
    </row>
    <row r="17" spans="2:4" s="69" customFormat="1">
      <c r="B17" s="173">
        <v>3</v>
      </c>
      <c r="C17" s="173" t="s">
        <v>1829</v>
      </c>
      <c r="D17" s="179">
        <f t="array" ref="D17">+SUM(IF(ISERROR(IF(LEFT('3-Budget Detail'!$A$6:$A$500,3)&amp;RIGHT('3-Budget Detail'!$B$6:$B$500,5)="ins0300)",'3-Budget Detail'!$C$6:$C$500)),0,IF(LEFT('3-Budget Detail'!$A$6:$A$500,3)&amp;RIGHT('3-Budget Detail'!$B$6:$B$500,5)="ins0300)",'3-Budget Detail'!$C$6:$C$500)))</f>
        <v>0</v>
      </c>
    </row>
    <row r="18" spans="2:4" s="69" customFormat="1">
      <c r="B18" s="173">
        <v>4</v>
      </c>
      <c r="C18" s="173" t="s">
        <v>1833</v>
      </c>
      <c r="D18" s="179">
        <f t="array" ref="D18">+SUM(IF(ISERROR(IF(LEFT('3-Budget Detail'!$A$6:$A$500,3)&amp;RIGHT('3-Budget Detail'!$B$6:$B$500,5)="ins0400)",'3-Budget Detail'!$C$6:$C$500)),0,IF(LEFT('3-Budget Detail'!$A$6:$A$500,3)&amp;RIGHT('3-Budget Detail'!$B$6:$B$500,5)="ins0400)",'3-Budget Detail'!$C$6:$C$500)))</f>
        <v>0</v>
      </c>
    </row>
    <row r="19" spans="2:4" s="69" customFormat="1" ht="17.25" customHeight="1">
      <c r="B19" s="173">
        <v>5</v>
      </c>
      <c r="C19" s="173" t="s">
        <v>1830</v>
      </c>
      <c r="D19" s="179">
        <f t="array" ref="D19">+SUM(IF(ISERROR(IF(LEFT('3-Budget Detail'!$A$6:$A$500,3)&amp;RIGHT('3-Budget Detail'!$B$6:$B$500,5)="ins0500)",'3-Budget Detail'!$C$6:$C$500)),0,IF(LEFT('3-Budget Detail'!$A$6:$A$500,3)&amp;RIGHT('3-Budget Detail'!$B$6:$B$500,5)="ins0500)",'3-Budget Detail'!$C$6:$C$500)))</f>
        <v>0</v>
      </c>
    </row>
    <row r="20" spans="2:4" s="69" customFormat="1" ht="17.25" customHeight="1">
      <c r="B20" s="173">
        <v>6</v>
      </c>
      <c r="C20" s="173" t="s">
        <v>1831</v>
      </c>
      <c r="D20" s="179">
        <f t="array" ref="D20">+SUM(IF(ISERROR(IF(LEFT('3-Budget Detail'!$A$6:$A$500,3)&amp;RIGHT('3-Budget Detail'!$B$6:$B$500,5)="ins0600)",'3-Budget Detail'!$C$6:$C$500)),0,IF(LEFT('3-Budget Detail'!$A$6:$A$500,3)&amp;RIGHT('3-Budget Detail'!$B$6:$B$500,5)="ins0600)",'3-Budget Detail'!$C$6:$C$500)))</f>
        <v>0</v>
      </c>
    </row>
    <row r="21" spans="2:4" s="69" customFormat="1" ht="17.25" customHeight="1">
      <c r="B21" s="173">
        <v>7</v>
      </c>
      <c r="C21" s="173" t="s">
        <v>4054</v>
      </c>
      <c r="D21" s="179">
        <f t="array" ref="D21">+SUM(IF(ISERROR(IF(LEFT('3-Budget Detail'!$A$6:$A$500,3)&amp;RIGHT('3-Budget Detail'!$B$6:$B$500,5)="ins0735)",'3-Budget Detail'!$C$6:$C$500)),0,IF(LEFT('3-Budget Detail'!$A$6:$A$500,3)&amp;RIGHT('3-Budget Detail'!$B$6:$B$500,5)="ins0735)",'3-Budget Detail'!$C$6:$C$500)))</f>
        <v>0</v>
      </c>
    </row>
    <row r="22" spans="2:4" s="69" customFormat="1" ht="17.25" customHeight="1">
      <c r="B22" s="173">
        <v>8</v>
      </c>
      <c r="C22" s="173" t="s">
        <v>1834</v>
      </c>
      <c r="D22" s="179">
        <f t="array" ref="D22">+SUM(IF(ISERROR(IF(LEFT('3-Budget Detail'!$A$6:$A$500,3)&amp;RIGHT('3-Budget Detail'!$B$6:$B$500,5)="ins0800)",'3-Budget Detail'!$C$6:$C$500)),0,IF(LEFT('3-Budget Detail'!$A$6:$A$500,3)&amp;RIGHT('3-Budget Detail'!$B$6:$B$500,5)="ins0800)",'3-Budget Detail'!$C$6:$C$500)))</f>
        <v>0</v>
      </c>
    </row>
    <row r="23" spans="2:4" s="69" customFormat="1">
      <c r="B23" s="173">
        <v>9</v>
      </c>
      <c r="C23" s="180" t="s">
        <v>4031</v>
      </c>
      <c r="D23" s="181">
        <f>SUM(D15:D22)</f>
        <v>0</v>
      </c>
    </row>
    <row r="24" spans="2:4" s="69" customFormat="1">
      <c r="B24" s="182"/>
      <c r="C24" s="183" t="s">
        <v>1832</v>
      </c>
      <c r="D24" s="181"/>
    </row>
    <row r="25" spans="2:4" s="69" customFormat="1">
      <c r="B25" s="173">
        <v>10</v>
      </c>
      <c r="C25" s="173" t="s">
        <v>973</v>
      </c>
      <c r="D25" s="179">
        <f t="array" ref="D25">+SUM(IF(ISERROR(IF(LEFT('3-Budget Detail'!$A$6:$A$500,3)&amp;RIGHT('3-Budget Detail'!$B$6:$B$500,5)="sup0100)",'3-Budget Detail'!$C$6:$C$500)),0,IF(LEFT('3-Budget Detail'!$A$6:$A$500,3)&amp;RIGHT('3-Budget Detail'!$B$6:$B$500,5)="sup0100)",'3-Budget Detail'!$C$6:$C$500)))</f>
        <v>0</v>
      </c>
    </row>
    <row r="26" spans="2:4" s="69" customFormat="1">
      <c r="B26" s="173">
        <v>11</v>
      </c>
      <c r="C26" s="173" t="s">
        <v>974</v>
      </c>
      <c r="D26" s="179">
        <f t="array" ref="D26">+SUM(IF(ISERROR(IF(LEFT('3-Budget Detail'!$A$6:$A$500,3)&amp;RIGHT('3-Budget Detail'!$B$6:$B$500,5)="sup0200)",'3-Budget Detail'!$C$6:$C$500)),0,IF(LEFT('3-Budget Detail'!$A$6:$A$500,3)&amp;RIGHT('3-Budget Detail'!$B$6:$B$500,5)="sup0200)",'3-Budget Detail'!$C$6:$C$500)))</f>
        <v>0</v>
      </c>
    </row>
    <row r="27" spans="2:4" s="69" customFormat="1">
      <c r="B27" s="173">
        <v>12</v>
      </c>
      <c r="C27" s="173" t="s">
        <v>1829</v>
      </c>
      <c r="D27" s="179">
        <f t="array" ref="D27">+SUM(IF(ISERROR(IF(LEFT('3-Budget Detail'!$A$6:$A$500,3)&amp;RIGHT('3-Budget Detail'!$B$6:$B$500,5)="sup0300)",'3-Budget Detail'!$C$6:$C$500)),0,IF(LEFT('3-Budget Detail'!$A$6:$A$500,3)&amp;RIGHT('3-Budget Detail'!$B$6:$B$500,5)="sup0300)",'3-Budget Detail'!$C$6:$C$500)))</f>
        <v>0</v>
      </c>
    </row>
    <row r="28" spans="2:4" s="69" customFormat="1">
      <c r="B28" s="173">
        <v>13</v>
      </c>
      <c r="C28" s="173" t="s">
        <v>1833</v>
      </c>
      <c r="D28" s="179">
        <f t="array" ref="D28">+SUM(IF(ISERROR(IF(LEFT('3-Budget Detail'!$A$6:$A$500,3)&amp;RIGHT('3-Budget Detail'!$B$6:$B$500,5)="sup0400)",'3-Budget Detail'!$C$6:$C$500)),0,IF(LEFT('3-Budget Detail'!$A$6:$A$500,3)&amp;RIGHT('3-Budget Detail'!$B$6:$B$500,5)="sup0400)",'3-Budget Detail'!$C$6:$C$500)))</f>
        <v>0</v>
      </c>
    </row>
    <row r="29" spans="2:4" s="69" customFormat="1">
      <c r="B29" s="173">
        <v>14</v>
      </c>
      <c r="C29" s="173" t="s">
        <v>1830</v>
      </c>
      <c r="D29" s="179">
        <f t="array" ref="D29">+SUM(IF(ISERROR(IF(LEFT('3-Budget Detail'!$A$6:$A$500,3)&amp;RIGHT('3-Budget Detail'!$B$6:$B$500,5)="sup0500)",'3-Budget Detail'!$C$6:$C$500)),0,IF(LEFT('3-Budget Detail'!$A$6:$A$500,3)&amp;RIGHT('3-Budget Detail'!$B$6:$B$500,5)="sup0500)",'3-Budget Detail'!$C$6:$C$500)))</f>
        <v>0</v>
      </c>
    </row>
    <row r="30" spans="2:4" s="69" customFormat="1">
      <c r="B30" s="173">
        <v>15</v>
      </c>
      <c r="C30" s="173" t="s">
        <v>1831</v>
      </c>
      <c r="D30" s="179">
        <f t="array" ref="D30">+SUM(IF(ISERROR(IF(LEFT('3-Budget Detail'!$A$6:$A$500,3)&amp;RIGHT('3-Budget Detail'!$B$6:$B$500,5)="sup0600)",'3-Budget Detail'!$C$6:$C$500)),0,IF(LEFT('3-Budget Detail'!$A$6:$A$500,3)&amp;RIGHT('3-Budget Detail'!$B$6:$B$500,5)="sup0600)",'3-Budget Detail'!$C$6:$C$500)))</f>
        <v>0</v>
      </c>
    </row>
    <row r="31" spans="2:4" s="69" customFormat="1">
      <c r="B31" s="173">
        <v>16</v>
      </c>
      <c r="C31" s="173" t="s">
        <v>4054</v>
      </c>
      <c r="D31" s="179">
        <f t="array" ref="D31">+SUM(IF(ISERROR(IF(LEFT('3-Budget Detail'!$A$6:$A$500,3)&amp;RIGHT('3-Budget Detail'!$B$6:$B$500,5)="sup0735)",'3-Budget Detail'!$C$6:$C$500)),0,IF(LEFT('3-Budget Detail'!$A$6:$A$500,3)&amp;RIGHT('3-Budget Detail'!$B$6:$B$500,5)="sup0735)",'3-Budget Detail'!$C$6:$C$500)))</f>
        <v>0</v>
      </c>
    </row>
    <row r="32" spans="2:4" s="69" customFormat="1">
      <c r="B32" s="173">
        <v>17</v>
      </c>
      <c r="C32" s="173" t="s">
        <v>1834</v>
      </c>
      <c r="D32" s="179">
        <f t="array" ref="D32">+SUM(IF(ISERROR(IF(LEFT('3-Budget Detail'!$A$6:$A$500,3)&amp;RIGHT('3-Budget Detail'!$B$6:$B$500,5)="sup0800)",'3-Budget Detail'!$C$6:$C$500)),0,IF(LEFT('3-Budget Detail'!$A$6:$A$500,3)&amp;RIGHT('3-Budget Detail'!$B$6:$B$500,5)="sup0800)",'3-Budget Detail'!$C$6:$C$500)))</f>
        <v>0</v>
      </c>
    </row>
    <row r="33" spans="2:5" s="69" customFormat="1">
      <c r="B33" s="173">
        <v>19</v>
      </c>
      <c r="C33" s="180" t="s">
        <v>4032</v>
      </c>
      <c r="D33" s="181">
        <f>SUM(D25:D32)</f>
        <v>0</v>
      </c>
    </row>
    <row r="34" spans="2:5" s="69" customFormat="1">
      <c r="B34" s="184"/>
      <c r="C34" s="183" t="s">
        <v>4046</v>
      </c>
      <c r="D34" s="179"/>
    </row>
    <row r="35" spans="2:5" s="69" customFormat="1">
      <c r="B35" s="173">
        <v>20</v>
      </c>
      <c r="C35" s="173" t="s">
        <v>973</v>
      </c>
      <c r="D35" s="179">
        <f t="array" ref="D35">+SUM(IF(ISERROR(IF(LEFT('3-Budget Detail'!$A$6:$A$500,3)&amp;RIGHT('3-Budget Detail'!$B$6:$B$500,5)="adm0100)",'3-Budget Detail'!$C$6:$C$500)),0,IF(LEFT('3-Budget Detail'!$A$6:$A$500,3)&amp;RIGHT('3-Budget Detail'!$B$6:$B$500,5)="adm0100)",'3-Budget Detail'!$C$6:$C$500)))</f>
        <v>0</v>
      </c>
    </row>
    <row r="36" spans="2:5" s="69" customFormat="1">
      <c r="B36" s="173">
        <v>21</v>
      </c>
      <c r="C36" s="173" t="s">
        <v>974</v>
      </c>
      <c r="D36" s="179">
        <f t="array" ref="D36">+SUM(IF(ISERROR(IF(LEFT('3-Budget Detail'!$A$6:$A$500,3)&amp;RIGHT('3-Budget Detail'!$B$6:$B$500,5)="adm0200)",'3-Budget Detail'!$C$6:$C$500)),0,IF(LEFT('3-Budget Detail'!$A$6:$A$500,3)&amp;RIGHT('3-Budget Detail'!$B$6:$B$500,5)="adm0200)",'3-Budget Detail'!$C$6:$C$500)))</f>
        <v>0</v>
      </c>
    </row>
    <row r="37" spans="2:5" s="69" customFormat="1">
      <c r="B37" s="173">
        <v>22</v>
      </c>
      <c r="C37" s="173" t="s">
        <v>1829</v>
      </c>
      <c r="D37" s="179">
        <f t="array" ref="D37">+SUM(IF(ISERROR(IF(LEFT('3-Budget Detail'!$A$6:$A$500,3)&amp;RIGHT('3-Budget Detail'!$B$6:$B$500,5)="adm0200)",'3-Budget Detail'!$C$6:$C$500)),0,IF(LEFT('3-Budget Detail'!$A$6:$A$500,3)&amp;RIGHT('3-Budget Detail'!$B$6:$B$500,5)="adm0200)",'3-Budget Detail'!$C$6:$C$500)))</f>
        <v>0</v>
      </c>
    </row>
    <row r="38" spans="2:5" s="69" customFormat="1">
      <c r="B38" s="173">
        <v>23</v>
      </c>
      <c r="C38" s="173" t="s">
        <v>1833</v>
      </c>
      <c r="D38" s="179">
        <f t="array" ref="D38">+SUM(IF(ISERROR(IF(LEFT('3-Budget Detail'!$A$6:$A$500,3)&amp;RIGHT('3-Budget Detail'!$B$6:$B$500,5)="adm0400)",'3-Budget Detail'!$C$6:$C$500)),0,IF(LEFT('3-Budget Detail'!$A$6:$A$500,3)&amp;RIGHT('3-Budget Detail'!$B$6:$B$500,5)="adm0400)",'3-Budget Detail'!$C$6:$C$500)))</f>
        <v>0</v>
      </c>
    </row>
    <row r="39" spans="2:5" s="69" customFormat="1">
      <c r="B39" s="173">
        <v>24</v>
      </c>
      <c r="C39" s="173" t="s">
        <v>1830</v>
      </c>
      <c r="D39" s="179">
        <f t="array" ref="D39">+SUM(IF(ISERROR(IF(LEFT('3-Budget Detail'!$A$6:$A$500,3)&amp;RIGHT('3-Budget Detail'!$B$6:$B$500,5)="adm0500)",'3-Budget Detail'!$C$6:$C$500)),0,IF(LEFT('3-Budget Detail'!$A$6:$A$500,3)&amp;RIGHT('3-Budget Detail'!$B$6:$B$500,5)="adm0500)",'3-Budget Detail'!$C$6:$C$500)))</f>
        <v>0</v>
      </c>
    </row>
    <row r="40" spans="2:5" s="69" customFormat="1">
      <c r="B40" s="173">
        <v>25</v>
      </c>
      <c r="C40" s="173" t="s">
        <v>1831</v>
      </c>
      <c r="D40" s="179">
        <f t="array" ref="D40">+SUM(IF(ISERROR(IF(LEFT('3-Budget Detail'!$A$6:$A$500,3)&amp;RIGHT('3-Budget Detail'!$B$6:$B$500,5)="adm0600)",'3-Budget Detail'!$C$6:$C$500)),0,IF(LEFT('3-Budget Detail'!$A$6:$A$500,3)&amp;RIGHT('3-Budget Detail'!$B$6:$B$500,5)="adm0600)",'3-Budget Detail'!$C$6:$C$500)))</f>
        <v>0</v>
      </c>
    </row>
    <row r="41" spans="2:5" s="69" customFormat="1">
      <c r="B41" s="173">
        <v>26</v>
      </c>
      <c r="C41" s="173" t="s">
        <v>4054</v>
      </c>
      <c r="D41" s="179">
        <f t="array" ref="D41">+SUM(IF(ISERROR(IF(LEFT('3-Budget Detail'!$A$6:$A$500,3)&amp;RIGHT('3-Budget Detail'!$B$6:$B$500,5)="adm0735)",'3-Budget Detail'!$C$6:$C$500)),0,IF(LEFT('3-Budget Detail'!$A$6:$A$500,3)&amp;RIGHT('3-Budget Detail'!$B$6:$B$500,5)="adm0735)",'3-Budget Detail'!$C$6:$C$500)))</f>
        <v>0</v>
      </c>
    </row>
    <row r="42" spans="2:5" s="69" customFormat="1">
      <c r="B42" s="173">
        <v>27</v>
      </c>
      <c r="C42" s="173" t="s">
        <v>1834</v>
      </c>
      <c r="D42" s="179">
        <f t="array" ref="D42">+SUM(IF(ISERROR(IF(LEFT('3-Budget Detail'!$A$6:$A$500,3)&amp;RIGHT('3-Budget Detail'!$B$6:$B$500,5)="adm0800)",'3-Budget Detail'!$C$6:$C$500)),0,IF(LEFT('3-Budget Detail'!$A$6:$A$500,3)&amp;RIGHT('3-Budget Detail'!$B$6:$B$500,5)="adm0800)",'3-Budget Detail'!$C$6:$C$500)))</f>
        <v>0</v>
      </c>
    </row>
    <row r="43" spans="2:5" s="69" customFormat="1">
      <c r="B43" s="173">
        <v>28</v>
      </c>
      <c r="C43" s="180" t="s">
        <v>4047</v>
      </c>
      <c r="D43" s="181">
        <f>SUM(D35:D42)</f>
        <v>0</v>
      </c>
    </row>
    <row r="44" spans="2:5" s="69" customFormat="1">
      <c r="B44" s="173">
        <v>29</v>
      </c>
      <c r="C44" s="180" t="s">
        <v>4048</v>
      </c>
      <c r="D44" s="181">
        <f>D43+D23+D33</f>
        <v>0</v>
      </c>
    </row>
    <row r="45" spans="2:5" s="69" customFormat="1">
      <c r="B45" s="148"/>
      <c r="C45" s="174"/>
      <c r="D45" s="175"/>
    </row>
    <row r="46" spans="2:5">
      <c r="B46" s="122"/>
      <c r="C46" s="123" t="s">
        <v>4080</v>
      </c>
      <c r="D46" s="187">
        <f>D12-D44</f>
        <v>0</v>
      </c>
    </row>
    <row r="47" spans="2:5">
      <c r="B47" s="42"/>
      <c r="C47" s="43"/>
      <c r="D47" s="44"/>
      <c r="E47" s="44"/>
    </row>
    <row r="48" spans="2:5" ht="18.600000000000001" customHeight="1">
      <c r="B48" s="42"/>
      <c r="C48" s="45"/>
      <c r="D48" s="42"/>
      <c r="E48" s="42"/>
    </row>
    <row r="49" spans="2:5">
      <c r="B49" s="42"/>
      <c r="C49" s="45"/>
      <c r="D49" s="42"/>
      <c r="E49" s="42"/>
    </row>
    <row r="50" spans="2:5">
      <c r="B50" s="42"/>
      <c r="C50" s="42"/>
      <c r="D50" s="42"/>
      <c r="E50" s="42"/>
    </row>
    <row r="51" spans="2:5">
      <c r="B51" s="42"/>
      <c r="C51" s="171"/>
      <c r="D51" s="172"/>
      <c r="E51" s="172"/>
    </row>
    <row r="52" spans="2:5">
      <c r="B52" s="42"/>
      <c r="C52" s="46"/>
      <c r="D52" s="42"/>
      <c r="E52" s="162"/>
    </row>
    <row r="53" spans="2:5">
      <c r="B53" s="42"/>
      <c r="C53" s="42"/>
      <c r="D53" s="42"/>
      <c r="E53" s="42"/>
    </row>
    <row r="54" spans="2:5">
      <c r="B54" s="42"/>
      <c r="C54" s="42"/>
      <c r="D54" s="42"/>
      <c r="E54" s="42"/>
    </row>
    <row r="55" spans="2:5">
      <c r="B55" s="42"/>
      <c r="C55" s="42"/>
      <c r="D55" s="42"/>
      <c r="E55" s="42"/>
    </row>
    <row r="56" spans="2:5">
      <c r="B56" s="42"/>
      <c r="C56" s="42"/>
      <c r="D56" s="42"/>
      <c r="E56" s="42"/>
    </row>
    <row r="57" spans="2:5">
      <c r="B57" s="42"/>
      <c r="C57" s="42"/>
      <c r="D57" s="42"/>
      <c r="E57" s="42"/>
    </row>
    <row r="58" spans="2:5">
      <c r="B58" s="42"/>
      <c r="C58" s="42"/>
      <c r="D58" s="42"/>
      <c r="E58" s="42"/>
    </row>
    <row r="59" spans="2:5">
      <c r="B59" s="42"/>
      <c r="C59" s="42"/>
      <c r="D59" s="42"/>
      <c r="E59" s="42"/>
    </row>
    <row r="60" spans="2:5">
      <c r="B60" s="42"/>
      <c r="C60" s="42"/>
      <c r="D60" s="42"/>
      <c r="E60" s="42"/>
    </row>
    <row r="61" spans="2:5">
      <c r="B61" s="42"/>
      <c r="C61" s="42"/>
      <c r="D61" s="42"/>
      <c r="E61" s="42"/>
    </row>
    <row r="62" spans="2:5">
      <c r="B62" s="42"/>
      <c r="C62" s="42"/>
      <c r="D62" s="42"/>
      <c r="E62" s="42"/>
    </row>
    <row r="63" spans="2:5">
      <c r="B63" s="42"/>
      <c r="C63" s="42"/>
      <c r="D63" s="42"/>
      <c r="E63" s="42"/>
    </row>
    <row r="64" spans="2:5">
      <c r="B64" s="42"/>
      <c r="C64" s="42"/>
      <c r="D64" s="42"/>
      <c r="E64" s="42"/>
    </row>
    <row r="65" spans="2:5">
      <c r="B65" s="42"/>
      <c r="C65" s="42"/>
      <c r="D65" s="42"/>
      <c r="E65" s="42"/>
    </row>
    <row r="66" spans="2:5">
      <c r="B66" s="42"/>
      <c r="C66" s="42"/>
      <c r="D66" s="42"/>
      <c r="E66" s="42"/>
    </row>
    <row r="67" spans="2:5">
      <c r="B67" s="42"/>
      <c r="C67" s="42"/>
      <c r="D67" s="42"/>
      <c r="E67" s="42"/>
    </row>
  </sheetData>
  <mergeCells count="6">
    <mergeCell ref="B14:C14"/>
    <mergeCell ref="A1:E1"/>
    <mergeCell ref="A2:E2"/>
    <mergeCell ref="B3:E3"/>
    <mergeCell ref="A5:B5"/>
    <mergeCell ref="A6:B6"/>
  </mergeCells>
  <phoneticPr fontId="0" type="noConversion"/>
  <pageMargins left="0.2" right="0.2" top="0.45" bottom="0.2" header="0" footer="0"/>
  <pageSetup scale="67" orientation="landscape" horizont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0"/>
  <sheetViews>
    <sheetView zoomScaleNormal="100" zoomScaleSheetLayoutView="100" workbookViewId="0">
      <pane ySplit="5" topLeftCell="A6" activePane="bottomLeft" state="frozen"/>
      <selection pane="bottomLeft" activeCell="C30" sqref="C30"/>
    </sheetView>
  </sheetViews>
  <sheetFormatPr defaultColWidth="0" defaultRowHeight="0" customHeight="1" zeroHeight="1"/>
  <cols>
    <col min="1" max="1" width="14.54296875" style="1" bestFit="1" customWidth="1"/>
    <col min="2" max="2" width="14.54296875" style="1" customWidth="1"/>
    <col min="3" max="3" width="37.1796875" style="2" bestFit="1" customWidth="1"/>
    <col min="4" max="4" width="6.81640625" style="1" bestFit="1" customWidth="1"/>
    <col min="5" max="5" width="52.453125" style="1" customWidth="1"/>
    <col min="6" max="16384" width="0" style="1" hidden="1"/>
  </cols>
  <sheetData>
    <row r="1" spans="1:9" ht="15" customHeight="1">
      <c r="A1" s="233" t="str">
        <f>'2-Cover Page'!A2</f>
        <v>MATH AND SCIENCE PARTNERSHIP</v>
      </c>
      <c r="B1" s="234"/>
      <c r="C1" s="235"/>
      <c r="D1" s="235"/>
      <c r="E1" s="236"/>
    </row>
    <row r="2" spans="1:9" ht="15" customHeight="1" thickBot="1">
      <c r="A2" s="228" t="str">
        <f>'2-Cover Page'!$A$3</f>
        <v>JANUARY 1, 2017 THROUGH JUNE 30, 2018</v>
      </c>
      <c r="B2" s="229"/>
      <c r="C2" s="229"/>
      <c r="D2" s="229"/>
      <c r="E2" s="237"/>
      <c r="F2" s="30"/>
      <c r="G2" s="30"/>
      <c r="H2" s="30"/>
      <c r="I2" s="30"/>
    </row>
    <row r="3" spans="1:9" ht="15" customHeight="1">
      <c r="A3" s="223" t="e">
        <f>'2-Cover Page'!$C$6</f>
        <v>#N/A</v>
      </c>
      <c r="B3" s="223"/>
      <c r="C3" s="223"/>
      <c r="D3" s="131"/>
      <c r="E3" s="132">
        <f>'2-Cover Page'!C11</f>
        <v>0</v>
      </c>
    </row>
    <row r="4" spans="1:9" ht="13.2">
      <c r="A4" s="134">
        <v>1</v>
      </c>
      <c r="B4" s="134">
        <v>2</v>
      </c>
      <c r="C4" s="135">
        <v>3</v>
      </c>
      <c r="D4" s="136">
        <v>4</v>
      </c>
      <c r="E4" s="137">
        <v>5</v>
      </c>
    </row>
    <row r="5" spans="1:9" ht="26.4">
      <c r="A5" s="138" t="s">
        <v>1175</v>
      </c>
      <c r="B5" s="138" t="s">
        <v>4094</v>
      </c>
      <c r="C5" s="142" t="s">
        <v>4029</v>
      </c>
      <c r="D5" s="143" t="s">
        <v>4030</v>
      </c>
      <c r="E5" s="139" t="s">
        <v>1840</v>
      </c>
    </row>
    <row r="6" spans="1:9" ht="13.2">
      <c r="A6" s="194"/>
      <c r="B6" s="194"/>
      <c r="C6" s="194"/>
      <c r="D6" s="195"/>
      <c r="E6" s="196"/>
    </row>
    <row r="7" spans="1:9" ht="13.2">
      <c r="A7" s="194"/>
      <c r="B7" s="194"/>
      <c r="C7" s="194"/>
      <c r="D7" s="195"/>
      <c r="E7" s="196"/>
    </row>
    <row r="8" spans="1:9" ht="13.2">
      <c r="A8" s="194"/>
      <c r="B8" s="194"/>
      <c r="C8" s="194"/>
      <c r="D8" s="195"/>
      <c r="E8" s="196"/>
    </row>
    <row r="9" spans="1:9" ht="13.2">
      <c r="A9" s="194"/>
      <c r="B9" s="194"/>
      <c r="C9" s="194"/>
      <c r="D9" s="195"/>
      <c r="E9" s="196"/>
    </row>
    <row r="10" spans="1:9" ht="13.2">
      <c r="A10" s="194"/>
      <c r="B10" s="194"/>
      <c r="C10" s="194"/>
      <c r="D10" s="195"/>
      <c r="E10" s="196"/>
    </row>
    <row r="11" spans="1:9" ht="13.2">
      <c r="A11" s="194"/>
      <c r="B11" s="194"/>
      <c r="C11" s="194"/>
      <c r="D11" s="195"/>
      <c r="E11" s="196"/>
    </row>
    <row r="12" spans="1:9" ht="13.2">
      <c r="A12" s="194"/>
      <c r="B12" s="194"/>
      <c r="C12" s="194"/>
      <c r="D12" s="195"/>
      <c r="E12" s="196"/>
    </row>
    <row r="13" spans="1:9" ht="13.2">
      <c r="A13" s="194"/>
      <c r="B13" s="194"/>
      <c r="C13" s="194"/>
      <c r="D13" s="195"/>
      <c r="E13" s="196"/>
    </row>
    <row r="14" spans="1:9" ht="13.2">
      <c r="A14" s="194"/>
      <c r="B14" s="194"/>
      <c r="C14" s="194"/>
      <c r="D14" s="195"/>
      <c r="E14" s="196"/>
    </row>
    <row r="15" spans="1:9" ht="13.2">
      <c r="A15" s="194"/>
      <c r="B15" s="194"/>
      <c r="C15" s="194"/>
      <c r="D15" s="195"/>
      <c r="E15" s="196"/>
    </row>
    <row r="16" spans="1:9" ht="13.2">
      <c r="A16" s="194"/>
      <c r="B16" s="194"/>
      <c r="C16" s="194"/>
      <c r="D16" s="195"/>
      <c r="E16" s="196"/>
    </row>
    <row r="17" spans="1:5" ht="13.2">
      <c r="A17" s="194"/>
      <c r="B17" s="194"/>
      <c r="C17" s="194"/>
      <c r="D17" s="195"/>
      <c r="E17" s="196"/>
    </row>
    <row r="18" spans="1:5" ht="13.2">
      <c r="A18" s="194"/>
      <c r="B18" s="194"/>
      <c r="C18" s="194"/>
      <c r="D18" s="195"/>
      <c r="E18" s="196"/>
    </row>
    <row r="19" spans="1:5" ht="13.2">
      <c r="A19" s="194"/>
      <c r="B19" s="194"/>
      <c r="C19" s="194"/>
      <c r="D19" s="195"/>
      <c r="E19" s="196"/>
    </row>
    <row r="20" spans="1:5" ht="13.2">
      <c r="A20" s="194"/>
      <c r="B20" s="194"/>
      <c r="C20" s="194"/>
      <c r="D20" s="195"/>
      <c r="E20" s="196"/>
    </row>
    <row r="21" spans="1:5" ht="13.2">
      <c r="A21" s="194"/>
      <c r="B21" s="194"/>
      <c r="C21" s="194"/>
      <c r="D21" s="195"/>
      <c r="E21" s="196"/>
    </row>
    <row r="22" spans="1:5" ht="13.2">
      <c r="A22" s="194"/>
      <c r="B22" s="194"/>
      <c r="C22" s="194"/>
      <c r="D22" s="195"/>
      <c r="E22" s="196"/>
    </row>
    <row r="23" spans="1:5" ht="13.2">
      <c r="A23" s="194"/>
      <c r="B23" s="194"/>
      <c r="C23" s="194"/>
      <c r="D23" s="195"/>
      <c r="E23" s="196"/>
    </row>
    <row r="24" spans="1:5" ht="13.2">
      <c r="A24" s="194"/>
      <c r="B24" s="194"/>
      <c r="C24" s="194"/>
      <c r="D24" s="195"/>
      <c r="E24" s="196"/>
    </row>
    <row r="25" spans="1:5" ht="13.2">
      <c r="A25" s="194"/>
      <c r="B25" s="194"/>
      <c r="C25" s="194"/>
      <c r="D25" s="195"/>
      <c r="E25" s="196"/>
    </row>
    <row r="26" spans="1:5" ht="13.2">
      <c r="A26" s="194"/>
      <c r="B26" s="194"/>
      <c r="C26" s="194"/>
      <c r="D26" s="195"/>
      <c r="E26" s="196"/>
    </row>
    <row r="27" spans="1:5" ht="13.2">
      <c r="A27" s="194"/>
      <c r="B27" s="194"/>
      <c r="C27" s="194"/>
      <c r="D27" s="195"/>
      <c r="E27" s="196"/>
    </row>
    <row r="28" spans="1:5" ht="13.2">
      <c r="A28" s="194"/>
      <c r="B28" s="194"/>
      <c r="C28" s="194"/>
      <c r="D28" s="195"/>
      <c r="E28" s="196"/>
    </row>
    <row r="29" spans="1:5" ht="13.2">
      <c r="A29" s="194"/>
      <c r="B29" s="194"/>
      <c r="C29" s="194"/>
      <c r="D29" s="195"/>
      <c r="E29" s="196"/>
    </row>
    <row r="30" spans="1:5" ht="13.2">
      <c r="A30" s="194"/>
      <c r="B30" s="194"/>
      <c r="C30" s="194"/>
      <c r="D30" s="195"/>
      <c r="E30" s="196"/>
    </row>
    <row r="31" spans="1:5" ht="13.2">
      <c r="A31" s="194"/>
      <c r="B31" s="194"/>
      <c r="C31" s="194"/>
      <c r="D31" s="195"/>
      <c r="E31" s="196"/>
    </row>
    <row r="32" spans="1:5" ht="13.2">
      <c r="A32" s="194"/>
      <c r="B32" s="194"/>
      <c r="C32" s="194"/>
      <c r="D32" s="195"/>
      <c r="E32" s="196"/>
    </row>
    <row r="33" spans="1:5" ht="13.2">
      <c r="A33" s="194"/>
      <c r="B33" s="194"/>
      <c r="C33" s="194"/>
      <c r="D33" s="195"/>
      <c r="E33" s="196"/>
    </row>
    <row r="34" spans="1:5" ht="13.2">
      <c r="A34" s="194"/>
      <c r="B34" s="194"/>
      <c r="C34" s="194"/>
      <c r="D34" s="195"/>
      <c r="E34" s="196"/>
    </row>
    <row r="35" spans="1:5" ht="13.2">
      <c r="A35" s="194"/>
      <c r="B35" s="194"/>
      <c r="C35" s="194"/>
      <c r="D35" s="195"/>
      <c r="E35" s="196"/>
    </row>
    <row r="36" spans="1:5" ht="13.2">
      <c r="A36" s="194"/>
      <c r="B36" s="194"/>
      <c r="C36" s="194"/>
      <c r="D36" s="195"/>
      <c r="E36" s="196"/>
    </row>
    <row r="37" spans="1:5" ht="13.2">
      <c r="A37" s="194"/>
      <c r="B37" s="194"/>
      <c r="C37" s="194"/>
      <c r="D37" s="195"/>
      <c r="E37" s="196"/>
    </row>
    <row r="38" spans="1:5" ht="13.2">
      <c r="A38" s="194"/>
      <c r="B38" s="194"/>
      <c r="C38" s="194"/>
      <c r="D38" s="195"/>
      <c r="E38" s="196"/>
    </row>
    <row r="39" spans="1:5" ht="13.2">
      <c r="A39" s="194"/>
      <c r="B39" s="194"/>
      <c r="C39" s="194"/>
      <c r="D39" s="195"/>
      <c r="E39" s="196"/>
    </row>
    <row r="40" spans="1:5" ht="13.2">
      <c r="A40" s="194"/>
      <c r="B40" s="194"/>
      <c r="C40" s="194"/>
      <c r="D40" s="195"/>
      <c r="E40" s="196"/>
    </row>
    <row r="41" spans="1:5" ht="13.2">
      <c r="A41" s="194"/>
      <c r="B41" s="194"/>
      <c r="C41" s="194"/>
      <c r="D41" s="195"/>
      <c r="E41" s="196"/>
    </row>
    <row r="42" spans="1:5" ht="13.2">
      <c r="A42" s="194"/>
      <c r="B42" s="194"/>
      <c r="C42" s="194"/>
      <c r="D42" s="195"/>
      <c r="E42" s="196"/>
    </row>
    <row r="43" spans="1:5" ht="13.2">
      <c r="A43" s="194"/>
      <c r="B43" s="194"/>
      <c r="C43" s="194"/>
      <c r="D43" s="195"/>
      <c r="E43" s="196"/>
    </row>
    <row r="44" spans="1:5" ht="13.2">
      <c r="A44" s="194"/>
      <c r="B44" s="194"/>
      <c r="C44" s="194"/>
      <c r="D44" s="195"/>
      <c r="E44" s="196"/>
    </row>
    <row r="45" spans="1:5" ht="13.2">
      <c r="A45" s="194"/>
      <c r="B45" s="194"/>
      <c r="C45" s="194"/>
      <c r="D45" s="195"/>
      <c r="E45" s="196"/>
    </row>
    <row r="46" spans="1:5" ht="13.2">
      <c r="A46" s="194"/>
      <c r="B46" s="194"/>
      <c r="C46" s="194"/>
      <c r="D46" s="195"/>
      <c r="E46" s="196"/>
    </row>
    <row r="47" spans="1:5" ht="13.2">
      <c r="A47" s="194"/>
      <c r="B47" s="194"/>
      <c r="C47" s="194"/>
      <c r="D47" s="195"/>
      <c r="E47" s="196"/>
    </row>
    <row r="48" spans="1:5" ht="13.2">
      <c r="A48" s="194"/>
      <c r="B48" s="194"/>
      <c r="C48" s="194"/>
      <c r="D48" s="195"/>
      <c r="E48" s="196"/>
    </row>
    <row r="49" spans="1:5" ht="13.2">
      <c r="A49" s="194"/>
      <c r="B49" s="194"/>
      <c r="C49" s="194"/>
      <c r="D49" s="195"/>
      <c r="E49" s="196"/>
    </row>
    <row r="50" spans="1:5" ht="13.2">
      <c r="A50" s="194"/>
      <c r="B50" s="194"/>
      <c r="C50" s="194"/>
      <c r="D50" s="195"/>
      <c r="E50" s="196"/>
    </row>
    <row r="51" spans="1:5" ht="13.2">
      <c r="A51" s="194"/>
      <c r="B51" s="194"/>
      <c r="C51" s="194"/>
      <c r="D51" s="195"/>
      <c r="E51" s="196"/>
    </row>
    <row r="52" spans="1:5" ht="13.2">
      <c r="A52" s="194"/>
      <c r="B52" s="194"/>
      <c r="C52" s="194"/>
      <c r="D52" s="195"/>
      <c r="E52" s="196"/>
    </row>
    <row r="53" spans="1:5" ht="13.2">
      <c r="A53" s="194"/>
      <c r="B53" s="194"/>
      <c r="C53" s="194"/>
      <c r="D53" s="195"/>
      <c r="E53" s="196"/>
    </row>
    <row r="54" spans="1:5" ht="13.2">
      <c r="A54" s="194"/>
      <c r="B54" s="194"/>
      <c r="C54" s="194"/>
      <c r="D54" s="195"/>
      <c r="E54" s="196"/>
    </row>
    <row r="55" spans="1:5" ht="13.2">
      <c r="A55" s="194"/>
      <c r="B55" s="194"/>
      <c r="C55" s="194"/>
      <c r="D55" s="195"/>
      <c r="E55" s="196"/>
    </row>
    <row r="56" spans="1:5" ht="13.2">
      <c r="A56" s="194"/>
      <c r="B56" s="194"/>
      <c r="C56" s="194"/>
      <c r="D56" s="195"/>
      <c r="E56" s="196"/>
    </row>
    <row r="57" spans="1:5" ht="13.2">
      <c r="A57" s="194"/>
      <c r="B57" s="194"/>
      <c r="C57" s="194"/>
      <c r="D57" s="195"/>
      <c r="E57" s="196"/>
    </row>
    <row r="58" spans="1:5" ht="13.2">
      <c r="A58" s="194"/>
      <c r="B58" s="194"/>
      <c r="C58" s="194"/>
      <c r="D58" s="195"/>
      <c r="E58" s="196"/>
    </row>
    <row r="59" spans="1:5" ht="13.2">
      <c r="A59" s="194"/>
      <c r="B59" s="194"/>
      <c r="C59" s="194"/>
      <c r="D59" s="195"/>
      <c r="E59" s="196"/>
    </row>
    <row r="60" spans="1:5" ht="13.2">
      <c r="A60" s="194"/>
      <c r="B60" s="194"/>
      <c r="C60" s="194"/>
      <c r="D60" s="195"/>
      <c r="E60" s="196"/>
    </row>
    <row r="61" spans="1:5" ht="13.2">
      <c r="A61" s="194"/>
      <c r="B61" s="194"/>
      <c r="C61" s="194"/>
      <c r="D61" s="195"/>
      <c r="E61" s="196"/>
    </row>
    <row r="62" spans="1:5" ht="13.2">
      <c r="A62" s="194"/>
      <c r="B62" s="194"/>
      <c r="C62" s="194"/>
      <c r="D62" s="195"/>
      <c r="E62" s="196"/>
    </row>
    <row r="63" spans="1:5" ht="13.2">
      <c r="A63" s="194"/>
      <c r="B63" s="194"/>
      <c r="C63" s="194"/>
      <c r="D63" s="195"/>
      <c r="E63" s="196"/>
    </row>
    <row r="64" spans="1:5" ht="13.2">
      <c r="A64" s="194"/>
      <c r="B64" s="194"/>
      <c r="C64" s="194"/>
      <c r="D64" s="195"/>
      <c r="E64" s="196"/>
    </row>
    <row r="65" spans="1:5" ht="13.2">
      <c r="A65" s="194"/>
      <c r="B65" s="194"/>
      <c r="C65" s="194"/>
      <c r="D65" s="195"/>
      <c r="E65" s="196"/>
    </row>
    <row r="66" spans="1:5" ht="13.2">
      <c r="A66" s="194"/>
      <c r="B66" s="194"/>
      <c r="C66" s="194"/>
      <c r="D66" s="195"/>
      <c r="E66" s="196"/>
    </row>
    <row r="67" spans="1:5" ht="13.2">
      <c r="A67" s="194"/>
      <c r="B67" s="194"/>
      <c r="C67" s="194"/>
      <c r="D67" s="195"/>
      <c r="E67" s="196"/>
    </row>
    <row r="68" spans="1:5" ht="13.2">
      <c r="A68" s="194"/>
      <c r="B68" s="194"/>
      <c r="C68" s="194"/>
      <c r="D68" s="195"/>
      <c r="E68" s="196"/>
    </row>
    <row r="69" spans="1:5" ht="13.2">
      <c r="A69" s="194"/>
      <c r="B69" s="194"/>
      <c r="C69" s="194"/>
      <c r="D69" s="195"/>
      <c r="E69" s="196"/>
    </row>
    <row r="70" spans="1:5" ht="13.2">
      <c r="A70" s="194"/>
      <c r="B70" s="194"/>
      <c r="C70" s="194"/>
      <c r="D70" s="195"/>
      <c r="E70" s="196"/>
    </row>
    <row r="71" spans="1:5" ht="13.2">
      <c r="A71" s="194"/>
      <c r="B71" s="194"/>
      <c r="C71" s="194"/>
      <c r="D71" s="195"/>
      <c r="E71" s="196"/>
    </row>
    <row r="72" spans="1:5" ht="13.2">
      <c r="A72" s="194"/>
      <c r="B72" s="194"/>
      <c r="C72" s="194"/>
      <c r="D72" s="195"/>
      <c r="E72" s="196"/>
    </row>
    <row r="73" spans="1:5" ht="13.2">
      <c r="A73" s="194"/>
      <c r="B73" s="194"/>
      <c r="C73" s="194"/>
      <c r="D73" s="195"/>
      <c r="E73" s="196"/>
    </row>
    <row r="74" spans="1:5" ht="13.2">
      <c r="A74" s="194"/>
      <c r="B74" s="194"/>
      <c r="C74" s="194"/>
      <c r="D74" s="195"/>
      <c r="E74" s="196"/>
    </row>
    <row r="75" spans="1:5" ht="13.2">
      <c r="A75" s="194"/>
      <c r="B75" s="194"/>
      <c r="C75" s="194"/>
      <c r="D75" s="195"/>
      <c r="E75" s="196"/>
    </row>
    <row r="76" spans="1:5" ht="13.2">
      <c r="A76" s="194"/>
      <c r="B76" s="194"/>
      <c r="C76" s="194"/>
      <c r="D76" s="195"/>
      <c r="E76" s="196"/>
    </row>
    <row r="77" spans="1:5" ht="13.2">
      <c r="A77" s="194"/>
      <c r="B77" s="194"/>
      <c r="C77" s="194"/>
      <c r="D77" s="195"/>
      <c r="E77" s="196"/>
    </row>
    <row r="78" spans="1:5" ht="13.2">
      <c r="A78" s="194"/>
      <c r="B78" s="194"/>
      <c r="C78" s="194"/>
      <c r="D78" s="195"/>
      <c r="E78" s="196"/>
    </row>
    <row r="79" spans="1:5" ht="13.2">
      <c r="A79" s="194"/>
      <c r="B79" s="194"/>
      <c r="C79" s="194"/>
      <c r="D79" s="195"/>
      <c r="E79" s="196"/>
    </row>
    <row r="80" spans="1:5" ht="13.2">
      <c r="A80" s="194"/>
      <c r="B80" s="194"/>
      <c r="C80" s="194"/>
      <c r="D80" s="195"/>
      <c r="E80" s="196"/>
    </row>
    <row r="81" spans="1:5" ht="13.2">
      <c r="A81" s="194"/>
      <c r="B81" s="194"/>
      <c r="C81" s="194"/>
      <c r="D81" s="195"/>
      <c r="E81" s="196"/>
    </row>
    <row r="82" spans="1:5" ht="13.2">
      <c r="A82" s="194"/>
      <c r="B82" s="194"/>
      <c r="C82" s="194"/>
      <c r="D82" s="195"/>
      <c r="E82" s="196"/>
    </row>
    <row r="83" spans="1:5" ht="13.2">
      <c r="A83" s="194"/>
      <c r="B83" s="194"/>
      <c r="C83" s="194"/>
      <c r="D83" s="195"/>
      <c r="E83" s="196"/>
    </row>
    <row r="84" spans="1:5" ht="13.2">
      <c r="A84" s="194"/>
      <c r="B84" s="194"/>
      <c r="C84" s="194"/>
      <c r="D84" s="195"/>
      <c r="E84" s="196"/>
    </row>
    <row r="85" spans="1:5" ht="13.2">
      <c r="A85" s="194"/>
      <c r="B85" s="194"/>
      <c r="C85" s="194"/>
      <c r="D85" s="195"/>
      <c r="E85" s="196"/>
    </row>
    <row r="86" spans="1:5" ht="13.2">
      <c r="A86" s="194"/>
      <c r="B86" s="194"/>
      <c r="C86" s="194"/>
      <c r="D86" s="195"/>
      <c r="E86" s="196"/>
    </row>
    <row r="87" spans="1:5" ht="13.2">
      <c r="A87" s="194"/>
      <c r="B87" s="194"/>
      <c r="C87" s="194"/>
      <c r="D87" s="195"/>
      <c r="E87" s="196"/>
    </row>
    <row r="88" spans="1:5" ht="13.2">
      <c r="A88" s="194"/>
      <c r="B88" s="194"/>
      <c r="C88" s="194"/>
      <c r="D88" s="195"/>
      <c r="E88" s="196"/>
    </row>
    <row r="89" spans="1:5" ht="13.2">
      <c r="A89" s="194"/>
      <c r="B89" s="194"/>
      <c r="C89" s="194"/>
      <c r="D89" s="195"/>
      <c r="E89" s="196"/>
    </row>
    <row r="90" spans="1:5" ht="13.2">
      <c r="A90" s="194"/>
      <c r="B90" s="194"/>
      <c r="C90" s="194"/>
      <c r="D90" s="195"/>
      <c r="E90" s="196"/>
    </row>
    <row r="91" spans="1:5" ht="13.2">
      <c r="A91" s="194"/>
      <c r="B91" s="194"/>
      <c r="C91" s="194"/>
      <c r="D91" s="195"/>
      <c r="E91" s="196"/>
    </row>
    <row r="92" spans="1:5" ht="13.2">
      <c r="A92" s="194"/>
      <c r="B92" s="194"/>
      <c r="C92" s="194"/>
      <c r="D92" s="195"/>
      <c r="E92" s="196"/>
    </row>
    <row r="93" spans="1:5" ht="13.2">
      <c r="A93" s="194"/>
      <c r="B93" s="194"/>
      <c r="C93" s="194"/>
      <c r="D93" s="195"/>
      <c r="E93" s="196"/>
    </row>
    <row r="94" spans="1:5" ht="13.2">
      <c r="A94" s="194"/>
      <c r="B94" s="194"/>
      <c r="C94" s="194"/>
      <c r="D94" s="195"/>
      <c r="E94" s="196"/>
    </row>
    <row r="95" spans="1:5" ht="13.2">
      <c r="A95" s="194"/>
      <c r="B95" s="194"/>
      <c r="C95" s="194"/>
      <c r="D95" s="195"/>
      <c r="E95" s="196"/>
    </row>
    <row r="96" spans="1:5" ht="13.2">
      <c r="A96" s="194"/>
      <c r="B96" s="194"/>
      <c r="C96" s="194"/>
      <c r="D96" s="195"/>
      <c r="E96" s="196"/>
    </row>
    <row r="97" spans="1:5" ht="13.2">
      <c r="A97" s="194"/>
      <c r="B97" s="194"/>
      <c r="C97" s="194"/>
      <c r="D97" s="195"/>
      <c r="E97" s="196"/>
    </row>
    <row r="98" spans="1:5" ht="13.2">
      <c r="A98" s="194"/>
      <c r="B98" s="194"/>
      <c r="C98" s="194"/>
      <c r="D98" s="195"/>
      <c r="E98" s="196"/>
    </row>
    <row r="99" spans="1:5" ht="13.2">
      <c r="A99" s="194"/>
      <c r="B99" s="194"/>
      <c r="C99" s="194"/>
      <c r="D99" s="195"/>
      <c r="E99" s="196"/>
    </row>
    <row r="100" spans="1:5" ht="13.2">
      <c r="A100" s="194"/>
      <c r="B100" s="194"/>
      <c r="C100" s="194"/>
      <c r="D100" s="195"/>
      <c r="E100" s="196"/>
    </row>
    <row r="101" spans="1:5" ht="13.2">
      <c r="A101" s="194"/>
      <c r="B101" s="194"/>
      <c r="C101" s="194"/>
      <c r="D101" s="195"/>
      <c r="E101" s="196"/>
    </row>
    <row r="102" spans="1:5" ht="13.2">
      <c r="A102" s="194"/>
      <c r="B102" s="194"/>
      <c r="C102" s="194"/>
      <c r="D102" s="195"/>
      <c r="E102" s="196"/>
    </row>
    <row r="103" spans="1:5" ht="13.2">
      <c r="A103" s="194"/>
      <c r="B103" s="194"/>
      <c r="C103" s="194"/>
      <c r="D103" s="195"/>
      <c r="E103" s="196"/>
    </row>
    <row r="104" spans="1:5" ht="13.2">
      <c r="A104" s="194"/>
      <c r="B104" s="194"/>
      <c r="C104" s="194"/>
      <c r="D104" s="195"/>
      <c r="E104" s="196"/>
    </row>
    <row r="105" spans="1:5" ht="13.2">
      <c r="A105" s="194"/>
      <c r="B105" s="194"/>
      <c r="C105" s="194"/>
      <c r="D105" s="195"/>
      <c r="E105" s="196"/>
    </row>
    <row r="106" spans="1:5" ht="13.2">
      <c r="A106" s="194"/>
      <c r="B106" s="194"/>
      <c r="C106" s="194"/>
      <c r="D106" s="195"/>
      <c r="E106" s="196"/>
    </row>
    <row r="107" spans="1:5" ht="13.2">
      <c r="A107" s="194"/>
      <c r="B107" s="194"/>
      <c r="C107" s="194"/>
      <c r="D107" s="195"/>
      <c r="E107" s="196"/>
    </row>
    <row r="108" spans="1:5" ht="13.2">
      <c r="A108" s="194"/>
      <c r="B108" s="194"/>
      <c r="C108" s="194"/>
      <c r="D108" s="195"/>
      <c r="E108" s="196"/>
    </row>
    <row r="109" spans="1:5" ht="13.2">
      <c r="A109" s="194"/>
      <c r="B109" s="194"/>
      <c r="C109" s="194"/>
      <c r="D109" s="195"/>
      <c r="E109" s="196"/>
    </row>
    <row r="110" spans="1:5" ht="13.2">
      <c r="A110" s="194"/>
      <c r="B110" s="194"/>
      <c r="C110" s="194"/>
      <c r="D110" s="195"/>
      <c r="E110" s="196"/>
    </row>
    <row r="111" spans="1:5" ht="13.2">
      <c r="A111" s="194"/>
      <c r="B111" s="194"/>
      <c r="C111" s="194"/>
      <c r="D111" s="195"/>
      <c r="E111" s="196"/>
    </row>
    <row r="112" spans="1:5" ht="13.2">
      <c r="A112" s="194"/>
      <c r="B112" s="194"/>
      <c r="C112" s="194"/>
      <c r="D112" s="195"/>
      <c r="E112" s="196"/>
    </row>
    <row r="113" spans="1:5" ht="13.2">
      <c r="A113" s="194"/>
      <c r="B113" s="194"/>
      <c r="C113" s="194"/>
      <c r="D113" s="195"/>
      <c r="E113" s="196"/>
    </row>
    <row r="114" spans="1:5" ht="13.2">
      <c r="A114" s="194"/>
      <c r="B114" s="194"/>
      <c r="C114" s="194"/>
      <c r="D114" s="195"/>
      <c r="E114" s="196"/>
    </row>
    <row r="115" spans="1:5" ht="13.2">
      <c r="A115" s="194"/>
      <c r="B115" s="194"/>
      <c r="C115" s="194"/>
      <c r="D115" s="195"/>
      <c r="E115" s="196"/>
    </row>
    <row r="116" spans="1:5" ht="13.2">
      <c r="A116" s="194"/>
      <c r="B116" s="194"/>
      <c r="C116" s="194"/>
      <c r="D116" s="195"/>
      <c r="E116" s="196"/>
    </row>
    <row r="117" spans="1:5" ht="13.2">
      <c r="A117" s="194"/>
      <c r="B117" s="194"/>
      <c r="C117" s="194"/>
      <c r="D117" s="195"/>
      <c r="E117" s="196"/>
    </row>
    <row r="118" spans="1:5" ht="13.2">
      <c r="A118" s="194"/>
      <c r="B118" s="194"/>
      <c r="C118" s="194"/>
      <c r="D118" s="195"/>
      <c r="E118" s="196"/>
    </row>
    <row r="119" spans="1:5" ht="13.2">
      <c r="A119" s="194"/>
      <c r="B119" s="194"/>
      <c r="C119" s="194"/>
      <c r="D119" s="195"/>
      <c r="E119" s="196"/>
    </row>
    <row r="120" spans="1:5" ht="13.2">
      <c r="A120" s="194"/>
      <c r="B120" s="194"/>
      <c r="C120" s="194"/>
      <c r="D120" s="195"/>
      <c r="E120" s="196"/>
    </row>
    <row r="121" spans="1:5" ht="13.2">
      <c r="A121" s="194"/>
      <c r="B121" s="194"/>
      <c r="C121" s="194"/>
      <c r="D121" s="195"/>
      <c r="E121" s="196"/>
    </row>
    <row r="122" spans="1:5" ht="13.2">
      <c r="A122" s="194"/>
      <c r="B122" s="194"/>
      <c r="C122" s="194"/>
      <c r="D122" s="195"/>
      <c r="E122" s="196"/>
    </row>
    <row r="123" spans="1:5" ht="13.2">
      <c r="A123" s="194"/>
      <c r="B123" s="194"/>
      <c r="C123" s="194"/>
      <c r="D123" s="195"/>
      <c r="E123" s="196"/>
    </row>
    <row r="124" spans="1:5" ht="13.2">
      <c r="A124" s="194"/>
      <c r="B124" s="194"/>
      <c r="C124" s="194"/>
      <c r="D124" s="195"/>
      <c r="E124" s="196"/>
    </row>
    <row r="125" spans="1:5" ht="13.2">
      <c r="A125" s="194"/>
      <c r="B125" s="194"/>
      <c r="C125" s="194"/>
      <c r="D125" s="195"/>
      <c r="E125" s="196"/>
    </row>
    <row r="126" spans="1:5" ht="13.2">
      <c r="A126" s="194"/>
      <c r="B126" s="194"/>
      <c r="C126" s="194"/>
      <c r="D126" s="195"/>
      <c r="E126" s="196"/>
    </row>
    <row r="127" spans="1:5" ht="13.2">
      <c r="A127" s="194"/>
      <c r="B127" s="194"/>
      <c r="C127" s="194"/>
      <c r="D127" s="195"/>
      <c r="E127" s="196"/>
    </row>
    <row r="128" spans="1:5" ht="13.2">
      <c r="A128" s="194"/>
      <c r="B128" s="194"/>
      <c r="C128" s="194"/>
      <c r="D128" s="195"/>
      <c r="E128" s="196"/>
    </row>
    <row r="129" spans="1:5" ht="13.2">
      <c r="A129" s="194"/>
      <c r="B129" s="194"/>
      <c r="C129" s="194"/>
      <c r="D129" s="195"/>
      <c r="E129" s="196"/>
    </row>
    <row r="130" spans="1:5" ht="13.2">
      <c r="A130" s="194"/>
      <c r="B130" s="194"/>
      <c r="C130" s="194"/>
      <c r="D130" s="195"/>
      <c r="E130" s="196"/>
    </row>
    <row r="131" spans="1:5" ht="13.2">
      <c r="A131" s="194"/>
      <c r="B131" s="194"/>
      <c r="C131" s="194"/>
      <c r="D131" s="195"/>
      <c r="E131" s="196"/>
    </row>
    <row r="132" spans="1:5" ht="13.2">
      <c r="A132" s="194"/>
      <c r="B132" s="194"/>
      <c r="C132" s="194"/>
      <c r="D132" s="195"/>
      <c r="E132" s="196"/>
    </row>
    <row r="133" spans="1:5" ht="13.2">
      <c r="A133" s="194"/>
      <c r="B133" s="194"/>
      <c r="C133" s="194"/>
      <c r="D133" s="195"/>
      <c r="E133" s="196"/>
    </row>
    <row r="134" spans="1:5" ht="13.2">
      <c r="A134" s="194"/>
      <c r="B134" s="194"/>
      <c r="C134" s="194"/>
      <c r="D134" s="195"/>
      <c r="E134" s="196"/>
    </row>
    <row r="135" spans="1:5" ht="13.2">
      <c r="A135" s="194"/>
      <c r="B135" s="194"/>
      <c r="C135" s="194"/>
      <c r="D135" s="195"/>
      <c r="E135" s="196"/>
    </row>
    <row r="136" spans="1:5" ht="13.2">
      <c r="A136" s="194"/>
      <c r="B136" s="194"/>
      <c r="C136" s="194"/>
      <c r="D136" s="195"/>
      <c r="E136" s="196"/>
    </row>
    <row r="137" spans="1:5" ht="13.2">
      <c r="A137" s="194"/>
      <c r="B137" s="194"/>
      <c r="C137" s="194"/>
      <c r="D137" s="195"/>
      <c r="E137" s="196"/>
    </row>
    <row r="138" spans="1:5" ht="13.2">
      <c r="A138" s="194"/>
      <c r="B138" s="194"/>
      <c r="C138" s="194"/>
      <c r="D138" s="195"/>
      <c r="E138" s="196"/>
    </row>
    <row r="139" spans="1:5" ht="13.2">
      <c r="A139" s="194"/>
      <c r="B139" s="194"/>
      <c r="C139" s="194"/>
      <c r="D139" s="195"/>
      <c r="E139" s="196"/>
    </row>
    <row r="140" spans="1:5" ht="13.2">
      <c r="A140" s="194"/>
      <c r="B140" s="194"/>
      <c r="C140" s="194"/>
      <c r="D140" s="195"/>
      <c r="E140" s="196"/>
    </row>
    <row r="141" spans="1:5" ht="13.2">
      <c r="A141" s="194"/>
      <c r="B141" s="194"/>
      <c r="C141" s="194"/>
      <c r="D141" s="195"/>
      <c r="E141" s="196"/>
    </row>
    <row r="142" spans="1:5" ht="13.2">
      <c r="A142" s="194"/>
      <c r="B142" s="194"/>
      <c r="C142" s="194"/>
      <c r="D142" s="195"/>
      <c r="E142" s="196"/>
    </row>
    <row r="143" spans="1:5" ht="13.2">
      <c r="A143" s="194"/>
      <c r="B143" s="194"/>
      <c r="C143" s="194"/>
      <c r="D143" s="195"/>
      <c r="E143" s="196"/>
    </row>
    <row r="144" spans="1:5" ht="13.2">
      <c r="A144" s="194"/>
      <c r="B144" s="194"/>
      <c r="C144" s="194"/>
      <c r="D144" s="195"/>
      <c r="E144" s="196"/>
    </row>
    <row r="145" spans="1:5" ht="13.2">
      <c r="A145" s="194"/>
      <c r="B145" s="194"/>
      <c r="C145" s="194"/>
      <c r="D145" s="195"/>
      <c r="E145" s="196"/>
    </row>
    <row r="146" spans="1:5" ht="13.2">
      <c r="A146" s="194"/>
      <c r="B146" s="194"/>
      <c r="C146" s="194"/>
      <c r="D146" s="195"/>
      <c r="E146" s="196"/>
    </row>
    <row r="147" spans="1:5" ht="13.2">
      <c r="A147" s="194"/>
      <c r="B147" s="194"/>
      <c r="C147" s="194"/>
      <c r="D147" s="195"/>
      <c r="E147" s="196"/>
    </row>
    <row r="148" spans="1:5" ht="13.2">
      <c r="A148" s="194"/>
      <c r="B148" s="194"/>
      <c r="C148" s="194"/>
      <c r="D148" s="195"/>
      <c r="E148" s="196"/>
    </row>
    <row r="149" spans="1:5" ht="13.2">
      <c r="A149" s="194"/>
      <c r="B149" s="194"/>
      <c r="C149" s="194"/>
      <c r="D149" s="195"/>
      <c r="E149" s="196"/>
    </row>
    <row r="150" spans="1:5" ht="13.2">
      <c r="A150" s="194"/>
      <c r="B150" s="194"/>
      <c r="C150" s="194"/>
      <c r="D150" s="195"/>
      <c r="E150" s="196"/>
    </row>
    <row r="151" spans="1:5" ht="13.2">
      <c r="A151" s="194"/>
      <c r="B151" s="194"/>
      <c r="C151" s="194"/>
      <c r="D151" s="195"/>
      <c r="E151" s="196"/>
    </row>
    <row r="152" spans="1:5" ht="13.2">
      <c r="A152" s="194"/>
      <c r="B152" s="194"/>
      <c r="C152" s="194"/>
      <c r="D152" s="195"/>
      <c r="E152" s="196"/>
    </row>
    <row r="153" spans="1:5" ht="13.2">
      <c r="A153" s="194"/>
      <c r="B153" s="194"/>
      <c r="C153" s="194"/>
      <c r="D153" s="195"/>
      <c r="E153" s="196"/>
    </row>
    <row r="154" spans="1:5" ht="13.2">
      <c r="A154" s="194"/>
      <c r="B154" s="194"/>
      <c r="C154" s="194"/>
      <c r="D154" s="195"/>
      <c r="E154" s="196"/>
    </row>
    <row r="155" spans="1:5" ht="13.2">
      <c r="A155" s="194"/>
      <c r="B155" s="194"/>
      <c r="C155" s="194"/>
      <c r="D155" s="195"/>
      <c r="E155" s="196"/>
    </row>
    <row r="156" spans="1:5" ht="13.2">
      <c r="A156" s="194"/>
      <c r="B156" s="194"/>
      <c r="C156" s="194"/>
      <c r="D156" s="195"/>
      <c r="E156" s="196"/>
    </row>
    <row r="157" spans="1:5" ht="13.2">
      <c r="A157" s="194"/>
      <c r="B157" s="194"/>
      <c r="C157" s="194"/>
      <c r="D157" s="195"/>
      <c r="E157" s="196"/>
    </row>
    <row r="158" spans="1:5" ht="13.2">
      <c r="A158" s="194"/>
      <c r="B158" s="194"/>
      <c r="C158" s="194"/>
      <c r="D158" s="195"/>
      <c r="E158" s="196"/>
    </row>
    <row r="159" spans="1:5" ht="13.2">
      <c r="A159" s="194"/>
      <c r="B159" s="194"/>
      <c r="C159" s="194"/>
      <c r="D159" s="195"/>
      <c r="E159" s="196"/>
    </row>
    <row r="160" spans="1:5" ht="13.2">
      <c r="A160" s="194"/>
      <c r="B160" s="194"/>
      <c r="C160" s="194"/>
      <c r="D160" s="195"/>
      <c r="E160" s="196"/>
    </row>
    <row r="161" spans="1:5" ht="13.2">
      <c r="A161" s="194"/>
      <c r="B161" s="194"/>
      <c r="C161" s="194"/>
      <c r="D161" s="195"/>
      <c r="E161" s="196"/>
    </row>
    <row r="162" spans="1:5" ht="13.2">
      <c r="A162" s="194"/>
      <c r="B162" s="194"/>
      <c r="C162" s="194"/>
      <c r="D162" s="195"/>
      <c r="E162" s="196"/>
    </row>
    <row r="163" spans="1:5" ht="13.2">
      <c r="A163" s="194"/>
      <c r="B163" s="194"/>
      <c r="C163" s="194"/>
      <c r="D163" s="195"/>
      <c r="E163" s="196"/>
    </row>
    <row r="164" spans="1:5" ht="13.2">
      <c r="A164" s="194"/>
      <c r="B164" s="194"/>
      <c r="C164" s="194"/>
      <c r="D164" s="195"/>
      <c r="E164" s="196"/>
    </row>
    <row r="165" spans="1:5" ht="13.2">
      <c r="A165" s="194"/>
      <c r="B165" s="194"/>
      <c r="C165" s="194"/>
      <c r="D165" s="195"/>
      <c r="E165" s="196"/>
    </row>
    <row r="166" spans="1:5" ht="13.2">
      <c r="A166" s="194"/>
      <c r="B166" s="194"/>
      <c r="C166" s="194"/>
      <c r="D166" s="195"/>
      <c r="E166" s="196"/>
    </row>
    <row r="167" spans="1:5" ht="13.2">
      <c r="A167" s="194"/>
      <c r="B167" s="194"/>
      <c r="C167" s="194"/>
      <c r="D167" s="195"/>
      <c r="E167" s="196"/>
    </row>
    <row r="168" spans="1:5" ht="13.2">
      <c r="A168" s="194"/>
      <c r="B168" s="194"/>
      <c r="C168" s="194"/>
      <c r="D168" s="195"/>
      <c r="E168" s="196"/>
    </row>
    <row r="169" spans="1:5" ht="13.2">
      <c r="A169" s="194"/>
      <c r="B169" s="194"/>
      <c r="C169" s="194"/>
      <c r="D169" s="195"/>
      <c r="E169" s="196"/>
    </row>
    <row r="170" spans="1:5" ht="13.2">
      <c r="A170" s="194"/>
      <c r="B170" s="194"/>
      <c r="C170" s="194"/>
      <c r="D170" s="195"/>
      <c r="E170" s="196"/>
    </row>
    <row r="171" spans="1:5" ht="13.2">
      <c r="A171" s="194"/>
      <c r="B171" s="194"/>
      <c r="C171" s="194"/>
      <c r="D171" s="195"/>
      <c r="E171" s="196"/>
    </row>
    <row r="172" spans="1:5" ht="13.2">
      <c r="A172" s="194"/>
      <c r="B172" s="194"/>
      <c r="C172" s="194"/>
      <c r="D172" s="195"/>
      <c r="E172" s="196"/>
    </row>
    <row r="173" spans="1:5" ht="13.2">
      <c r="A173" s="194"/>
      <c r="B173" s="194"/>
      <c r="C173" s="194"/>
      <c r="D173" s="195"/>
      <c r="E173" s="196"/>
    </row>
    <row r="174" spans="1:5" ht="13.2">
      <c r="A174" s="194"/>
      <c r="B174" s="194"/>
      <c r="C174" s="194"/>
      <c r="D174" s="195"/>
      <c r="E174" s="196"/>
    </row>
    <row r="175" spans="1:5" ht="13.2">
      <c r="A175" s="194"/>
      <c r="B175" s="194"/>
      <c r="C175" s="194"/>
      <c r="D175" s="195"/>
      <c r="E175" s="196"/>
    </row>
    <row r="176" spans="1:5" ht="13.2">
      <c r="A176" s="194"/>
      <c r="B176" s="194"/>
      <c r="C176" s="194"/>
      <c r="D176" s="195"/>
      <c r="E176" s="196"/>
    </row>
    <row r="177" spans="1:5" ht="13.2">
      <c r="A177" s="194"/>
      <c r="B177" s="194"/>
      <c r="C177" s="194"/>
      <c r="D177" s="195"/>
      <c r="E177" s="196"/>
    </row>
    <row r="178" spans="1:5" ht="13.2">
      <c r="A178" s="194"/>
      <c r="B178" s="194"/>
      <c r="C178" s="194"/>
      <c r="D178" s="195"/>
      <c r="E178" s="196"/>
    </row>
    <row r="179" spans="1:5" ht="13.2">
      <c r="A179" s="194"/>
      <c r="B179" s="194"/>
      <c r="C179" s="194"/>
      <c r="D179" s="195"/>
      <c r="E179" s="196"/>
    </row>
    <row r="180" spans="1:5" ht="13.2">
      <c r="A180" s="194"/>
      <c r="B180" s="194"/>
      <c r="C180" s="194"/>
      <c r="D180" s="195"/>
      <c r="E180" s="196"/>
    </row>
    <row r="181" spans="1:5" ht="13.2">
      <c r="A181" s="194"/>
      <c r="B181" s="194"/>
      <c r="C181" s="194"/>
      <c r="D181" s="195"/>
      <c r="E181" s="196"/>
    </row>
    <row r="182" spans="1:5" ht="13.2">
      <c r="A182" s="194"/>
      <c r="B182" s="194"/>
      <c r="C182" s="194"/>
      <c r="D182" s="195"/>
      <c r="E182" s="196"/>
    </row>
    <row r="183" spans="1:5" ht="13.2">
      <c r="A183" s="194"/>
      <c r="B183" s="194"/>
      <c r="C183" s="194"/>
      <c r="D183" s="195"/>
      <c r="E183" s="196"/>
    </row>
    <row r="184" spans="1:5" ht="13.2">
      <c r="A184" s="194"/>
      <c r="B184" s="194"/>
      <c r="C184" s="194"/>
      <c r="D184" s="195"/>
      <c r="E184" s="196"/>
    </row>
    <row r="185" spans="1:5" ht="13.2">
      <c r="A185" s="194"/>
      <c r="B185" s="194"/>
      <c r="C185" s="194"/>
      <c r="D185" s="195"/>
      <c r="E185" s="196"/>
    </row>
    <row r="186" spans="1:5" ht="13.2">
      <c r="A186" s="194"/>
      <c r="B186" s="194"/>
      <c r="C186" s="194"/>
      <c r="D186" s="195"/>
      <c r="E186" s="196"/>
    </row>
    <row r="187" spans="1:5" ht="13.2">
      <c r="A187" s="194"/>
      <c r="B187" s="194"/>
      <c r="C187" s="194"/>
      <c r="D187" s="195"/>
      <c r="E187" s="196"/>
    </row>
    <row r="188" spans="1:5" ht="13.2">
      <c r="A188" s="194"/>
      <c r="B188" s="194"/>
      <c r="C188" s="194"/>
      <c r="D188" s="195"/>
      <c r="E188" s="196"/>
    </row>
    <row r="189" spans="1:5" ht="13.2">
      <c r="A189" s="194"/>
      <c r="B189" s="194"/>
      <c r="C189" s="194"/>
      <c r="D189" s="195"/>
      <c r="E189" s="196"/>
    </row>
    <row r="190" spans="1:5" ht="13.2">
      <c r="A190" s="194"/>
      <c r="B190" s="194"/>
      <c r="C190" s="194"/>
      <c r="D190" s="195"/>
      <c r="E190" s="196"/>
    </row>
    <row r="191" spans="1:5" ht="13.2">
      <c r="A191" s="194"/>
      <c r="B191" s="194"/>
      <c r="C191" s="194"/>
      <c r="D191" s="195"/>
      <c r="E191" s="196"/>
    </row>
    <row r="192" spans="1:5" ht="13.2">
      <c r="A192" s="194"/>
      <c r="B192" s="194"/>
      <c r="C192" s="194"/>
      <c r="D192" s="195"/>
      <c r="E192" s="196"/>
    </row>
    <row r="193" spans="1:5" ht="13.2">
      <c r="A193" s="194"/>
      <c r="B193" s="194"/>
      <c r="C193" s="194"/>
      <c r="D193" s="195"/>
      <c r="E193" s="196"/>
    </row>
    <row r="194" spans="1:5" ht="13.2">
      <c r="A194" s="194"/>
      <c r="B194" s="194"/>
      <c r="C194" s="194"/>
      <c r="D194" s="195"/>
      <c r="E194" s="196"/>
    </row>
    <row r="195" spans="1:5" ht="13.2">
      <c r="A195" s="194"/>
      <c r="B195" s="194"/>
      <c r="C195" s="194"/>
      <c r="D195" s="195"/>
      <c r="E195" s="196"/>
    </row>
    <row r="196" spans="1:5" ht="13.2">
      <c r="A196" s="194"/>
      <c r="B196" s="194"/>
      <c r="C196" s="194"/>
      <c r="D196" s="195"/>
      <c r="E196" s="196"/>
    </row>
    <row r="197" spans="1:5" ht="13.2">
      <c r="A197" s="194"/>
      <c r="B197" s="194"/>
      <c r="C197" s="194"/>
      <c r="D197" s="195"/>
      <c r="E197" s="196"/>
    </row>
    <row r="198" spans="1:5" ht="13.2">
      <c r="A198" s="194"/>
      <c r="B198" s="194"/>
      <c r="C198" s="194"/>
      <c r="D198" s="195"/>
      <c r="E198" s="196"/>
    </row>
    <row r="199" spans="1:5" ht="13.2">
      <c r="A199" s="194"/>
      <c r="B199" s="194"/>
      <c r="C199" s="194"/>
      <c r="D199" s="195"/>
      <c r="E199" s="196"/>
    </row>
    <row r="200" spans="1:5" ht="13.2">
      <c r="A200" s="194"/>
      <c r="B200" s="194"/>
      <c r="C200" s="194"/>
      <c r="D200" s="195"/>
      <c r="E200" s="196"/>
    </row>
    <row r="201" spans="1:5" ht="13.2">
      <c r="A201" s="194"/>
      <c r="B201" s="194"/>
      <c r="C201" s="194"/>
      <c r="D201" s="195"/>
      <c r="E201" s="196"/>
    </row>
    <row r="202" spans="1:5" ht="13.2">
      <c r="A202" s="194"/>
      <c r="B202" s="194"/>
      <c r="C202" s="194"/>
      <c r="D202" s="195"/>
      <c r="E202" s="196"/>
    </row>
    <row r="203" spans="1:5" ht="13.2">
      <c r="A203" s="194"/>
      <c r="B203" s="194"/>
      <c r="C203" s="194"/>
      <c r="D203" s="195"/>
      <c r="E203" s="196"/>
    </row>
    <row r="204" spans="1:5" ht="13.2">
      <c r="A204" s="194"/>
      <c r="B204" s="194"/>
      <c r="C204" s="194"/>
      <c r="D204" s="195"/>
      <c r="E204" s="196"/>
    </row>
    <row r="205" spans="1:5" ht="13.2">
      <c r="A205" s="194"/>
      <c r="B205" s="194"/>
      <c r="C205" s="194"/>
      <c r="D205" s="195"/>
      <c r="E205" s="196"/>
    </row>
    <row r="206" spans="1:5" ht="13.2">
      <c r="A206" s="194"/>
      <c r="B206" s="194"/>
      <c r="C206" s="194"/>
      <c r="D206" s="195"/>
      <c r="E206" s="196"/>
    </row>
    <row r="207" spans="1:5" ht="13.2">
      <c r="A207" s="194"/>
      <c r="B207" s="194"/>
      <c r="C207" s="194"/>
      <c r="D207" s="195"/>
      <c r="E207" s="196"/>
    </row>
    <row r="208" spans="1:5" ht="13.2">
      <c r="A208" s="194"/>
      <c r="B208" s="194"/>
      <c r="C208" s="194"/>
      <c r="D208" s="195"/>
      <c r="E208" s="196"/>
    </row>
    <row r="209" spans="1:5" ht="13.2">
      <c r="A209" s="194"/>
      <c r="B209" s="194"/>
      <c r="C209" s="194"/>
      <c r="D209" s="195"/>
      <c r="E209" s="196"/>
    </row>
    <row r="210" spans="1:5" ht="13.2">
      <c r="A210" s="194"/>
      <c r="B210" s="194"/>
      <c r="C210" s="194"/>
      <c r="D210" s="195"/>
      <c r="E210" s="196"/>
    </row>
    <row r="211" spans="1:5" ht="13.2">
      <c r="A211" s="194"/>
      <c r="B211" s="194"/>
      <c r="C211" s="194"/>
      <c r="D211" s="195"/>
      <c r="E211" s="196"/>
    </row>
    <row r="212" spans="1:5" ht="13.2">
      <c r="A212" s="194"/>
      <c r="B212" s="194"/>
      <c r="C212" s="194"/>
      <c r="D212" s="195"/>
      <c r="E212" s="196"/>
    </row>
    <row r="213" spans="1:5" ht="13.2">
      <c r="A213" s="194"/>
      <c r="B213" s="194"/>
      <c r="C213" s="194"/>
      <c r="D213" s="195"/>
      <c r="E213" s="196"/>
    </row>
    <row r="214" spans="1:5" ht="13.2">
      <c r="A214" s="194"/>
      <c r="B214" s="194"/>
      <c r="C214" s="194"/>
      <c r="D214" s="195"/>
      <c r="E214" s="196"/>
    </row>
    <row r="215" spans="1:5" ht="13.2">
      <c r="A215" s="194"/>
      <c r="B215" s="194"/>
      <c r="C215" s="194"/>
      <c r="D215" s="195"/>
      <c r="E215" s="196"/>
    </row>
    <row r="216" spans="1:5" ht="13.2">
      <c r="A216" s="194"/>
      <c r="B216" s="194"/>
      <c r="C216" s="194"/>
      <c r="D216" s="195"/>
      <c r="E216" s="196"/>
    </row>
    <row r="217" spans="1:5" ht="13.2">
      <c r="A217" s="194"/>
      <c r="B217" s="194"/>
      <c r="C217" s="194"/>
      <c r="D217" s="195"/>
      <c r="E217" s="196"/>
    </row>
    <row r="218" spans="1:5" ht="13.2">
      <c r="A218" s="194"/>
      <c r="B218" s="194"/>
      <c r="C218" s="194"/>
      <c r="D218" s="195"/>
      <c r="E218" s="196"/>
    </row>
    <row r="219" spans="1:5" ht="13.2">
      <c r="A219" s="194"/>
      <c r="B219" s="194"/>
      <c r="C219" s="194"/>
      <c r="D219" s="195"/>
      <c r="E219" s="196"/>
    </row>
    <row r="220" spans="1:5" ht="13.2">
      <c r="A220" s="194"/>
      <c r="B220" s="194"/>
      <c r="C220" s="194"/>
      <c r="D220" s="195"/>
      <c r="E220" s="196"/>
    </row>
    <row r="221" spans="1:5" ht="13.2">
      <c r="A221" s="194"/>
      <c r="B221" s="194"/>
      <c r="C221" s="194"/>
      <c r="D221" s="195"/>
      <c r="E221" s="196"/>
    </row>
    <row r="222" spans="1:5" ht="13.2">
      <c r="A222" s="194"/>
      <c r="B222" s="194"/>
      <c r="C222" s="194"/>
      <c r="D222" s="195"/>
      <c r="E222" s="196"/>
    </row>
    <row r="223" spans="1:5" ht="13.2">
      <c r="A223" s="194"/>
      <c r="B223" s="194"/>
      <c r="C223" s="194"/>
      <c r="D223" s="195"/>
      <c r="E223" s="196"/>
    </row>
    <row r="224" spans="1:5" ht="13.2">
      <c r="A224" s="194"/>
      <c r="B224" s="194"/>
      <c r="C224" s="194"/>
      <c r="D224" s="195"/>
      <c r="E224" s="196"/>
    </row>
    <row r="225" spans="1:5" ht="13.2">
      <c r="A225" s="194"/>
      <c r="B225" s="194"/>
      <c r="C225" s="194"/>
      <c r="D225" s="195"/>
      <c r="E225" s="196"/>
    </row>
    <row r="226" spans="1:5" ht="13.2">
      <c r="A226" s="194"/>
      <c r="B226" s="194"/>
      <c r="C226" s="194"/>
      <c r="D226" s="195"/>
      <c r="E226" s="196"/>
    </row>
    <row r="227" spans="1:5" ht="13.2">
      <c r="A227" s="194"/>
      <c r="B227" s="194"/>
      <c r="C227" s="194"/>
      <c r="D227" s="195"/>
      <c r="E227" s="196"/>
    </row>
    <row r="228" spans="1:5" ht="13.2">
      <c r="A228" s="194"/>
      <c r="B228" s="194"/>
      <c r="C228" s="194"/>
      <c r="D228" s="195"/>
      <c r="E228" s="196"/>
    </row>
    <row r="229" spans="1:5" ht="13.2">
      <c r="A229" s="194"/>
      <c r="B229" s="194"/>
      <c r="C229" s="194"/>
      <c r="D229" s="195"/>
      <c r="E229" s="196"/>
    </row>
    <row r="230" spans="1:5" ht="13.2">
      <c r="A230" s="194"/>
      <c r="B230" s="194"/>
      <c r="C230" s="194"/>
      <c r="D230" s="195"/>
      <c r="E230" s="196"/>
    </row>
    <row r="231" spans="1:5" ht="13.2">
      <c r="A231" s="194"/>
      <c r="B231" s="194"/>
      <c r="C231" s="194"/>
      <c r="D231" s="195"/>
      <c r="E231" s="196"/>
    </row>
    <row r="232" spans="1:5" ht="13.2">
      <c r="A232" s="194"/>
      <c r="B232" s="194"/>
      <c r="C232" s="194"/>
      <c r="D232" s="195"/>
      <c r="E232" s="196"/>
    </row>
    <row r="233" spans="1:5" ht="13.2">
      <c r="A233" s="194"/>
      <c r="B233" s="194"/>
      <c r="C233" s="194"/>
      <c r="D233" s="195"/>
      <c r="E233" s="196"/>
    </row>
    <row r="234" spans="1:5" ht="13.2">
      <c r="A234" s="194"/>
      <c r="B234" s="194"/>
      <c r="C234" s="194"/>
      <c r="D234" s="195"/>
      <c r="E234" s="196"/>
    </row>
    <row r="235" spans="1:5" ht="13.2">
      <c r="A235" s="194"/>
      <c r="B235" s="194"/>
      <c r="C235" s="194"/>
      <c r="D235" s="195"/>
      <c r="E235" s="196"/>
    </row>
    <row r="236" spans="1:5" ht="13.2">
      <c r="A236" s="194"/>
      <c r="B236" s="194"/>
      <c r="C236" s="194"/>
      <c r="D236" s="195"/>
      <c r="E236" s="196"/>
    </row>
    <row r="237" spans="1:5" ht="13.2">
      <c r="A237" s="194"/>
      <c r="B237" s="194"/>
      <c r="C237" s="194"/>
      <c r="D237" s="195"/>
      <c r="E237" s="196"/>
    </row>
    <row r="238" spans="1:5" ht="13.2">
      <c r="A238" s="194"/>
      <c r="B238" s="194"/>
      <c r="C238" s="194"/>
      <c r="D238" s="195"/>
      <c r="E238" s="196"/>
    </row>
    <row r="239" spans="1:5" ht="13.2">
      <c r="A239" s="194"/>
      <c r="B239" s="194"/>
      <c r="C239" s="194"/>
      <c r="D239" s="195"/>
      <c r="E239" s="196"/>
    </row>
    <row r="240" spans="1:5" ht="13.2">
      <c r="A240" s="194"/>
      <c r="B240" s="194"/>
      <c r="C240" s="194"/>
      <c r="D240" s="195"/>
      <c r="E240" s="196"/>
    </row>
    <row r="241" spans="1:5" ht="13.2">
      <c r="A241" s="194"/>
      <c r="B241" s="194"/>
      <c r="C241" s="194"/>
      <c r="D241" s="195"/>
      <c r="E241" s="196"/>
    </row>
    <row r="242" spans="1:5" ht="13.2">
      <c r="A242" s="194"/>
      <c r="B242" s="194"/>
      <c r="C242" s="194"/>
      <c r="D242" s="195"/>
      <c r="E242" s="196"/>
    </row>
    <row r="243" spans="1:5" ht="13.2">
      <c r="A243" s="194"/>
      <c r="B243" s="194"/>
      <c r="C243" s="194"/>
      <c r="D243" s="195"/>
      <c r="E243" s="196"/>
    </row>
    <row r="244" spans="1:5" ht="13.2">
      <c r="A244" s="194"/>
      <c r="B244" s="194"/>
      <c r="C244" s="194"/>
      <c r="D244" s="195"/>
      <c r="E244" s="196"/>
    </row>
    <row r="245" spans="1:5" ht="13.2">
      <c r="A245" s="194"/>
      <c r="B245" s="194"/>
      <c r="C245" s="194"/>
      <c r="D245" s="195"/>
      <c r="E245" s="196"/>
    </row>
    <row r="246" spans="1:5" ht="13.2">
      <c r="A246" s="194"/>
      <c r="B246" s="194"/>
      <c r="C246" s="194"/>
      <c r="D246" s="195"/>
      <c r="E246" s="196"/>
    </row>
    <row r="247" spans="1:5" ht="13.2">
      <c r="A247" s="194"/>
      <c r="B247" s="194"/>
      <c r="C247" s="194"/>
      <c r="D247" s="195"/>
      <c r="E247" s="196"/>
    </row>
    <row r="248" spans="1:5" ht="13.2">
      <c r="A248" s="194"/>
      <c r="B248" s="194"/>
      <c r="C248" s="194"/>
      <c r="D248" s="195"/>
      <c r="E248" s="196"/>
    </row>
    <row r="249" spans="1:5" ht="13.2">
      <c r="A249" s="194"/>
      <c r="B249" s="194"/>
      <c r="C249" s="194"/>
      <c r="D249" s="195"/>
      <c r="E249" s="196"/>
    </row>
    <row r="250" spans="1:5" ht="13.2">
      <c r="A250" s="194"/>
      <c r="B250" s="194"/>
      <c r="C250" s="194"/>
      <c r="D250" s="195"/>
      <c r="E250" s="196"/>
    </row>
    <row r="251" spans="1:5" ht="13.2">
      <c r="A251" s="194"/>
      <c r="B251" s="194"/>
      <c r="C251" s="194"/>
      <c r="D251" s="195"/>
      <c r="E251" s="196"/>
    </row>
    <row r="252" spans="1:5" ht="13.2">
      <c r="A252" s="194"/>
      <c r="B252" s="194"/>
      <c r="C252" s="194"/>
      <c r="D252" s="195"/>
      <c r="E252" s="196"/>
    </row>
    <row r="253" spans="1:5" ht="13.2">
      <c r="A253" s="194"/>
      <c r="B253" s="194"/>
      <c r="C253" s="194"/>
      <c r="D253" s="195"/>
      <c r="E253" s="196"/>
    </row>
    <row r="254" spans="1:5" ht="13.2">
      <c r="A254" s="194"/>
      <c r="B254" s="194"/>
      <c r="C254" s="194"/>
      <c r="D254" s="195"/>
      <c r="E254" s="196"/>
    </row>
    <row r="255" spans="1:5" ht="13.2">
      <c r="A255" s="194"/>
      <c r="B255" s="194"/>
      <c r="C255" s="194"/>
      <c r="D255" s="195"/>
      <c r="E255" s="196"/>
    </row>
    <row r="256" spans="1:5" ht="13.2">
      <c r="A256" s="194"/>
      <c r="B256" s="194"/>
      <c r="C256" s="194"/>
      <c r="D256" s="195"/>
      <c r="E256" s="196"/>
    </row>
    <row r="257" spans="1:5" ht="13.2">
      <c r="A257" s="194"/>
      <c r="B257" s="194"/>
      <c r="C257" s="194"/>
      <c r="D257" s="195"/>
      <c r="E257" s="196"/>
    </row>
    <row r="258" spans="1:5" ht="13.2">
      <c r="A258" s="194"/>
      <c r="B258" s="194"/>
      <c r="C258" s="194"/>
      <c r="D258" s="195"/>
      <c r="E258" s="196"/>
    </row>
    <row r="259" spans="1:5" ht="13.2">
      <c r="A259" s="194"/>
      <c r="B259" s="194"/>
      <c r="C259" s="194"/>
      <c r="D259" s="195"/>
      <c r="E259" s="196"/>
    </row>
    <row r="260" spans="1:5" ht="13.2">
      <c r="A260" s="194"/>
      <c r="B260" s="194"/>
      <c r="C260" s="194"/>
      <c r="D260" s="195"/>
      <c r="E260" s="196"/>
    </row>
    <row r="261" spans="1:5" ht="13.2">
      <c r="A261" s="194"/>
      <c r="B261" s="194"/>
      <c r="C261" s="194"/>
      <c r="D261" s="195"/>
      <c r="E261" s="196"/>
    </row>
    <row r="262" spans="1:5" ht="13.2">
      <c r="A262" s="194"/>
      <c r="B262" s="194"/>
      <c r="C262" s="194"/>
      <c r="D262" s="195"/>
      <c r="E262" s="196"/>
    </row>
    <row r="263" spans="1:5" ht="13.2">
      <c r="A263" s="194"/>
      <c r="B263" s="194"/>
      <c r="C263" s="194"/>
      <c r="D263" s="195"/>
      <c r="E263" s="196"/>
    </row>
    <row r="264" spans="1:5" ht="13.2">
      <c r="A264" s="194"/>
      <c r="B264" s="194"/>
      <c r="C264" s="194"/>
      <c r="D264" s="195"/>
      <c r="E264" s="196"/>
    </row>
    <row r="265" spans="1:5" ht="13.2">
      <c r="A265" s="194"/>
      <c r="B265" s="194"/>
      <c r="C265" s="194"/>
      <c r="D265" s="195"/>
      <c r="E265" s="196"/>
    </row>
    <row r="266" spans="1:5" ht="13.2">
      <c r="A266" s="194"/>
      <c r="B266" s="194"/>
      <c r="C266" s="194"/>
      <c r="D266" s="195"/>
      <c r="E266" s="196"/>
    </row>
    <row r="267" spans="1:5" ht="13.2">
      <c r="A267" s="194"/>
      <c r="B267" s="194"/>
      <c r="C267" s="194"/>
      <c r="D267" s="195"/>
      <c r="E267" s="196"/>
    </row>
    <row r="268" spans="1:5" ht="13.2">
      <c r="A268" s="194"/>
      <c r="B268" s="194"/>
      <c r="C268" s="194"/>
      <c r="D268" s="195"/>
      <c r="E268" s="196"/>
    </row>
    <row r="269" spans="1:5" ht="13.2">
      <c r="A269" s="194"/>
      <c r="B269" s="194"/>
      <c r="C269" s="194"/>
      <c r="D269" s="195"/>
      <c r="E269" s="196"/>
    </row>
    <row r="270" spans="1:5" ht="13.2">
      <c r="A270" s="194"/>
      <c r="B270" s="194"/>
      <c r="C270" s="194"/>
      <c r="D270" s="195"/>
      <c r="E270" s="196"/>
    </row>
    <row r="271" spans="1:5" ht="13.2">
      <c r="A271" s="194"/>
      <c r="B271" s="194"/>
      <c r="C271" s="194"/>
      <c r="D271" s="195"/>
      <c r="E271" s="196"/>
    </row>
    <row r="272" spans="1:5" ht="13.2">
      <c r="A272" s="194"/>
      <c r="B272" s="194"/>
      <c r="C272" s="194"/>
      <c r="D272" s="195"/>
      <c r="E272" s="196"/>
    </row>
    <row r="273" spans="1:5" ht="13.2">
      <c r="A273" s="194"/>
      <c r="B273" s="194"/>
      <c r="C273" s="194"/>
      <c r="D273" s="195"/>
      <c r="E273" s="196"/>
    </row>
    <row r="274" spans="1:5" ht="13.2">
      <c r="A274" s="194"/>
      <c r="B274" s="194"/>
      <c r="C274" s="194"/>
      <c r="D274" s="195"/>
      <c r="E274" s="196"/>
    </row>
    <row r="275" spans="1:5" ht="13.2">
      <c r="A275" s="194"/>
      <c r="B275" s="194"/>
      <c r="C275" s="194"/>
      <c r="D275" s="195"/>
      <c r="E275" s="196"/>
    </row>
    <row r="276" spans="1:5" ht="13.2">
      <c r="A276" s="194"/>
      <c r="B276" s="194"/>
      <c r="C276" s="194"/>
      <c r="D276" s="195"/>
      <c r="E276" s="196"/>
    </row>
    <row r="277" spans="1:5" ht="13.2">
      <c r="A277" s="194"/>
      <c r="B277" s="194"/>
      <c r="C277" s="194"/>
      <c r="D277" s="195"/>
      <c r="E277" s="196"/>
    </row>
    <row r="278" spans="1:5" ht="13.2">
      <c r="A278" s="194"/>
      <c r="B278" s="194"/>
      <c r="C278" s="194"/>
      <c r="D278" s="195"/>
      <c r="E278" s="196"/>
    </row>
    <row r="279" spans="1:5" ht="13.2">
      <c r="A279" s="194"/>
      <c r="B279" s="194"/>
      <c r="C279" s="194"/>
      <c r="D279" s="195"/>
      <c r="E279" s="196"/>
    </row>
    <row r="280" spans="1:5" ht="13.2">
      <c r="A280" s="194"/>
      <c r="B280" s="194"/>
      <c r="C280" s="194"/>
      <c r="D280" s="195"/>
      <c r="E280" s="196"/>
    </row>
    <row r="281" spans="1:5" ht="13.2">
      <c r="A281" s="194"/>
      <c r="B281" s="194"/>
      <c r="C281" s="194"/>
      <c r="D281" s="195"/>
      <c r="E281" s="196"/>
    </row>
    <row r="282" spans="1:5" ht="13.2">
      <c r="A282" s="194"/>
      <c r="B282" s="194"/>
      <c r="C282" s="194"/>
      <c r="D282" s="195"/>
      <c r="E282" s="196"/>
    </row>
    <row r="283" spans="1:5" ht="13.2">
      <c r="A283" s="194"/>
      <c r="B283" s="194"/>
      <c r="C283" s="194"/>
      <c r="D283" s="195"/>
      <c r="E283" s="196"/>
    </row>
    <row r="284" spans="1:5" ht="13.2">
      <c r="A284" s="194"/>
      <c r="B284" s="194"/>
      <c r="C284" s="194"/>
      <c r="D284" s="195"/>
      <c r="E284" s="196"/>
    </row>
    <row r="285" spans="1:5" ht="13.2">
      <c r="A285" s="194"/>
      <c r="B285" s="194"/>
      <c r="C285" s="194"/>
      <c r="D285" s="195"/>
      <c r="E285" s="196"/>
    </row>
    <row r="286" spans="1:5" ht="13.2">
      <c r="A286" s="194"/>
      <c r="B286" s="194"/>
      <c r="C286" s="194"/>
      <c r="D286" s="195"/>
      <c r="E286" s="196"/>
    </row>
    <row r="287" spans="1:5" ht="13.2">
      <c r="A287" s="194"/>
      <c r="B287" s="194"/>
      <c r="C287" s="194"/>
      <c r="D287" s="195"/>
      <c r="E287" s="196"/>
    </row>
    <row r="288" spans="1:5" ht="13.2">
      <c r="A288" s="194"/>
      <c r="B288" s="194"/>
      <c r="C288" s="194"/>
      <c r="D288" s="195"/>
      <c r="E288" s="196"/>
    </row>
    <row r="289" spans="1:5" ht="13.2">
      <c r="A289" s="194"/>
      <c r="B289" s="194"/>
      <c r="C289" s="194"/>
      <c r="D289" s="195"/>
      <c r="E289" s="196"/>
    </row>
    <row r="290" spans="1:5" ht="13.2">
      <c r="A290" s="194"/>
      <c r="B290" s="194"/>
      <c r="C290" s="194"/>
      <c r="D290" s="195"/>
      <c r="E290" s="196"/>
    </row>
    <row r="291" spans="1:5" ht="13.2">
      <c r="A291" s="194"/>
      <c r="B291" s="194"/>
      <c r="C291" s="194"/>
      <c r="D291" s="195"/>
      <c r="E291" s="196"/>
    </row>
    <row r="292" spans="1:5" ht="13.2">
      <c r="A292" s="194"/>
      <c r="B292" s="194"/>
      <c r="C292" s="194"/>
      <c r="D292" s="195"/>
      <c r="E292" s="196"/>
    </row>
    <row r="293" spans="1:5" ht="13.2">
      <c r="A293" s="194"/>
      <c r="B293" s="194"/>
      <c r="C293" s="194"/>
      <c r="D293" s="195"/>
      <c r="E293" s="196"/>
    </row>
    <row r="294" spans="1:5" ht="13.2">
      <c r="A294" s="194"/>
      <c r="B294" s="194"/>
      <c r="C294" s="194"/>
      <c r="D294" s="195"/>
      <c r="E294" s="196"/>
    </row>
    <row r="295" spans="1:5" ht="13.2">
      <c r="A295" s="194"/>
      <c r="B295" s="194"/>
      <c r="C295" s="194"/>
      <c r="D295" s="195"/>
      <c r="E295" s="196"/>
    </row>
    <row r="296" spans="1:5" ht="13.2">
      <c r="A296" s="194"/>
      <c r="B296" s="194"/>
      <c r="C296" s="194"/>
      <c r="D296" s="195"/>
      <c r="E296" s="196"/>
    </row>
    <row r="297" spans="1:5" ht="13.2">
      <c r="A297" s="194"/>
      <c r="B297" s="194"/>
      <c r="C297" s="194"/>
      <c r="D297" s="195"/>
      <c r="E297" s="196"/>
    </row>
    <row r="298" spans="1:5" ht="13.2">
      <c r="A298" s="194"/>
      <c r="B298" s="194"/>
      <c r="C298" s="194"/>
      <c r="D298" s="195"/>
      <c r="E298" s="196"/>
    </row>
    <row r="299" spans="1:5" ht="13.2">
      <c r="A299" s="194"/>
      <c r="B299" s="194"/>
      <c r="C299" s="194"/>
      <c r="D299" s="195"/>
      <c r="E299" s="196"/>
    </row>
    <row r="300" spans="1:5" ht="13.2">
      <c r="A300" s="194"/>
      <c r="B300" s="194"/>
      <c r="C300" s="194"/>
      <c r="D300" s="195"/>
      <c r="E300" s="196"/>
    </row>
    <row r="301" spans="1:5" ht="13.2">
      <c r="A301" s="194"/>
      <c r="B301" s="194"/>
      <c r="C301" s="194"/>
      <c r="D301" s="195"/>
      <c r="E301" s="196"/>
    </row>
    <row r="302" spans="1:5" ht="13.2">
      <c r="A302" s="194"/>
      <c r="B302" s="194"/>
      <c r="C302" s="194"/>
      <c r="D302" s="195"/>
      <c r="E302" s="196"/>
    </row>
    <row r="303" spans="1:5" ht="13.2">
      <c r="A303" s="194"/>
      <c r="B303" s="194"/>
      <c r="C303" s="194"/>
      <c r="D303" s="195"/>
      <c r="E303" s="196"/>
    </row>
    <row r="304" spans="1:5" ht="13.2">
      <c r="A304" s="194"/>
      <c r="B304" s="194"/>
      <c r="C304" s="194"/>
      <c r="D304" s="195"/>
      <c r="E304" s="196"/>
    </row>
    <row r="305" spans="1:5" ht="13.2">
      <c r="A305" s="194"/>
      <c r="B305" s="194"/>
      <c r="C305" s="194"/>
      <c r="D305" s="195"/>
      <c r="E305" s="196"/>
    </row>
    <row r="306" spans="1:5" ht="13.2">
      <c r="A306" s="194"/>
      <c r="B306" s="194"/>
      <c r="C306" s="194"/>
      <c r="D306" s="195"/>
      <c r="E306" s="196"/>
    </row>
    <row r="307" spans="1:5" ht="13.2">
      <c r="A307" s="194"/>
      <c r="B307" s="194"/>
      <c r="C307" s="194"/>
      <c r="D307" s="195"/>
      <c r="E307" s="196"/>
    </row>
    <row r="308" spans="1:5" ht="13.2">
      <c r="A308" s="194"/>
      <c r="B308" s="194"/>
      <c r="C308" s="194"/>
      <c r="D308" s="195"/>
      <c r="E308" s="196"/>
    </row>
    <row r="309" spans="1:5" ht="13.2">
      <c r="A309" s="194"/>
      <c r="B309" s="194"/>
      <c r="C309" s="194"/>
      <c r="D309" s="195"/>
      <c r="E309" s="196"/>
    </row>
    <row r="310" spans="1:5" ht="13.2">
      <c r="A310" s="194"/>
      <c r="B310" s="194"/>
      <c r="C310" s="194"/>
      <c r="D310" s="195"/>
      <c r="E310" s="196"/>
    </row>
    <row r="311" spans="1:5" ht="13.2">
      <c r="A311" s="194"/>
      <c r="B311" s="194"/>
      <c r="C311" s="194"/>
      <c r="D311" s="195"/>
      <c r="E311" s="196"/>
    </row>
    <row r="312" spans="1:5" ht="13.2">
      <c r="A312" s="194"/>
      <c r="B312" s="194"/>
      <c r="C312" s="194"/>
      <c r="D312" s="195"/>
      <c r="E312" s="196"/>
    </row>
    <row r="313" spans="1:5" ht="13.2">
      <c r="A313" s="194"/>
      <c r="B313" s="194"/>
      <c r="C313" s="194"/>
      <c r="D313" s="195"/>
      <c r="E313" s="196"/>
    </row>
    <row r="314" spans="1:5" ht="13.2">
      <c r="A314" s="194"/>
      <c r="B314" s="194"/>
      <c r="C314" s="194"/>
      <c r="D314" s="195"/>
      <c r="E314" s="196"/>
    </row>
    <row r="315" spans="1:5" ht="13.2">
      <c r="A315" s="194"/>
      <c r="B315" s="194"/>
      <c r="C315" s="194"/>
      <c r="D315" s="195"/>
      <c r="E315" s="196"/>
    </row>
    <row r="316" spans="1:5" ht="13.2">
      <c r="A316" s="194"/>
      <c r="B316" s="194"/>
      <c r="C316" s="194"/>
      <c r="D316" s="195"/>
      <c r="E316" s="196"/>
    </row>
    <row r="317" spans="1:5" ht="13.2">
      <c r="A317" s="194"/>
      <c r="B317" s="194"/>
      <c r="C317" s="194"/>
      <c r="D317" s="195"/>
      <c r="E317" s="196"/>
    </row>
    <row r="318" spans="1:5" ht="13.2">
      <c r="A318" s="194"/>
      <c r="B318" s="194"/>
      <c r="C318" s="194"/>
      <c r="D318" s="195"/>
      <c r="E318" s="196"/>
    </row>
    <row r="319" spans="1:5" ht="13.2">
      <c r="A319" s="194"/>
      <c r="B319" s="194"/>
      <c r="C319" s="194"/>
      <c r="D319" s="195"/>
      <c r="E319" s="196"/>
    </row>
    <row r="320" spans="1:5" ht="13.2">
      <c r="A320" s="194"/>
      <c r="B320" s="194"/>
      <c r="C320" s="194"/>
      <c r="D320" s="195"/>
      <c r="E320" s="196"/>
    </row>
    <row r="321" spans="1:5" ht="13.2">
      <c r="A321" s="194"/>
      <c r="B321" s="194"/>
      <c r="C321" s="194"/>
      <c r="D321" s="195"/>
      <c r="E321" s="196"/>
    </row>
    <row r="322" spans="1:5" ht="13.2">
      <c r="A322" s="194"/>
      <c r="B322" s="194"/>
      <c r="C322" s="194"/>
      <c r="D322" s="195"/>
      <c r="E322" s="196"/>
    </row>
    <row r="323" spans="1:5" ht="13.2">
      <c r="A323" s="194"/>
      <c r="B323" s="194"/>
      <c r="C323" s="194"/>
      <c r="D323" s="195"/>
      <c r="E323" s="196"/>
    </row>
    <row r="324" spans="1:5" ht="13.2">
      <c r="A324" s="194"/>
      <c r="B324" s="194"/>
      <c r="C324" s="194"/>
      <c r="D324" s="195"/>
      <c r="E324" s="196"/>
    </row>
    <row r="325" spans="1:5" ht="13.2">
      <c r="A325" s="194"/>
      <c r="B325" s="194"/>
      <c r="C325" s="194"/>
      <c r="D325" s="195"/>
      <c r="E325" s="196"/>
    </row>
    <row r="326" spans="1:5" ht="13.2">
      <c r="A326" s="194"/>
      <c r="B326" s="194"/>
      <c r="C326" s="194"/>
      <c r="D326" s="195"/>
      <c r="E326" s="196"/>
    </row>
    <row r="327" spans="1:5" ht="13.2">
      <c r="A327" s="194"/>
      <c r="B327" s="194"/>
      <c r="C327" s="194"/>
      <c r="D327" s="195"/>
      <c r="E327" s="196"/>
    </row>
    <row r="328" spans="1:5" ht="13.2">
      <c r="A328" s="194"/>
      <c r="B328" s="194"/>
      <c r="C328" s="194"/>
      <c r="D328" s="195"/>
      <c r="E328" s="196"/>
    </row>
    <row r="329" spans="1:5" ht="13.2">
      <c r="A329" s="194"/>
      <c r="B329" s="194"/>
      <c r="C329" s="194"/>
      <c r="D329" s="195"/>
      <c r="E329" s="196"/>
    </row>
    <row r="330" spans="1:5" ht="13.2">
      <c r="A330" s="194"/>
      <c r="B330" s="194"/>
      <c r="C330" s="194"/>
      <c r="D330" s="195"/>
      <c r="E330" s="196"/>
    </row>
    <row r="331" spans="1:5" ht="13.2">
      <c r="A331" s="194"/>
      <c r="B331" s="194"/>
      <c r="C331" s="194"/>
      <c r="D331" s="195"/>
      <c r="E331" s="196"/>
    </row>
    <row r="332" spans="1:5" ht="13.2">
      <c r="A332" s="194"/>
      <c r="B332" s="194"/>
      <c r="C332" s="194"/>
      <c r="D332" s="195"/>
      <c r="E332" s="196"/>
    </row>
    <row r="333" spans="1:5" ht="13.2">
      <c r="A333" s="194"/>
      <c r="B333" s="194"/>
      <c r="C333" s="194"/>
      <c r="D333" s="195"/>
      <c r="E333" s="196"/>
    </row>
    <row r="334" spans="1:5" ht="13.2">
      <c r="A334" s="194"/>
      <c r="B334" s="194"/>
      <c r="C334" s="194"/>
      <c r="D334" s="195"/>
      <c r="E334" s="196"/>
    </row>
    <row r="335" spans="1:5" ht="13.2">
      <c r="A335" s="194"/>
      <c r="B335" s="194"/>
      <c r="C335" s="194"/>
      <c r="D335" s="195"/>
      <c r="E335" s="196"/>
    </row>
    <row r="336" spans="1:5" ht="13.2">
      <c r="A336" s="194"/>
      <c r="B336" s="194"/>
      <c r="C336" s="194"/>
      <c r="D336" s="195"/>
      <c r="E336" s="196"/>
    </row>
    <row r="337" spans="1:5" ht="13.2">
      <c r="A337" s="194"/>
      <c r="B337" s="194"/>
      <c r="C337" s="194"/>
      <c r="D337" s="195"/>
      <c r="E337" s="196"/>
    </row>
    <row r="338" spans="1:5" ht="13.2">
      <c r="A338" s="194"/>
      <c r="B338" s="194"/>
      <c r="C338" s="194"/>
      <c r="D338" s="195"/>
      <c r="E338" s="196"/>
    </row>
    <row r="339" spans="1:5" ht="13.2">
      <c r="A339" s="194"/>
      <c r="B339" s="194"/>
      <c r="C339" s="194"/>
      <c r="D339" s="195"/>
      <c r="E339" s="196"/>
    </row>
    <row r="340" spans="1:5" ht="13.2">
      <c r="A340" s="194"/>
      <c r="B340" s="194"/>
      <c r="C340" s="194"/>
      <c r="D340" s="195"/>
      <c r="E340" s="196"/>
    </row>
    <row r="341" spans="1:5" ht="13.2">
      <c r="A341" s="194"/>
      <c r="B341" s="194"/>
      <c r="C341" s="194"/>
      <c r="D341" s="195"/>
      <c r="E341" s="196"/>
    </row>
    <row r="342" spans="1:5" ht="13.2">
      <c r="A342" s="194"/>
      <c r="B342" s="194"/>
      <c r="C342" s="194"/>
      <c r="D342" s="195"/>
      <c r="E342" s="196"/>
    </row>
    <row r="343" spans="1:5" ht="13.2">
      <c r="A343" s="194"/>
      <c r="B343" s="194"/>
      <c r="C343" s="194"/>
      <c r="D343" s="195"/>
      <c r="E343" s="196"/>
    </row>
    <row r="344" spans="1:5" ht="13.2">
      <c r="A344" s="194"/>
      <c r="B344" s="194"/>
      <c r="C344" s="194"/>
      <c r="D344" s="195"/>
      <c r="E344" s="196"/>
    </row>
    <row r="345" spans="1:5" ht="13.2">
      <c r="A345" s="194"/>
      <c r="B345" s="194"/>
      <c r="C345" s="194"/>
      <c r="D345" s="195"/>
      <c r="E345" s="196"/>
    </row>
    <row r="346" spans="1:5" ht="13.2">
      <c r="A346" s="194"/>
      <c r="B346" s="194"/>
      <c r="C346" s="194"/>
      <c r="D346" s="195"/>
      <c r="E346" s="196"/>
    </row>
    <row r="347" spans="1:5" ht="13.2">
      <c r="A347" s="194"/>
      <c r="B347" s="194"/>
      <c r="C347" s="194"/>
      <c r="D347" s="195"/>
      <c r="E347" s="196"/>
    </row>
    <row r="348" spans="1:5" ht="13.2">
      <c r="A348" s="194"/>
      <c r="B348" s="194"/>
      <c r="C348" s="194"/>
      <c r="D348" s="195"/>
      <c r="E348" s="196"/>
    </row>
    <row r="349" spans="1:5" ht="13.2">
      <c r="A349" s="194"/>
      <c r="B349" s="194"/>
      <c r="C349" s="194"/>
      <c r="D349" s="195"/>
      <c r="E349" s="196"/>
    </row>
    <row r="350" spans="1:5" ht="13.2">
      <c r="A350" s="194"/>
      <c r="B350" s="194"/>
      <c r="C350" s="194"/>
      <c r="D350" s="195"/>
      <c r="E350" s="196"/>
    </row>
    <row r="351" spans="1:5" ht="13.2">
      <c r="A351" s="194"/>
      <c r="B351" s="194"/>
      <c r="C351" s="194"/>
      <c r="D351" s="195"/>
      <c r="E351" s="196"/>
    </row>
    <row r="352" spans="1:5" ht="13.2">
      <c r="A352" s="194"/>
      <c r="B352" s="194"/>
      <c r="C352" s="194"/>
      <c r="D352" s="195"/>
      <c r="E352" s="196"/>
    </row>
    <row r="353" spans="1:5" ht="13.2">
      <c r="A353" s="194"/>
      <c r="B353" s="194"/>
      <c r="C353" s="194"/>
      <c r="D353" s="195"/>
      <c r="E353" s="196"/>
    </row>
    <row r="354" spans="1:5" ht="13.2">
      <c r="A354" s="194"/>
      <c r="B354" s="194"/>
      <c r="C354" s="194"/>
      <c r="D354" s="195"/>
      <c r="E354" s="196"/>
    </row>
    <row r="355" spans="1:5" ht="13.2">
      <c r="A355" s="194"/>
      <c r="B355" s="194"/>
      <c r="C355" s="194"/>
      <c r="D355" s="195"/>
      <c r="E355" s="196"/>
    </row>
    <row r="356" spans="1:5" ht="13.2">
      <c r="A356" s="194"/>
      <c r="B356" s="194"/>
      <c r="C356" s="194"/>
      <c r="D356" s="195"/>
      <c r="E356" s="196"/>
    </row>
    <row r="357" spans="1:5" ht="13.2">
      <c r="A357" s="194"/>
      <c r="B357" s="194"/>
      <c r="C357" s="194"/>
      <c r="D357" s="195"/>
      <c r="E357" s="196"/>
    </row>
    <row r="358" spans="1:5" ht="13.2">
      <c r="A358" s="194"/>
      <c r="B358" s="194"/>
      <c r="C358" s="194"/>
      <c r="D358" s="195"/>
      <c r="E358" s="196"/>
    </row>
    <row r="359" spans="1:5" ht="13.2">
      <c r="A359" s="194"/>
      <c r="B359" s="194"/>
      <c r="C359" s="194"/>
      <c r="D359" s="195"/>
      <c r="E359" s="196"/>
    </row>
    <row r="360" spans="1:5" ht="13.2">
      <c r="A360" s="194"/>
      <c r="B360" s="194"/>
      <c r="C360" s="194"/>
      <c r="D360" s="195"/>
      <c r="E360" s="196"/>
    </row>
    <row r="361" spans="1:5" ht="13.2">
      <c r="A361" s="194"/>
      <c r="B361" s="194"/>
      <c r="C361" s="194"/>
      <c r="D361" s="195"/>
      <c r="E361" s="196"/>
    </row>
    <row r="362" spans="1:5" ht="13.2">
      <c r="A362" s="194"/>
      <c r="B362" s="194"/>
      <c r="C362" s="194"/>
      <c r="D362" s="195"/>
      <c r="E362" s="196"/>
    </row>
    <row r="363" spans="1:5" ht="13.2">
      <c r="A363" s="194"/>
      <c r="B363" s="194"/>
      <c r="C363" s="194"/>
      <c r="D363" s="195"/>
      <c r="E363" s="196"/>
    </row>
    <row r="364" spans="1:5" ht="13.2">
      <c r="A364" s="194"/>
      <c r="B364" s="194"/>
      <c r="C364" s="194"/>
      <c r="D364" s="195"/>
      <c r="E364" s="196"/>
    </row>
    <row r="365" spans="1:5" ht="13.2">
      <c r="A365" s="194"/>
      <c r="B365" s="194"/>
      <c r="C365" s="194"/>
      <c r="D365" s="195"/>
      <c r="E365" s="196"/>
    </row>
    <row r="366" spans="1:5" ht="13.2">
      <c r="A366" s="194"/>
      <c r="B366" s="194"/>
      <c r="C366" s="194"/>
      <c r="D366" s="195"/>
      <c r="E366" s="196"/>
    </row>
    <row r="367" spans="1:5" ht="13.2">
      <c r="A367" s="194"/>
      <c r="B367" s="194"/>
      <c r="C367" s="194"/>
      <c r="D367" s="195"/>
      <c r="E367" s="196"/>
    </row>
    <row r="368" spans="1:5" ht="13.2">
      <c r="A368" s="194"/>
      <c r="B368" s="194"/>
      <c r="C368" s="194"/>
      <c r="D368" s="195"/>
      <c r="E368" s="196"/>
    </row>
    <row r="369" spans="1:5" ht="13.2">
      <c r="A369" s="194"/>
      <c r="B369" s="194"/>
      <c r="C369" s="194"/>
      <c r="D369" s="195"/>
      <c r="E369" s="196"/>
    </row>
    <row r="370" spans="1:5" ht="13.2">
      <c r="A370" s="194"/>
      <c r="B370" s="194"/>
      <c r="C370" s="194"/>
      <c r="D370" s="195"/>
      <c r="E370" s="196"/>
    </row>
    <row r="371" spans="1:5" ht="13.2">
      <c r="A371" s="194"/>
      <c r="B371" s="194"/>
      <c r="C371" s="194"/>
      <c r="D371" s="195"/>
      <c r="E371" s="196"/>
    </row>
    <row r="372" spans="1:5" ht="13.2">
      <c r="A372" s="194"/>
      <c r="B372" s="194"/>
      <c r="C372" s="194"/>
      <c r="D372" s="195"/>
      <c r="E372" s="196"/>
    </row>
    <row r="373" spans="1:5" ht="13.2">
      <c r="A373" s="194"/>
      <c r="B373" s="194"/>
      <c r="C373" s="194"/>
      <c r="D373" s="195"/>
      <c r="E373" s="196"/>
    </row>
    <row r="374" spans="1:5" ht="13.2">
      <c r="A374" s="194"/>
      <c r="B374" s="194"/>
      <c r="C374" s="194"/>
      <c r="D374" s="195"/>
      <c r="E374" s="196"/>
    </row>
    <row r="375" spans="1:5" ht="13.2">
      <c r="A375" s="194"/>
      <c r="B375" s="194"/>
      <c r="C375" s="194"/>
      <c r="D375" s="195"/>
      <c r="E375" s="196"/>
    </row>
    <row r="376" spans="1:5" ht="13.2">
      <c r="A376" s="194"/>
      <c r="B376" s="194"/>
      <c r="C376" s="194"/>
      <c r="D376" s="195"/>
      <c r="E376" s="196"/>
    </row>
    <row r="377" spans="1:5" ht="13.2">
      <c r="A377" s="194"/>
      <c r="B377" s="194"/>
      <c r="C377" s="194"/>
      <c r="D377" s="195"/>
      <c r="E377" s="196"/>
    </row>
    <row r="378" spans="1:5" ht="13.2">
      <c r="A378" s="194"/>
      <c r="B378" s="194"/>
      <c r="C378" s="194"/>
      <c r="D378" s="195"/>
      <c r="E378" s="196"/>
    </row>
    <row r="379" spans="1:5" ht="13.2">
      <c r="A379" s="194"/>
      <c r="B379" s="194"/>
      <c r="C379" s="194"/>
      <c r="D379" s="195"/>
      <c r="E379" s="196"/>
    </row>
    <row r="380" spans="1:5" ht="13.2">
      <c r="A380" s="194"/>
      <c r="B380" s="194"/>
      <c r="C380" s="194"/>
      <c r="D380" s="195"/>
      <c r="E380" s="196"/>
    </row>
    <row r="381" spans="1:5" ht="13.2">
      <c r="A381" s="194"/>
      <c r="B381" s="194"/>
      <c r="C381" s="194"/>
      <c r="D381" s="195"/>
      <c r="E381" s="196"/>
    </row>
    <row r="382" spans="1:5" ht="13.2">
      <c r="A382" s="194"/>
      <c r="B382" s="194"/>
      <c r="C382" s="194"/>
      <c r="D382" s="195"/>
      <c r="E382" s="196"/>
    </row>
    <row r="383" spans="1:5" ht="13.2">
      <c r="A383" s="194"/>
      <c r="B383" s="194"/>
      <c r="C383" s="194"/>
      <c r="D383" s="195"/>
      <c r="E383" s="196"/>
    </row>
    <row r="384" spans="1:5" ht="13.2">
      <c r="A384" s="194"/>
      <c r="B384" s="194"/>
      <c r="C384" s="194"/>
      <c r="D384" s="195"/>
      <c r="E384" s="196"/>
    </row>
    <row r="385" spans="1:5" ht="13.2">
      <c r="A385" s="194"/>
      <c r="B385" s="194"/>
      <c r="C385" s="194"/>
      <c r="D385" s="195"/>
      <c r="E385" s="196"/>
    </row>
    <row r="386" spans="1:5" ht="13.2">
      <c r="A386" s="194"/>
      <c r="B386" s="194"/>
      <c r="C386" s="194"/>
      <c r="D386" s="195"/>
      <c r="E386" s="196"/>
    </row>
    <row r="387" spans="1:5" ht="13.2">
      <c r="A387" s="194"/>
      <c r="B387" s="194"/>
      <c r="C387" s="194"/>
      <c r="D387" s="195"/>
      <c r="E387" s="196"/>
    </row>
    <row r="388" spans="1:5" ht="13.2">
      <c r="A388" s="194"/>
      <c r="B388" s="194"/>
      <c r="C388" s="194"/>
      <c r="D388" s="195"/>
      <c r="E388" s="196"/>
    </row>
    <row r="389" spans="1:5" ht="13.2">
      <c r="A389" s="194"/>
      <c r="B389" s="194"/>
      <c r="C389" s="194"/>
      <c r="D389" s="195"/>
      <c r="E389" s="196"/>
    </row>
    <row r="390" spans="1:5" ht="13.2">
      <c r="A390" s="194"/>
      <c r="B390" s="194"/>
      <c r="C390" s="194"/>
      <c r="D390" s="195"/>
      <c r="E390" s="196"/>
    </row>
    <row r="391" spans="1:5" ht="13.2">
      <c r="A391" s="194"/>
      <c r="B391" s="194"/>
      <c r="C391" s="194"/>
      <c r="D391" s="195"/>
      <c r="E391" s="196"/>
    </row>
    <row r="392" spans="1:5" ht="13.2">
      <c r="A392" s="194"/>
      <c r="B392" s="194"/>
      <c r="C392" s="194"/>
      <c r="D392" s="195"/>
      <c r="E392" s="196"/>
    </row>
    <row r="393" spans="1:5" ht="13.2">
      <c r="A393" s="194"/>
      <c r="B393" s="194"/>
      <c r="C393" s="194"/>
      <c r="D393" s="195"/>
      <c r="E393" s="196"/>
    </row>
    <row r="394" spans="1:5" ht="13.2">
      <c r="A394" s="194"/>
      <c r="B394" s="194"/>
      <c r="C394" s="194"/>
      <c r="D394" s="195"/>
      <c r="E394" s="196"/>
    </row>
    <row r="395" spans="1:5" ht="13.2">
      <c r="A395" s="194"/>
      <c r="B395" s="194"/>
      <c r="C395" s="194"/>
      <c r="D395" s="195"/>
      <c r="E395" s="196"/>
    </row>
    <row r="396" spans="1:5" ht="13.2">
      <c r="A396" s="194"/>
      <c r="B396" s="194"/>
      <c r="C396" s="194"/>
      <c r="D396" s="195"/>
      <c r="E396" s="196"/>
    </row>
    <row r="397" spans="1:5" ht="13.2">
      <c r="A397" s="194"/>
      <c r="B397" s="194"/>
      <c r="C397" s="194"/>
      <c r="D397" s="195"/>
      <c r="E397" s="196"/>
    </row>
    <row r="398" spans="1:5" ht="13.2">
      <c r="A398" s="194"/>
      <c r="B398" s="194"/>
      <c r="C398" s="194"/>
      <c r="D398" s="195"/>
      <c r="E398" s="196"/>
    </row>
    <row r="399" spans="1:5" ht="13.2">
      <c r="A399" s="194"/>
      <c r="B399" s="194"/>
      <c r="C399" s="194"/>
      <c r="D399" s="195"/>
      <c r="E399" s="196"/>
    </row>
    <row r="400" spans="1:5" ht="13.2">
      <c r="A400" s="194"/>
      <c r="B400" s="194"/>
      <c r="C400" s="194"/>
      <c r="D400" s="195"/>
      <c r="E400" s="196"/>
    </row>
    <row r="401" spans="1:5" ht="13.2">
      <c r="A401" s="194"/>
      <c r="B401" s="194"/>
      <c r="C401" s="194"/>
      <c r="D401" s="195"/>
      <c r="E401" s="196"/>
    </row>
    <row r="402" spans="1:5" ht="13.2">
      <c r="A402" s="194"/>
      <c r="B402" s="194"/>
      <c r="C402" s="194"/>
      <c r="D402" s="195"/>
      <c r="E402" s="196"/>
    </row>
    <row r="403" spans="1:5" ht="13.2">
      <c r="A403" s="194"/>
      <c r="B403" s="194"/>
      <c r="C403" s="194"/>
      <c r="D403" s="195"/>
      <c r="E403" s="196"/>
    </row>
    <row r="404" spans="1:5" ht="13.2">
      <c r="A404" s="194"/>
      <c r="B404" s="194"/>
      <c r="C404" s="194"/>
      <c r="D404" s="195"/>
      <c r="E404" s="196"/>
    </row>
    <row r="405" spans="1:5" ht="13.2">
      <c r="A405" s="194"/>
      <c r="B405" s="194"/>
      <c r="C405" s="194"/>
      <c r="D405" s="195"/>
      <c r="E405" s="196"/>
    </row>
    <row r="406" spans="1:5" ht="13.2">
      <c r="A406" s="194"/>
      <c r="B406" s="194"/>
      <c r="C406" s="194"/>
      <c r="D406" s="195"/>
      <c r="E406" s="196"/>
    </row>
    <row r="407" spans="1:5" ht="13.2">
      <c r="A407" s="194"/>
      <c r="B407" s="194"/>
      <c r="C407" s="194"/>
      <c r="D407" s="195"/>
      <c r="E407" s="196"/>
    </row>
    <row r="408" spans="1:5" ht="13.2">
      <c r="A408" s="194"/>
      <c r="B408" s="194"/>
      <c r="C408" s="194"/>
      <c r="D408" s="195"/>
      <c r="E408" s="196"/>
    </row>
    <row r="409" spans="1:5" ht="13.2">
      <c r="A409" s="194"/>
      <c r="B409" s="194"/>
      <c r="C409" s="194"/>
      <c r="D409" s="195"/>
      <c r="E409" s="196"/>
    </row>
    <row r="410" spans="1:5" ht="13.2">
      <c r="A410" s="194"/>
      <c r="B410" s="194"/>
      <c r="C410" s="194"/>
      <c r="D410" s="195"/>
      <c r="E410" s="196"/>
    </row>
    <row r="411" spans="1:5" ht="13.2">
      <c r="A411" s="194"/>
      <c r="B411" s="194"/>
      <c r="C411" s="194"/>
      <c r="D411" s="195"/>
      <c r="E411" s="196"/>
    </row>
    <row r="412" spans="1:5" ht="13.2">
      <c r="A412" s="194"/>
      <c r="B412" s="194"/>
      <c r="C412" s="194"/>
      <c r="D412" s="195"/>
      <c r="E412" s="196"/>
    </row>
    <row r="413" spans="1:5" ht="13.2">
      <c r="A413" s="194"/>
      <c r="B413" s="194"/>
      <c r="C413" s="194"/>
      <c r="D413" s="195"/>
      <c r="E413" s="196"/>
    </row>
    <row r="414" spans="1:5" ht="13.2">
      <c r="A414" s="194"/>
      <c r="B414" s="194"/>
      <c r="C414" s="194"/>
      <c r="D414" s="195"/>
      <c r="E414" s="196"/>
    </row>
    <row r="415" spans="1:5" ht="13.2">
      <c r="A415" s="194"/>
      <c r="B415" s="194"/>
      <c r="C415" s="194"/>
      <c r="D415" s="195"/>
      <c r="E415" s="196"/>
    </row>
    <row r="416" spans="1:5" ht="13.2">
      <c r="A416" s="194"/>
      <c r="B416" s="194"/>
      <c r="C416" s="194"/>
      <c r="D416" s="195"/>
      <c r="E416" s="196"/>
    </row>
    <row r="417" spans="1:5" ht="13.2">
      <c r="A417" s="194"/>
      <c r="B417" s="194"/>
      <c r="C417" s="194"/>
      <c r="D417" s="195"/>
      <c r="E417" s="196"/>
    </row>
    <row r="418" spans="1:5" ht="13.2">
      <c r="A418" s="194"/>
      <c r="B418" s="194"/>
      <c r="C418" s="194"/>
      <c r="D418" s="195"/>
      <c r="E418" s="196"/>
    </row>
    <row r="419" spans="1:5" ht="13.2">
      <c r="A419" s="194"/>
      <c r="B419" s="194"/>
      <c r="C419" s="194"/>
      <c r="D419" s="195"/>
      <c r="E419" s="196"/>
    </row>
    <row r="420" spans="1:5" ht="13.2">
      <c r="A420" s="194"/>
      <c r="B420" s="194"/>
      <c r="C420" s="194"/>
      <c r="D420" s="195"/>
      <c r="E420" s="196"/>
    </row>
    <row r="421" spans="1:5" ht="13.2">
      <c r="A421" s="194"/>
      <c r="B421" s="194"/>
      <c r="C421" s="194"/>
      <c r="D421" s="195"/>
      <c r="E421" s="196"/>
    </row>
    <row r="422" spans="1:5" ht="13.2">
      <c r="A422" s="194"/>
      <c r="B422" s="194"/>
      <c r="C422" s="194"/>
      <c r="D422" s="195"/>
      <c r="E422" s="196"/>
    </row>
    <row r="423" spans="1:5" ht="13.2">
      <c r="A423" s="194"/>
      <c r="B423" s="194"/>
      <c r="C423" s="194"/>
      <c r="D423" s="195"/>
      <c r="E423" s="196"/>
    </row>
    <row r="424" spans="1:5" ht="13.2">
      <c r="A424" s="194"/>
      <c r="B424" s="194"/>
      <c r="C424" s="194"/>
      <c r="D424" s="195"/>
      <c r="E424" s="196"/>
    </row>
    <row r="425" spans="1:5" ht="13.2">
      <c r="A425" s="194"/>
      <c r="B425" s="194"/>
      <c r="C425" s="194"/>
      <c r="D425" s="195"/>
      <c r="E425" s="196"/>
    </row>
    <row r="426" spans="1:5" ht="13.2">
      <c r="A426" s="194"/>
      <c r="B426" s="194"/>
      <c r="C426" s="194"/>
      <c r="D426" s="195"/>
      <c r="E426" s="196"/>
    </row>
    <row r="427" spans="1:5" ht="13.2">
      <c r="A427" s="194"/>
      <c r="B427" s="194"/>
      <c r="C427" s="194"/>
      <c r="D427" s="195"/>
      <c r="E427" s="196"/>
    </row>
    <row r="428" spans="1:5" ht="13.2">
      <c r="A428" s="194"/>
      <c r="B428" s="194"/>
      <c r="C428" s="194"/>
      <c r="D428" s="195"/>
      <c r="E428" s="196"/>
    </row>
    <row r="429" spans="1:5" ht="13.2">
      <c r="A429" s="194"/>
      <c r="B429" s="194"/>
      <c r="C429" s="194"/>
      <c r="D429" s="195"/>
      <c r="E429" s="196"/>
    </row>
    <row r="430" spans="1:5" ht="13.2">
      <c r="A430" s="194"/>
      <c r="B430" s="194"/>
      <c r="C430" s="194"/>
      <c r="D430" s="195"/>
      <c r="E430" s="196"/>
    </row>
    <row r="431" spans="1:5" ht="13.2">
      <c r="A431" s="194"/>
      <c r="B431" s="194"/>
      <c r="C431" s="194"/>
      <c r="D431" s="195"/>
      <c r="E431" s="196"/>
    </row>
    <row r="432" spans="1:5" ht="13.2">
      <c r="A432" s="194"/>
      <c r="B432" s="194"/>
      <c r="C432" s="194"/>
      <c r="D432" s="195"/>
      <c r="E432" s="196"/>
    </row>
    <row r="433" spans="1:5" ht="13.2">
      <c r="A433" s="194"/>
      <c r="B433" s="194"/>
      <c r="C433" s="194"/>
      <c r="D433" s="195"/>
      <c r="E433" s="196"/>
    </row>
    <row r="434" spans="1:5" ht="13.2">
      <c r="A434" s="194"/>
      <c r="B434" s="194"/>
      <c r="C434" s="194"/>
      <c r="D434" s="195"/>
      <c r="E434" s="196"/>
    </row>
    <row r="435" spans="1:5" ht="13.2">
      <c r="A435" s="194"/>
      <c r="B435" s="194"/>
      <c r="C435" s="194"/>
      <c r="D435" s="195"/>
      <c r="E435" s="196"/>
    </row>
    <row r="436" spans="1:5" ht="13.2">
      <c r="A436" s="194"/>
      <c r="B436" s="194"/>
      <c r="C436" s="194"/>
      <c r="D436" s="195"/>
      <c r="E436" s="196"/>
    </row>
    <row r="437" spans="1:5" ht="13.2">
      <c r="A437" s="194"/>
      <c r="B437" s="194"/>
      <c r="C437" s="194"/>
      <c r="D437" s="195"/>
      <c r="E437" s="196"/>
    </row>
    <row r="438" spans="1:5" ht="13.2">
      <c r="A438" s="194"/>
      <c r="B438" s="194"/>
      <c r="C438" s="194"/>
      <c r="D438" s="195"/>
      <c r="E438" s="196"/>
    </row>
    <row r="439" spans="1:5" ht="13.2">
      <c r="A439" s="194"/>
      <c r="B439" s="194"/>
      <c r="C439" s="194"/>
      <c r="D439" s="195"/>
      <c r="E439" s="196"/>
    </row>
    <row r="440" spans="1:5" ht="13.2">
      <c r="A440" s="194"/>
      <c r="B440" s="194"/>
      <c r="C440" s="194"/>
      <c r="D440" s="195"/>
      <c r="E440" s="196"/>
    </row>
    <row r="441" spans="1:5" ht="13.2">
      <c r="A441" s="194"/>
      <c r="B441" s="194"/>
      <c r="C441" s="194"/>
      <c r="D441" s="195"/>
      <c r="E441" s="196"/>
    </row>
    <row r="442" spans="1:5" ht="13.2">
      <c r="A442" s="194"/>
      <c r="B442" s="194"/>
      <c r="C442" s="194"/>
      <c r="D442" s="195"/>
      <c r="E442" s="196"/>
    </row>
    <row r="443" spans="1:5" ht="13.2">
      <c r="A443" s="194"/>
      <c r="B443" s="194"/>
      <c r="C443" s="194"/>
      <c r="D443" s="195"/>
      <c r="E443" s="196"/>
    </row>
    <row r="444" spans="1:5" ht="13.2">
      <c r="A444" s="194"/>
      <c r="B444" s="194"/>
      <c r="C444" s="194"/>
      <c r="D444" s="195"/>
      <c r="E444" s="196"/>
    </row>
    <row r="445" spans="1:5" ht="13.2">
      <c r="A445" s="194"/>
      <c r="B445" s="194"/>
      <c r="C445" s="194"/>
      <c r="D445" s="195"/>
      <c r="E445" s="196"/>
    </row>
    <row r="446" spans="1:5" ht="13.2">
      <c r="A446" s="194"/>
      <c r="B446" s="194"/>
      <c r="C446" s="194"/>
      <c r="D446" s="195"/>
      <c r="E446" s="196"/>
    </row>
    <row r="447" spans="1:5" ht="13.2">
      <c r="A447" s="194"/>
      <c r="B447" s="194"/>
      <c r="C447" s="194"/>
      <c r="D447" s="195"/>
      <c r="E447" s="196"/>
    </row>
    <row r="448" spans="1:5" ht="13.2">
      <c r="A448" s="194"/>
      <c r="B448" s="194"/>
      <c r="C448" s="194"/>
      <c r="D448" s="195"/>
      <c r="E448" s="196"/>
    </row>
    <row r="449" spans="1:5" ht="13.2">
      <c r="A449" s="194"/>
      <c r="B449" s="194"/>
      <c r="C449" s="194"/>
      <c r="D449" s="195"/>
      <c r="E449" s="196"/>
    </row>
    <row r="450" spans="1:5" ht="13.2">
      <c r="A450" s="194"/>
      <c r="B450" s="194"/>
      <c r="C450" s="194"/>
      <c r="D450" s="195"/>
      <c r="E450" s="196"/>
    </row>
    <row r="451" spans="1:5" ht="13.2">
      <c r="A451" s="194"/>
      <c r="B451" s="194"/>
      <c r="C451" s="194"/>
      <c r="D451" s="195"/>
      <c r="E451" s="196"/>
    </row>
    <row r="452" spans="1:5" ht="13.2">
      <c r="A452" s="194"/>
      <c r="B452" s="194"/>
      <c r="C452" s="194"/>
      <c r="D452" s="195"/>
      <c r="E452" s="196"/>
    </row>
    <row r="453" spans="1:5" ht="13.2">
      <c r="A453" s="194"/>
      <c r="B453" s="194"/>
      <c r="C453" s="194"/>
      <c r="D453" s="195"/>
      <c r="E453" s="196"/>
    </row>
    <row r="454" spans="1:5" ht="13.2">
      <c r="A454" s="194"/>
      <c r="B454" s="194"/>
      <c r="C454" s="194"/>
      <c r="D454" s="195"/>
      <c r="E454" s="196"/>
    </row>
    <row r="455" spans="1:5" ht="13.2">
      <c r="A455" s="194"/>
      <c r="B455" s="194"/>
      <c r="C455" s="194"/>
      <c r="D455" s="195"/>
      <c r="E455" s="196"/>
    </row>
    <row r="456" spans="1:5" ht="13.2">
      <c r="A456" s="194"/>
      <c r="B456" s="194"/>
      <c r="C456" s="194"/>
      <c r="D456" s="195"/>
      <c r="E456" s="196"/>
    </row>
    <row r="457" spans="1:5" ht="13.2">
      <c r="A457" s="194"/>
      <c r="B457" s="194"/>
      <c r="C457" s="194"/>
      <c r="D457" s="195"/>
      <c r="E457" s="196"/>
    </row>
    <row r="458" spans="1:5" ht="13.2">
      <c r="A458" s="194"/>
      <c r="B458" s="194"/>
      <c r="C458" s="194"/>
      <c r="D458" s="195"/>
      <c r="E458" s="196"/>
    </row>
    <row r="459" spans="1:5" ht="13.2">
      <c r="A459" s="194"/>
      <c r="B459" s="194"/>
      <c r="C459" s="194"/>
      <c r="D459" s="195"/>
      <c r="E459" s="196"/>
    </row>
    <row r="460" spans="1:5" ht="13.2">
      <c r="A460" s="194"/>
      <c r="B460" s="194"/>
      <c r="C460" s="194"/>
      <c r="D460" s="195"/>
      <c r="E460" s="196"/>
    </row>
    <row r="461" spans="1:5" ht="13.2">
      <c r="A461" s="194"/>
      <c r="B461" s="194"/>
      <c r="C461" s="194"/>
      <c r="D461" s="195"/>
      <c r="E461" s="196"/>
    </row>
    <row r="462" spans="1:5" ht="13.2">
      <c r="A462" s="194"/>
      <c r="B462" s="194"/>
      <c r="C462" s="194"/>
      <c r="D462" s="195"/>
      <c r="E462" s="196"/>
    </row>
    <row r="463" spans="1:5" ht="13.2">
      <c r="A463" s="194"/>
      <c r="B463" s="194"/>
      <c r="C463" s="194"/>
      <c r="D463" s="195"/>
      <c r="E463" s="196"/>
    </row>
    <row r="464" spans="1:5" ht="13.2">
      <c r="A464" s="194"/>
      <c r="B464" s="194"/>
      <c r="C464" s="194"/>
      <c r="D464" s="195"/>
      <c r="E464" s="196"/>
    </row>
    <row r="465" spans="1:5" ht="13.2">
      <c r="A465" s="194"/>
      <c r="B465" s="194"/>
      <c r="C465" s="194"/>
      <c r="D465" s="195"/>
      <c r="E465" s="196"/>
    </row>
    <row r="466" spans="1:5" ht="13.2">
      <c r="A466" s="194"/>
      <c r="B466" s="194"/>
      <c r="C466" s="194"/>
      <c r="D466" s="195"/>
      <c r="E466" s="196"/>
    </row>
    <row r="467" spans="1:5" ht="13.2">
      <c r="A467" s="194"/>
      <c r="B467" s="194"/>
      <c r="C467" s="194"/>
      <c r="D467" s="195"/>
      <c r="E467" s="196"/>
    </row>
    <row r="468" spans="1:5" ht="13.2">
      <c r="A468" s="194"/>
      <c r="B468" s="194"/>
      <c r="C468" s="194"/>
      <c r="D468" s="195"/>
      <c r="E468" s="196"/>
    </row>
    <row r="469" spans="1:5" ht="13.2">
      <c r="A469" s="194"/>
      <c r="B469" s="194"/>
      <c r="C469" s="194"/>
      <c r="D469" s="195"/>
      <c r="E469" s="196"/>
    </row>
    <row r="470" spans="1:5" ht="13.2">
      <c r="A470" s="194"/>
      <c r="B470" s="194"/>
      <c r="C470" s="194"/>
      <c r="D470" s="195"/>
      <c r="E470" s="196"/>
    </row>
    <row r="471" spans="1:5" ht="13.2">
      <c r="A471" s="194"/>
      <c r="B471" s="194"/>
      <c r="C471" s="194"/>
      <c r="D471" s="195"/>
      <c r="E471" s="196"/>
    </row>
    <row r="472" spans="1:5" ht="13.2">
      <c r="A472" s="194"/>
      <c r="B472" s="194"/>
      <c r="C472" s="194"/>
      <c r="D472" s="195"/>
      <c r="E472" s="196"/>
    </row>
    <row r="473" spans="1:5" ht="13.2">
      <c r="A473" s="194"/>
      <c r="B473" s="194"/>
      <c r="C473" s="194"/>
      <c r="D473" s="195"/>
      <c r="E473" s="196"/>
    </row>
    <row r="474" spans="1:5" ht="13.2">
      <c r="A474" s="194"/>
      <c r="B474" s="194"/>
      <c r="C474" s="194"/>
      <c r="D474" s="195"/>
      <c r="E474" s="196"/>
    </row>
    <row r="475" spans="1:5" ht="13.2">
      <c r="A475" s="194"/>
      <c r="B475" s="194"/>
      <c r="C475" s="194"/>
      <c r="D475" s="195"/>
      <c r="E475" s="196"/>
    </row>
    <row r="476" spans="1:5" ht="13.2">
      <c r="A476" s="194"/>
      <c r="B476" s="194"/>
      <c r="C476" s="194"/>
      <c r="D476" s="195"/>
      <c r="E476" s="196"/>
    </row>
    <row r="477" spans="1:5" ht="13.2">
      <c r="A477" s="194"/>
      <c r="B477" s="194"/>
      <c r="C477" s="194"/>
      <c r="D477" s="195"/>
      <c r="E477" s="196"/>
    </row>
    <row r="478" spans="1:5" ht="13.2">
      <c r="A478" s="194"/>
      <c r="B478" s="194"/>
      <c r="C478" s="194"/>
      <c r="D478" s="195"/>
      <c r="E478" s="196"/>
    </row>
    <row r="479" spans="1:5" ht="13.2">
      <c r="A479" s="194"/>
      <c r="B479" s="194"/>
      <c r="C479" s="194"/>
      <c r="D479" s="195"/>
      <c r="E479" s="196"/>
    </row>
    <row r="480" spans="1:5" ht="13.2">
      <c r="A480" s="194"/>
      <c r="B480" s="194"/>
      <c r="C480" s="194"/>
      <c r="D480" s="195"/>
      <c r="E480" s="196"/>
    </row>
    <row r="481" spans="1:5" ht="13.2">
      <c r="A481" s="194"/>
      <c r="B481" s="194"/>
      <c r="C481" s="194"/>
      <c r="D481" s="195"/>
      <c r="E481" s="196"/>
    </row>
    <row r="482" spans="1:5" ht="13.2">
      <c r="A482" s="194"/>
      <c r="B482" s="194"/>
      <c r="C482" s="194"/>
      <c r="D482" s="195"/>
      <c r="E482" s="196"/>
    </row>
    <row r="483" spans="1:5" ht="13.2">
      <c r="A483" s="194"/>
      <c r="B483" s="194"/>
      <c r="C483" s="194"/>
      <c r="D483" s="195"/>
      <c r="E483" s="196"/>
    </row>
    <row r="484" spans="1:5" ht="13.2">
      <c r="A484" s="194"/>
      <c r="B484" s="194"/>
      <c r="C484" s="194"/>
      <c r="D484" s="195"/>
      <c r="E484" s="196"/>
    </row>
    <row r="485" spans="1:5" ht="13.2">
      <c r="A485" s="194"/>
      <c r="B485" s="194"/>
      <c r="C485" s="194"/>
      <c r="D485" s="195"/>
      <c r="E485" s="196"/>
    </row>
    <row r="486" spans="1:5" ht="13.2">
      <c r="A486" s="194"/>
      <c r="B486" s="194"/>
      <c r="C486" s="194"/>
      <c r="D486" s="195"/>
      <c r="E486" s="196"/>
    </row>
    <row r="487" spans="1:5" ht="13.2">
      <c r="A487" s="194"/>
      <c r="B487" s="194"/>
      <c r="C487" s="194"/>
      <c r="D487" s="195"/>
      <c r="E487" s="196"/>
    </row>
    <row r="488" spans="1:5" ht="13.2">
      <c r="A488" s="194"/>
      <c r="B488" s="194"/>
      <c r="C488" s="194"/>
      <c r="D488" s="195"/>
      <c r="E488" s="196"/>
    </row>
    <row r="489" spans="1:5" ht="13.2">
      <c r="A489" s="194"/>
      <c r="B489" s="194"/>
      <c r="C489" s="194"/>
      <c r="D489" s="195"/>
      <c r="E489" s="196"/>
    </row>
    <row r="490" spans="1:5" ht="13.2">
      <c r="A490" s="194"/>
      <c r="B490" s="194"/>
      <c r="C490" s="194"/>
      <c r="D490" s="195"/>
      <c r="E490" s="196"/>
    </row>
    <row r="491" spans="1:5" ht="13.2">
      <c r="A491" s="194"/>
      <c r="B491" s="194"/>
      <c r="C491" s="194"/>
      <c r="D491" s="195"/>
      <c r="E491" s="196"/>
    </row>
    <row r="492" spans="1:5" ht="13.2">
      <c r="A492" s="194"/>
      <c r="B492" s="194"/>
      <c r="C492" s="194"/>
      <c r="D492" s="195"/>
      <c r="E492" s="196"/>
    </row>
    <row r="493" spans="1:5" ht="13.2">
      <c r="A493" s="194"/>
      <c r="B493" s="194"/>
      <c r="C493" s="194"/>
      <c r="D493" s="195"/>
      <c r="E493" s="196"/>
    </row>
    <row r="494" spans="1:5" ht="13.2">
      <c r="A494" s="194"/>
      <c r="B494" s="194"/>
      <c r="C494" s="194"/>
      <c r="D494" s="195"/>
      <c r="E494" s="196"/>
    </row>
    <row r="495" spans="1:5" ht="13.2">
      <c r="A495" s="194"/>
      <c r="B495" s="194"/>
      <c r="C495" s="194"/>
      <c r="D495" s="195"/>
      <c r="E495" s="196"/>
    </row>
    <row r="496" spans="1:5" ht="13.2">
      <c r="A496" s="194"/>
      <c r="B496" s="194"/>
      <c r="C496" s="194"/>
      <c r="D496" s="195"/>
      <c r="E496" s="196"/>
    </row>
    <row r="497" spans="1:5" ht="13.2">
      <c r="A497" s="194"/>
      <c r="B497" s="194"/>
      <c r="C497" s="194"/>
      <c r="D497" s="195"/>
      <c r="E497" s="196"/>
    </row>
    <row r="498" spans="1:5" ht="13.2">
      <c r="A498" s="194"/>
      <c r="B498" s="194"/>
      <c r="C498" s="194"/>
      <c r="D498" s="195"/>
      <c r="E498" s="196"/>
    </row>
    <row r="499" spans="1:5" ht="13.2">
      <c r="A499" s="194"/>
      <c r="B499" s="194"/>
      <c r="C499" s="194"/>
      <c r="D499" s="195"/>
      <c r="E499" s="196"/>
    </row>
    <row r="500" spans="1:5" ht="13.2">
      <c r="A500" s="194"/>
      <c r="B500" s="194"/>
      <c r="C500" s="194"/>
      <c r="D500" s="195"/>
      <c r="E500" s="196"/>
    </row>
  </sheetData>
  <mergeCells count="3">
    <mergeCell ref="A1:E1"/>
    <mergeCell ref="A2:E2"/>
    <mergeCell ref="A3:C3"/>
  </mergeCells>
  <dataValidations count="4">
    <dataValidation type="whole" allowBlank="1" showInputMessage="1" showErrorMessage="1" error="Enter whole dollars only." sqref="D6:D500">
      <formula1>1</formula1>
      <formula2>9999999</formula2>
    </dataValidation>
    <dataValidation type="list" allowBlank="1" showInputMessage="1" showErrorMessage="1" sqref="A2:B2 C6:C65536">
      <formula1>Objects</formula1>
    </dataValidation>
    <dataValidation type="list" allowBlank="1" showInputMessage="1" showErrorMessage="1" sqref="A6:A500">
      <formula1>Program</formula1>
    </dataValidation>
    <dataValidation type="list" allowBlank="1" showInputMessage="1" showErrorMessage="1" sqref="B6:B500">
      <formula1>Year</formula1>
    </dataValidation>
  </dataValidations>
  <pageMargins left="0.5" right="0.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56"/>
  <sheetViews>
    <sheetView defaultGridColor="0" topLeftCell="A10" colorId="22" zoomScaleNormal="87" workbookViewId="0">
      <selection activeCell="E19" sqref="E19"/>
    </sheetView>
  </sheetViews>
  <sheetFormatPr defaultColWidth="11.453125" defaultRowHeight="13.2"/>
  <cols>
    <col min="1" max="1" width="4.90625" style="29" customWidth="1"/>
    <col min="2" max="2" width="3.54296875" style="29" customWidth="1"/>
    <col min="3" max="3" width="37.54296875" style="29" customWidth="1"/>
    <col min="4" max="5" width="14.90625" style="29" customWidth="1"/>
    <col min="6" max="6" width="7.7265625" style="29" customWidth="1"/>
    <col min="7" max="16384" width="11.453125" style="29"/>
  </cols>
  <sheetData>
    <row r="1" spans="1:6" ht="15.75" customHeight="1">
      <c r="A1" s="238" t="str">
        <f>'2-Cover Page'!A2</f>
        <v>MATH AND SCIENCE PARTNERSHIP</v>
      </c>
      <c r="B1" s="239"/>
      <c r="C1" s="239"/>
      <c r="D1" s="239"/>
      <c r="E1" s="239"/>
    </row>
    <row r="2" spans="1:6" ht="15" customHeight="1">
      <c r="A2" s="240" t="str">
        <f>'2-Cover Page'!$A$3</f>
        <v>JANUARY 1, 2017 THROUGH JUNE 30, 2018</v>
      </c>
      <c r="B2" s="241"/>
      <c r="C2" s="241"/>
      <c r="D2" s="241"/>
      <c r="E2" s="241"/>
    </row>
    <row r="3" spans="1:6" ht="18" customHeight="1">
      <c r="A3" s="55"/>
      <c r="B3" s="242"/>
      <c r="C3" s="242"/>
      <c r="D3" s="242"/>
      <c r="E3" s="242"/>
    </row>
    <row r="4" spans="1:6" ht="13.8" thickBot="1">
      <c r="A4" s="55"/>
      <c r="B4" s="55"/>
      <c r="C4" s="55"/>
      <c r="E4" s="55"/>
    </row>
    <row r="5" spans="1:6" ht="15.75" customHeight="1" thickBot="1">
      <c r="A5" s="245" t="s">
        <v>796</v>
      </c>
      <c r="B5" s="246"/>
      <c r="C5" s="68" t="e">
        <f>'2-Cover Page'!C6</f>
        <v>#N/A</v>
      </c>
      <c r="E5" s="55"/>
    </row>
    <row r="6" spans="1:6" ht="16.5" customHeight="1" thickBot="1">
      <c r="A6" s="245" t="s">
        <v>797</v>
      </c>
      <c r="B6" s="246"/>
      <c r="C6" s="68">
        <f>'2-Cover Page'!C7</f>
        <v>0</v>
      </c>
      <c r="E6" s="56" t="s">
        <v>970</v>
      </c>
    </row>
    <row r="7" spans="1:6">
      <c r="A7" s="55"/>
      <c r="B7" s="55"/>
      <c r="C7" s="55"/>
      <c r="E7" s="56" t="s">
        <v>1835</v>
      </c>
      <c r="F7" s="201">
        <f>'2-Cover Page'!$C$10</f>
        <v>0</v>
      </c>
    </row>
    <row r="8" spans="1:6" ht="15.75" customHeight="1">
      <c r="A8" s="55"/>
      <c r="B8" s="55"/>
      <c r="C8" s="55"/>
      <c r="D8" s="55"/>
      <c r="E8" s="55"/>
    </row>
    <row r="9" spans="1:6" ht="12" customHeight="1">
      <c r="A9" s="55"/>
      <c r="B9" s="55"/>
      <c r="C9" s="55"/>
      <c r="D9" s="57"/>
      <c r="E9" s="57"/>
    </row>
    <row r="10" spans="1:6">
      <c r="A10" s="55"/>
      <c r="B10" s="55"/>
      <c r="C10" s="58"/>
      <c r="D10" s="57"/>
      <c r="E10" s="57"/>
    </row>
    <row r="11" spans="1:6" ht="10.5" customHeight="1">
      <c r="A11" s="55"/>
      <c r="B11" s="55"/>
      <c r="C11" s="55"/>
      <c r="D11" s="55"/>
      <c r="E11" s="55"/>
    </row>
    <row r="12" spans="1:6" ht="13.8" thickBot="1">
      <c r="A12" s="55"/>
      <c r="B12" s="55"/>
      <c r="C12" s="55"/>
      <c r="D12" s="58"/>
      <c r="E12" s="55"/>
    </row>
    <row r="13" spans="1:6" ht="15.75" customHeight="1" thickBot="1">
      <c r="A13" s="55"/>
      <c r="B13" s="59"/>
      <c r="C13" s="60"/>
      <c r="D13" s="249" t="s">
        <v>4091</v>
      </c>
      <c r="E13" s="250"/>
    </row>
    <row r="14" spans="1:6" ht="13.8" thickBot="1">
      <c r="A14" s="55"/>
      <c r="B14" s="61"/>
      <c r="C14" s="62" t="s">
        <v>971</v>
      </c>
      <c r="D14" s="205" t="s">
        <v>4092</v>
      </c>
      <c r="E14" s="205" t="s">
        <v>4093</v>
      </c>
    </row>
    <row r="15" spans="1:6" ht="13.8" thickBot="1">
      <c r="A15" s="55"/>
      <c r="B15" s="61"/>
      <c r="C15" s="62"/>
      <c r="D15" s="205"/>
      <c r="E15" s="205"/>
    </row>
    <row r="16" spans="1:6" ht="15.75" customHeight="1" thickBot="1">
      <c r="A16" s="55"/>
      <c r="B16" s="247" t="s">
        <v>972</v>
      </c>
      <c r="C16" s="248"/>
      <c r="D16" s="63"/>
      <c r="E16" s="63"/>
    </row>
    <row r="17" spans="1:5" ht="13.8" thickBot="1">
      <c r="A17" s="55"/>
      <c r="B17" s="149">
        <v>1</v>
      </c>
      <c r="C17" s="150" t="s">
        <v>973</v>
      </c>
      <c r="D17" s="188">
        <f t="array" ref="D17">+SUM(IF(ISERROR(IF(LEFT('5-AFR Detail'!$A$6:$A$500,3)&amp;RIGHT('5-AFR Detail'!$B$6:$B$500,6)&amp;RIGHT('5-AFR Detail'!$C$6:$C$500,5)="insYear10100)",'5-AFR Detail'!$D$6:$D$500)),0,IF(LEFT('5-AFR Detail'!$A$6:$A$500,3)&amp;LEFT('5-AFR Detail'!B$6:$B$500,6)&amp;RIGHT('5-AFR Detail'!$C$6:$C$500,5)="insYear10100)",'5-AFR Detail'!$D$6:$D$500)))</f>
        <v>0</v>
      </c>
      <c r="E17" s="188">
        <f t="array" ref="E17">+SUM(IF(ISERROR(IF(LEFT('5-AFR Detail'!$A$6:$A$500,3)&amp;RIGHT('5-AFR Detail'!$B$6:$B$500,6)&amp;RIGHT('5-AFR Detail'!$C$6:$C$500,5)="insYear20100)",'5-AFR Detail'!$D$6:$D$500)),0,IF(LEFT('5-AFR Detail'!$A$6:$A$500,3)&amp;LEFT('5-AFR Detail'!$B$6:C$500,6)&amp;RIGHT('5-AFR Detail'!$C$6:$C$500,5)="insYear20100)",'5-AFR Detail'!$D$6:$D$500)))</f>
        <v>0</v>
      </c>
    </row>
    <row r="18" spans="1:5" ht="13.8" thickBot="1">
      <c r="A18" s="55"/>
      <c r="B18" s="151">
        <v>2</v>
      </c>
      <c r="C18" s="152" t="s">
        <v>974</v>
      </c>
      <c r="D18" s="188">
        <f t="array" ref="D18">+SUM(IF(ISERROR(IF(LEFT('5-AFR Detail'!$A$6:$A$500,3)&amp;RIGHT('5-AFR Detail'!$B$6:$B$500,6)&amp;RIGHT('5-AFR Detail'!$C$6:$C$500,5)="insYear10200)",'5-AFR Detail'!$D$6:$D$500)),0,IF(LEFT('5-AFR Detail'!$A$6:$A$500,3)&amp;LEFT('5-AFR Detail'!B$6:$B$500,6)&amp;RIGHT('5-AFR Detail'!$C$6:$C$500,5)="insYear10200)",'5-AFR Detail'!$D$6:$D$500)))</f>
        <v>0</v>
      </c>
      <c r="E18" s="188">
        <f t="array" ref="E18">+SUM(IF(ISERROR(IF(LEFT('5-AFR Detail'!$A$6:$A$500,3)&amp;RIGHT('5-AFR Detail'!$B$6:$B$500,6)&amp;RIGHT('5-AFR Detail'!$C$6:$C$500,5)="insYear20200)",'5-AFR Detail'!$D$6:$D$500)),0,IF(LEFT('5-AFR Detail'!$A$6:$A$500,3)&amp;LEFT('5-AFR Detail'!$B$6:C$500,6)&amp;RIGHT('5-AFR Detail'!$C$6:$C$500,5)="insYear20200)",'5-AFR Detail'!$D$6:$D$500)))</f>
        <v>0</v>
      </c>
    </row>
    <row r="19" spans="1:5" ht="13.8" thickBot="1">
      <c r="A19" s="55"/>
      <c r="B19" s="151">
        <v>3</v>
      </c>
      <c r="C19" s="152" t="s">
        <v>1829</v>
      </c>
      <c r="D19" s="188">
        <f t="array" ref="D19">+SUM(IF(ISERROR(IF(LEFT('5-AFR Detail'!$A$6:$A$500,3)&amp;RIGHT('5-AFR Detail'!$B$6:$B$500,6)&amp;RIGHT('5-AFR Detail'!$C$6:$C$500,5)="insYear10300)",'5-AFR Detail'!$D$6:$D$500)),0,IF(LEFT('5-AFR Detail'!$A$6:$A$500,3)&amp;LEFT('5-AFR Detail'!B$6:$B$500,6)&amp;RIGHT('5-AFR Detail'!$C$6:$C$500,5)="insYear10300)",'5-AFR Detail'!$D$6:$D$500)))</f>
        <v>0</v>
      </c>
      <c r="E19" s="188">
        <f>+SUM(IF(ISERROR(IF(LEFT('5-AFR Detail'!$A$6:$A$500,3)&amp;RIGHT('5-AFR Detail'!$B$6:$B$500,6)&amp;RIGHT('5-AFR Detail'!$C$6:$C$500,5)="insYear20200)",'5-AFR Detail'!$D$6:$D$500)),0,IF(LEFT('5-AFR Detail'!$A$6:$A$500,3)&amp;LEFT('5-AFR Detail'!$B$6:C$500,6)&amp;RIGHT('5-AFR Detail'!$C$6:$C$500,5)="insYear20200)",'5-AFR Detail'!$D$6:$D$500)))</f>
        <v>0</v>
      </c>
    </row>
    <row r="20" spans="1:5" ht="13.8" thickBot="1">
      <c r="A20" s="55"/>
      <c r="B20" s="151">
        <v>4</v>
      </c>
      <c r="C20" s="152" t="s">
        <v>1833</v>
      </c>
      <c r="D20" s="188">
        <f t="array" ref="D20">+SUM(IF(ISERROR(IF(LEFT('5-AFR Detail'!$A$6:$A$500,3)&amp;RIGHT('5-AFR Detail'!$B$6:$B$500,6)&amp;RIGHT('5-AFR Detail'!$C$6:$C$500,5)="insYear10400)",'5-AFR Detail'!$D$6:$D$500)),0,IF(LEFT('5-AFR Detail'!$A$6:$A$500,3)&amp;LEFT('5-AFR Detail'!B$6:$B$500,6)&amp;RIGHT('5-AFR Detail'!$C$6:$C$500,5)="insYear10400)",'5-AFR Detail'!$D$6:$D$500)))</f>
        <v>0</v>
      </c>
      <c r="E20" s="188">
        <f t="array" ref="E20">+SUM(IF(ISERROR(IF(LEFT('5-AFR Detail'!$A$6:$A$500,3)&amp;RIGHT('5-AFR Detail'!$B$6:$B$500,6)&amp;RIGHT('5-AFR Detail'!$C$6:$C$500,5)="insYear20100)",'5-AFR Detail'!$D$6:$D$500)),0,IF(LEFT('5-AFR Detail'!$A$6:$A$500,3)&amp;LEFT('5-AFR Detail'!$B$6:C$500,6)&amp;RIGHT('5-AFR Detail'!$C$6:$C$500,5)="insYear20100)",'5-AFR Detail'!$D$6:$D$500)))</f>
        <v>0</v>
      </c>
    </row>
    <row r="21" spans="1:5" ht="13.8" thickBot="1">
      <c r="A21" s="55"/>
      <c r="B21" s="151">
        <v>5</v>
      </c>
      <c r="C21" s="152" t="s">
        <v>1830</v>
      </c>
      <c r="D21" s="188">
        <f t="array" ref="D21">+SUM(IF(ISERROR(IF(LEFT('5-AFR Detail'!$A$6:$A$500,3)&amp;RIGHT('5-AFR Detail'!$B$6:$B$500,6)&amp;RIGHT('5-AFR Detail'!$C$6:$C$500,5)="insYear10500)",'5-AFR Detail'!$D$6:$D$500)),0,IF(LEFT('5-AFR Detail'!$A$6:$A$500,3)&amp;LEFT('5-AFR Detail'!B$6:$B$500,6)&amp;RIGHT('5-AFR Detail'!$C$6:$C$500,5)="insYear10500)",'5-AFR Detail'!$D$6:$D$500)))</f>
        <v>0</v>
      </c>
      <c r="E21" s="188">
        <f t="array" ref="E21">+SUM(IF(ISERROR(IF(LEFT('5-AFR Detail'!$A$6:$A$500,3)&amp;RIGHT('5-AFR Detail'!$B$6:$B$500,6)&amp;RIGHT('5-AFR Detail'!$C$6:$C$500,5)="insYear20100)",'5-AFR Detail'!$D$6:$D$500)),0,IF(LEFT('5-AFR Detail'!$A$6:$A$500,3)&amp;LEFT('5-AFR Detail'!$B$6:C$500,6)&amp;RIGHT('5-AFR Detail'!$C$6:$C$500,5)="insYear20100)",'5-AFR Detail'!$D$6:$D$500)))</f>
        <v>0</v>
      </c>
    </row>
    <row r="22" spans="1:5" ht="13.8" thickBot="1">
      <c r="A22" s="55"/>
      <c r="B22" s="151">
        <v>6</v>
      </c>
      <c r="C22" s="152" t="s">
        <v>1831</v>
      </c>
      <c r="D22" s="188">
        <f t="array" ref="D22">+SUM(IF(ISERROR(IF(LEFT('5-AFR Detail'!$A$6:$A$500,3)&amp;RIGHT('5-AFR Detail'!$B$6:$B$500,6)&amp;RIGHT('5-AFR Detail'!$C$6:$C$500,5)="insYear10600)",'5-AFR Detail'!$D$6:$D$500)),0,IF(LEFT('5-AFR Detail'!$A$6:$A$500,3)&amp;LEFT('5-AFR Detail'!B$6:$B$500,6)&amp;RIGHT('5-AFR Detail'!$C$6:$C$500,5)="insYear10600)",'5-AFR Detail'!$D$6:$D$500)))</f>
        <v>0</v>
      </c>
      <c r="E22" s="188">
        <f t="array" ref="E22">+SUM(IF(ISERROR(IF(LEFT('5-AFR Detail'!$A$6:$A$500,3)&amp;RIGHT('5-AFR Detail'!$B$6:$B$500,6)&amp;RIGHT('5-AFR Detail'!$C$6:$C$500,5)="insYear20100)",'5-AFR Detail'!$D$6:$D$500)),0,IF(LEFT('5-AFR Detail'!$A$6:$A$500,3)&amp;LEFT('5-AFR Detail'!$B$6:C$500,6)&amp;RIGHT('5-AFR Detail'!$C$6:$C$500,5)="insYear20100)",'5-AFR Detail'!$D$6:$D$500)))</f>
        <v>0</v>
      </c>
    </row>
    <row r="23" spans="1:5" ht="13.8" thickBot="1">
      <c r="A23" s="55"/>
      <c r="B23" s="151">
        <v>7</v>
      </c>
      <c r="C23" s="152" t="s">
        <v>4060</v>
      </c>
      <c r="D23" s="188">
        <f t="array" ref="D23">+SUM(IF(ISERROR(IF(LEFT('5-AFR Detail'!$A$6:$A$500,3)&amp;RIGHT('5-AFR Detail'!$B$6:$B$500,6)&amp;RIGHT('5-AFR Detail'!$C$6:$C$500,5)="insYear10735)",'5-AFR Detail'!$D$6:$D$500)),0,IF(LEFT('5-AFR Detail'!$A$6:$A$500,3)&amp;LEFT('5-AFR Detail'!B$6:$B$500,6)&amp;RIGHT('5-AFR Detail'!$C$6:$C$500,5)="insYear10735)",'5-AFR Detail'!$D$6:$D$500)))</f>
        <v>0</v>
      </c>
      <c r="E23" s="188">
        <f t="array" ref="E23">+SUM(IF(ISERROR(IF(LEFT('5-AFR Detail'!$A$6:$A$500,3)&amp;RIGHT('5-AFR Detail'!$B$6:$B$500,6)&amp;RIGHT('5-AFR Detail'!$C$6:$C$500,5)="insYear20100)",'5-AFR Detail'!$D$6:$D$500)),0,IF(LEFT('5-AFR Detail'!$A$6:$A$500,3)&amp;LEFT('5-AFR Detail'!$B$6:C$500,6)&amp;RIGHT('5-AFR Detail'!$C$6:$C$500,5)="insYear20100)",'5-AFR Detail'!$D$6:$D$500)))</f>
        <v>0</v>
      </c>
    </row>
    <row r="24" spans="1:5" ht="13.8" thickBot="1">
      <c r="A24" s="55"/>
      <c r="B24" s="151">
        <v>8</v>
      </c>
      <c r="C24" s="152" t="s">
        <v>1834</v>
      </c>
      <c r="D24" s="188">
        <f t="array" ref="D24">+SUM(IF(ISERROR(IF(LEFT('5-AFR Detail'!$A$6:$A$500,3)&amp;RIGHT('5-AFR Detail'!$B$6:$B$500,6)&amp;RIGHT('5-AFR Detail'!$C$6:$C$500,5)="insYear10800)",'5-AFR Detail'!$D$6:$D$500)),0,IF(LEFT('5-AFR Detail'!$A$6:$A$500,3)&amp;LEFT('5-AFR Detail'!B$6:$B$500,6)&amp;RIGHT('5-AFR Detail'!$C$6:$C$500,5)="insYear10800)",'5-AFR Detail'!$D$6:$D$500)))</f>
        <v>0</v>
      </c>
      <c r="E24" s="188">
        <f t="array" ref="E24">+SUM(IF(ISERROR(IF(LEFT('5-AFR Detail'!$A$6:$A$500,3)&amp;RIGHT('5-AFR Detail'!$B$6:$B$500,6)&amp;RIGHT('5-AFR Detail'!$C$6:$C$500,5)="insYear20100)",'5-AFR Detail'!$D$6:$D$500)),0,IF(LEFT('5-AFR Detail'!$A$6:$A$500,3)&amp;LEFT('5-AFR Detail'!$B$6:C$500,6)&amp;RIGHT('5-AFR Detail'!$C$6:$C$500,5)="insYear20100)",'5-AFR Detail'!$D$6:$D$500)))</f>
        <v>0</v>
      </c>
    </row>
    <row r="25" spans="1:5" ht="13.8" thickBot="1">
      <c r="A25" s="55"/>
      <c r="B25" s="151">
        <v>9</v>
      </c>
      <c r="C25" s="153" t="s">
        <v>4031</v>
      </c>
      <c r="D25" s="189"/>
      <c r="E25" s="189">
        <f>SUM(E17:E24)</f>
        <v>0</v>
      </c>
    </row>
    <row r="26" spans="1:5" ht="15.75" customHeight="1" thickBot="1">
      <c r="A26" s="55"/>
      <c r="B26" s="243" t="s">
        <v>1832</v>
      </c>
      <c r="C26" s="244"/>
      <c r="D26" s="188"/>
      <c r="E26" s="190"/>
    </row>
    <row r="27" spans="1:5" ht="15.75" customHeight="1" thickBot="1">
      <c r="A27" s="55"/>
      <c r="B27" s="154"/>
      <c r="C27" s="152" t="s">
        <v>973</v>
      </c>
      <c r="D27" s="188">
        <f t="array" ref="D27">+SUM(IF(ISERROR(IF(LEFT('5-AFR Detail'!$A$6:$A$500,3)&amp;RIGHT('5-AFR Detail'!$B$6:$B$500,6)&amp;RIGHT('5-AFR Detail'!$C$6:$C$500,5)="supYear10100)",'5-AFR Detail'!$D$6:$D$500)),0,IF(LEFT('5-AFR Detail'!$A$6:$A$500,3)&amp;LEFT('5-AFR Detail'!B$6:$B$500,6)&amp;RIGHT('5-AFR Detail'!$C$6:$C$500,5)="supYear10100)",'5-AFR Detail'!$D$6:$D$500)))</f>
        <v>0</v>
      </c>
      <c r="E27" s="188">
        <f t="array" ref="E27">+SUM(IF(ISERROR(IF(LEFT('5-AFR Detail'!$A$6:$A$500,3)&amp;RIGHT('5-AFR Detail'!$B$6:$B$500,6)&amp;RIGHT('5-AFR Detail'!$C$6:$C$500,5)="supYear20100)",'5-AFR Detail'!$D$6:$D$500)),0,IF(LEFT('5-AFR Detail'!$A$6:$A$500,3)&amp;LEFT('5-AFR Detail'!$B$6:C$500,6)&amp;RIGHT('5-AFR Detail'!$C$6:$C$500,5)="supYear20100)",'5-AFR Detail'!$D$6:$D$500)))</f>
        <v>0</v>
      </c>
    </row>
    <row r="28" spans="1:5" ht="15.75" customHeight="1" thickBot="1">
      <c r="A28" s="55"/>
      <c r="B28" s="154"/>
      <c r="C28" s="152" t="s">
        <v>974</v>
      </c>
      <c r="D28" s="188">
        <f t="array" ref="D28">+SUM(IF(ISERROR(IF(LEFT('5-AFR Detail'!$A$6:$A$500,3)&amp;RIGHT('5-AFR Detail'!$B$6:$B$500,6)&amp;RIGHT('5-AFR Detail'!$C$6:$C$500,5)="supYear10200)",'5-AFR Detail'!$D$6:$D$500)),0,IF(LEFT('5-AFR Detail'!$A$6:$A$500,3)&amp;LEFT('5-AFR Detail'!B$6:$B$500,6)&amp;RIGHT('5-AFR Detail'!$C$6:$C$500,5)="supYear10200)",'5-AFR Detail'!$D$6:$D$500)))</f>
        <v>0</v>
      </c>
      <c r="E28" s="188">
        <f t="array" ref="E28">+SUM(IF(ISERROR(IF(LEFT('5-AFR Detail'!$A$6:$A$500,3)&amp;RIGHT('5-AFR Detail'!$C$6:$C$500,5)="sup0100)",'5-AFR Detail'!$D$6:$D$500)),0,IF(LEFT('5-AFR Detail'!$A$6:$A$500,3)&amp;RIGHT('5-AFR Detail'!$C$6:$C$500,5)="sup0100)",'5-AFR Detail'!$D$6:$D$500)))</f>
        <v>0</v>
      </c>
    </row>
    <row r="29" spans="1:5" ht="15.75" customHeight="1" thickBot="1">
      <c r="A29" s="55"/>
      <c r="B29" s="154"/>
      <c r="C29" s="152" t="s">
        <v>1829</v>
      </c>
      <c r="D29" s="188">
        <f t="array" ref="D29">+SUM(IF(ISERROR(IF(LEFT('5-AFR Detail'!$A$6:$A$500,3)&amp;RIGHT('5-AFR Detail'!$B$6:$B$500,6)&amp;RIGHT('5-AFR Detail'!$C$6:$C$500,5)="supYear10300)",'5-AFR Detail'!$D$6:$D$500)),0,IF(LEFT('5-AFR Detail'!$A$6:$A$500,3)&amp;LEFT('5-AFR Detail'!B$6:$B$500,6)&amp;RIGHT('5-AFR Detail'!$C$6:$C$500,5)="supYear10300)",'5-AFR Detail'!$D$6:$D$500)))</f>
        <v>0</v>
      </c>
      <c r="E29" s="188">
        <f t="array" ref="E29">+SUM(IF(ISERROR(IF(LEFT('5-AFR Detail'!$A$6:$A$500,3)&amp;RIGHT('5-AFR Detail'!$C$6:$C$500,5)="sup0300)",'5-AFR Detail'!$D$6:$D$500)),0,IF(LEFT('5-AFR Detail'!$A$6:$A$500,3)&amp;RIGHT('5-AFR Detail'!$C$6:$C$500,5)="sup0300)",'5-AFR Detail'!$D$6:$D$500)))</f>
        <v>0</v>
      </c>
    </row>
    <row r="30" spans="1:5" ht="15.75" customHeight="1" thickBot="1">
      <c r="A30" s="55"/>
      <c r="B30" s="154"/>
      <c r="C30" s="152" t="s">
        <v>1833</v>
      </c>
      <c r="D30" s="188">
        <f t="array" ref="D30">+SUM(IF(ISERROR(IF(LEFT('5-AFR Detail'!$A$6:$A$500,3)&amp;RIGHT('5-AFR Detail'!$B$6:$B$500,6)&amp;RIGHT('5-AFR Detail'!$C$6:$C$500,5)="supYear10400)",'5-AFR Detail'!$D$6:$D$500)),0,IF(LEFT('5-AFR Detail'!$A$6:$A$500,3)&amp;LEFT('5-AFR Detail'!B$6:$B$500,6)&amp;RIGHT('5-AFR Detail'!$C$6:$C$500,5)="supYear10400)",'5-AFR Detail'!$D$6:$D$500)))</f>
        <v>0</v>
      </c>
      <c r="E30" s="188">
        <f t="array" ref="E30">+SUM(IF(ISERROR(IF(LEFT('5-AFR Detail'!$A$6:$A$500,3)&amp;RIGHT('5-AFR Detail'!$C$6:$C$500,5)="sup0300)",'5-AFR Detail'!$D$6:$D$500)),0,IF(LEFT('5-AFR Detail'!$A$6:$A$500,3)&amp;RIGHT('5-AFR Detail'!$C$6:$C$500,5)="sup0300)",'5-AFR Detail'!$D$6:$D$500)))</f>
        <v>0</v>
      </c>
    </row>
    <row r="31" spans="1:5" ht="15.75" customHeight="1" thickBot="1">
      <c r="A31" s="55"/>
      <c r="B31" s="154"/>
      <c r="C31" s="152" t="s">
        <v>1830</v>
      </c>
      <c r="D31" s="188">
        <f t="array" ref="D31">+SUM(IF(ISERROR(IF(LEFT('5-AFR Detail'!$A$6:$A$500,3)&amp;RIGHT('5-AFR Detail'!$B$6:$B$500,6)&amp;RIGHT('5-AFR Detail'!$C$6:$C$500,5)="supYear10500)",'5-AFR Detail'!$D$6:$D$500)),0,IF(LEFT('5-AFR Detail'!$A$6:$A$500,3)&amp;LEFT('5-AFR Detail'!B$6:$B$500,6)&amp;RIGHT('5-AFR Detail'!$C$6:$C$500,5)="supYear10500)",'5-AFR Detail'!$D$6:$D$500)))</f>
        <v>0</v>
      </c>
      <c r="E31" s="188">
        <f t="array" ref="E31">+SUM(IF(ISERROR(IF(LEFT('5-AFR Detail'!$A$6:$A$500,3)&amp;RIGHT('5-AFR Detail'!$C$6:$C$500,5)="sup0500)",'5-AFR Detail'!$D$6:$D$500)),0,IF(LEFT('5-AFR Detail'!$A$6:$A$500,3)&amp;RIGHT('5-AFR Detail'!$C$6:$C$500,5)="sup0500)",'5-AFR Detail'!$D$6:$D$500)))</f>
        <v>0</v>
      </c>
    </row>
    <row r="32" spans="1:5" ht="15.75" customHeight="1" thickBot="1">
      <c r="A32" s="55"/>
      <c r="B32" s="154"/>
      <c r="C32" s="152" t="s">
        <v>1831</v>
      </c>
      <c r="D32" s="188">
        <f t="array" ref="D32">+SUM(IF(ISERROR(IF(LEFT('5-AFR Detail'!$A$6:$A$500,3)&amp;RIGHT('5-AFR Detail'!$B$6:$B$500,6)&amp;RIGHT('5-AFR Detail'!$C$6:$C$500,5)="supYear10600)",'5-AFR Detail'!$D$6:$D$500)),0,IF(LEFT('5-AFR Detail'!$A$6:$A$500,3)&amp;LEFT('5-AFR Detail'!B$6:$B$500,6)&amp;RIGHT('5-AFR Detail'!$C$6:$C$500,5)="supYear10600)",'5-AFR Detail'!$D$6:$D$500)))</f>
        <v>0</v>
      </c>
      <c r="E32" s="188">
        <f t="array" ref="E32">+SUM(IF(ISERROR(IF(LEFT('5-AFR Detail'!$A$6:$A$500,3)&amp;RIGHT('5-AFR Detail'!$C$6:$C$500,5)="sup0600)",'5-AFR Detail'!$D$6:$D$500)),0,IF(LEFT('5-AFR Detail'!$A$6:$A$500,3)&amp;RIGHT('5-AFR Detail'!$C$6:$C$500,5)="sup0600)",'5-AFR Detail'!$D$6:$D$500)))</f>
        <v>0</v>
      </c>
    </row>
    <row r="33" spans="1:5" ht="15.75" customHeight="1" thickBot="1">
      <c r="A33" s="55"/>
      <c r="B33" s="154"/>
      <c r="C33" s="152" t="s">
        <v>4060</v>
      </c>
      <c r="D33" s="188">
        <f t="array" ref="D33">+SUM(IF(ISERROR(IF(LEFT('5-AFR Detail'!$A$6:$A$500,3)&amp;RIGHT('5-AFR Detail'!$B$6:$B$500,6)&amp;RIGHT('5-AFR Detail'!$C$6:$C$500,5)="supYear10735)",'5-AFR Detail'!$D$6:$D$500)),0,IF(LEFT('5-AFR Detail'!$A$6:$A$500,3)&amp;LEFT('5-AFR Detail'!B$6:$B$500,6)&amp;RIGHT('5-AFR Detail'!$C$6:$C$500,5)="supYear10735)",'5-AFR Detail'!$D$6:$D$500)))</f>
        <v>0</v>
      </c>
      <c r="E33" s="188">
        <f t="array" ref="E33">+SUM(IF(ISERROR(IF(LEFT('5-AFR Detail'!$A$6:$A$500,3)&amp;RIGHT('5-AFR Detail'!$C$6:$C$500,5)="sup0735)",'5-AFR Detail'!$D$6:$D$500)),0,IF(LEFT('5-AFR Detail'!$A$6:$A$500,3)&amp;RIGHT('5-AFR Detail'!$C$6:$C$500,5)="sup0735)",'5-AFR Detail'!$D$6:$D$500)))</f>
        <v>0</v>
      </c>
    </row>
    <row r="34" spans="1:5" ht="15.75" customHeight="1" thickBot="1">
      <c r="A34" s="55"/>
      <c r="B34" s="154"/>
      <c r="C34" s="152" t="s">
        <v>1834</v>
      </c>
      <c r="D34" s="188">
        <f t="array" ref="D34">+SUM(IF(ISERROR(IF(LEFT('5-AFR Detail'!$A$6:$A$500,3)&amp;RIGHT('5-AFR Detail'!$B$6:$B$500,6)&amp;RIGHT('5-AFR Detail'!$C$6:$C$500,5)="supYear10800)",'5-AFR Detail'!$D$6:$D$500)),0,IF(LEFT('5-AFR Detail'!$A$6:$A$500,3)&amp;LEFT('5-AFR Detail'!B$6:$B$500,6)&amp;RIGHT('5-AFR Detail'!$C$6:$C$500,5)="supYear10800)",'5-AFR Detail'!$D$6:$D$500)))</f>
        <v>0</v>
      </c>
      <c r="E34" s="188">
        <f t="array" ref="E34">+SUM(IF(ISERROR(IF(LEFT('5-AFR Detail'!$A$6:$A$500,3)&amp;RIGHT('5-AFR Detail'!$C$6:$C$500,5)="sup0800)",'5-AFR Detail'!$D$6:$D$500)),0,IF(LEFT('5-AFR Detail'!$A$6:$A$500,3)&amp;RIGHT('5-AFR Detail'!$C$6:$C$500,5)="sup0800)",'5-AFR Detail'!$D$6:$D$500)))</f>
        <v>0</v>
      </c>
    </row>
    <row r="35" spans="1:5" ht="15.75" customHeight="1" thickBot="1">
      <c r="A35" s="55"/>
      <c r="B35" s="154"/>
      <c r="C35" s="153" t="s">
        <v>4032</v>
      </c>
      <c r="D35" s="188"/>
      <c r="E35" s="188">
        <f>SUM(E27:E34)</f>
        <v>0</v>
      </c>
    </row>
    <row r="36" spans="1:5" ht="15.75" customHeight="1" thickBot="1">
      <c r="A36" s="55"/>
      <c r="B36" s="154"/>
      <c r="C36" s="153" t="s">
        <v>4058</v>
      </c>
      <c r="D36" s="188"/>
      <c r="E36" s="190"/>
    </row>
    <row r="37" spans="1:5" ht="13.8" thickBot="1">
      <c r="A37" s="55"/>
      <c r="B37" s="151">
        <v>10</v>
      </c>
      <c r="C37" s="152" t="s">
        <v>973</v>
      </c>
      <c r="D37" s="188"/>
      <c r="E37" s="188">
        <f t="array" ref="E37">+SUM(IF(ISERROR(IF(LEFT('5-AFR Detail'!$A$6:$A$500,3)&amp;RIGHT('5-AFR Detail'!$C$6:$C$500,5)="adm0100)",'5-AFR Detail'!$D$6:$D$500)),0,IF(LEFT('5-AFR Detail'!$A$6:$A$500,3)&amp;RIGHT('5-AFR Detail'!$C$6:$C$500,5)="adm0100)",'5-AFR Detail'!$D$6:$D$500)))</f>
        <v>0</v>
      </c>
    </row>
    <row r="38" spans="1:5" ht="13.8" thickBot="1">
      <c r="A38" s="55"/>
      <c r="B38" s="151">
        <v>11</v>
      </c>
      <c r="C38" s="152" t="s">
        <v>974</v>
      </c>
      <c r="D38" s="188"/>
      <c r="E38" s="188">
        <f t="array" ref="E38">+SUM(IF(ISERROR(IF(LEFT('5-AFR Detail'!$A$6:$A$500,3)&amp;RIGHT('5-AFR Detail'!$C$6:$C$500,5)="adm0200)",'5-AFR Detail'!$D$6:$D$500)),0,IF(LEFT('5-AFR Detail'!$A$6:$A$500,3)&amp;RIGHT('5-AFR Detail'!$C$6:$C$500,5)="adm0200)",'5-AFR Detail'!$D$6:$D$500)))</f>
        <v>0</v>
      </c>
    </row>
    <row r="39" spans="1:5" ht="13.8" thickBot="1">
      <c r="A39" s="55"/>
      <c r="B39" s="151">
        <v>12</v>
      </c>
      <c r="C39" s="152" t="s">
        <v>1829</v>
      </c>
      <c r="D39" s="188"/>
      <c r="E39" s="188">
        <f t="array" ref="E39">+SUM(IF(ISERROR(IF(LEFT('5-AFR Detail'!$A$6:$A$500,3)&amp;RIGHT('5-AFR Detail'!$C$6:$C$500,5)="adm0300)",'5-AFR Detail'!$D$6:$D$500)),0,IF(LEFT('5-AFR Detail'!$A$6:$A$500,3)&amp;RIGHT('5-AFR Detail'!$C$6:$C$500,5)="adm0300)",'5-AFR Detail'!$D$6:$D$500)))</f>
        <v>0</v>
      </c>
    </row>
    <row r="40" spans="1:5" ht="13.8" thickBot="1">
      <c r="A40" s="55"/>
      <c r="B40" s="151">
        <v>13</v>
      </c>
      <c r="C40" s="152" t="s">
        <v>1833</v>
      </c>
      <c r="D40" s="188"/>
      <c r="E40" s="188">
        <f t="array" ref="E40">+SUM(IF(ISERROR(IF(LEFT('5-AFR Detail'!$A$6:$A$500,3)&amp;RIGHT('5-AFR Detail'!$C$6:$C$500,5)="adm0400)",'5-AFR Detail'!$D$6:$D$500)),0,IF(LEFT('5-AFR Detail'!$A$6:$A$500,3)&amp;RIGHT('5-AFR Detail'!$C$6:$C$500,5)="adm0400)",'5-AFR Detail'!$D$6:$D$500)))</f>
        <v>0</v>
      </c>
    </row>
    <row r="41" spans="1:5" ht="13.8" thickBot="1">
      <c r="A41" s="55"/>
      <c r="B41" s="151">
        <v>14</v>
      </c>
      <c r="C41" s="152" t="s">
        <v>1830</v>
      </c>
      <c r="D41" s="188"/>
      <c r="E41" s="188">
        <f t="array" ref="E41">+SUM(IF(ISERROR(IF(LEFT('5-AFR Detail'!$A$6:$A$500,3)&amp;RIGHT('5-AFR Detail'!$C$6:$C$500,5)="adm0500)",'5-AFR Detail'!$D$6:$D$500)),0,IF(LEFT('5-AFR Detail'!$A$6:$A$500,3)&amp;RIGHT('5-AFR Detail'!$C$6:$C$500,5)="adm0500)",'5-AFR Detail'!$D$6:$D$500)))</f>
        <v>0</v>
      </c>
    </row>
    <row r="42" spans="1:5" ht="13.8" thickBot="1">
      <c r="A42" s="55"/>
      <c r="B42" s="151">
        <v>15</v>
      </c>
      <c r="C42" s="152" t="s">
        <v>1831</v>
      </c>
      <c r="D42" s="188"/>
      <c r="E42" s="188">
        <f t="array" ref="E42">+SUM(IF(ISERROR(IF(LEFT('5-AFR Detail'!$A$6:$A$500,3)&amp;RIGHT('5-AFR Detail'!$C$6:$C$500,5)="adm0600)",'5-AFR Detail'!$D$6:$D$500)),0,IF(LEFT('5-AFR Detail'!$A$6:$A$500,3)&amp;RIGHT('5-AFR Detail'!$C$6:$C$500,5)="adm0600)",'5-AFR Detail'!$D$6:$D$500)))</f>
        <v>0</v>
      </c>
    </row>
    <row r="43" spans="1:5" ht="13.8" thickBot="1">
      <c r="A43" s="55"/>
      <c r="B43" s="151">
        <v>16</v>
      </c>
      <c r="C43" s="152" t="s">
        <v>4060</v>
      </c>
      <c r="D43" s="188"/>
      <c r="E43" s="188">
        <f t="array" ref="E43">+SUM(IF(ISERROR(IF(LEFT('5-AFR Detail'!$A$6:$A$500,3)&amp;RIGHT('5-AFR Detail'!$C$6:$C$500,5)="adm0735)",'5-AFR Detail'!$D$6:$D$500)),0,IF(LEFT('5-AFR Detail'!$A$6:$A$500,3)&amp;RIGHT('5-AFR Detail'!$C$6:$C$500,5)="adm0735)",'5-AFR Detail'!$D$6:$D$500)))</f>
        <v>0</v>
      </c>
    </row>
    <row r="44" spans="1:5" ht="13.8" thickBot="1">
      <c r="A44" s="55"/>
      <c r="B44" s="151">
        <v>17</v>
      </c>
      <c r="C44" s="152" t="s">
        <v>1834</v>
      </c>
      <c r="D44" s="188"/>
      <c r="E44" s="188">
        <f t="array" ref="E44">+SUM(IF(ISERROR(IF(LEFT('5-AFR Detail'!$A$6:$A$500,3)&amp;RIGHT('5-AFR Detail'!$C$6:$C$500,5)="adm0800)",'5-AFR Detail'!$D$6:$D$500)),0,IF(LEFT('5-AFR Detail'!$A$6:$A$500,3)&amp;RIGHT('5-AFR Detail'!$C$6:$C$500,5)="adm0800)",'5-AFR Detail'!$D$6:$D$500)))</f>
        <v>0</v>
      </c>
    </row>
    <row r="45" spans="1:5" ht="13.8" thickBot="1">
      <c r="A45" s="55"/>
      <c r="B45" s="64">
        <v>18</v>
      </c>
      <c r="C45" s="85" t="s">
        <v>4032</v>
      </c>
      <c r="D45" s="189"/>
      <c r="E45" s="189">
        <f>SUM(E37:E44)</f>
        <v>0</v>
      </c>
    </row>
    <row r="46" spans="1:5" ht="18.899999999999999" customHeight="1" thickBot="1">
      <c r="A46" s="55"/>
      <c r="B46" s="64">
        <v>19</v>
      </c>
      <c r="C46" s="86" t="s">
        <v>4033</v>
      </c>
      <c r="D46" s="189"/>
      <c r="E46" s="189">
        <f>E45+E25+E35</f>
        <v>0</v>
      </c>
    </row>
    <row r="47" spans="1:5">
      <c r="A47" s="55"/>
      <c r="B47" s="55"/>
      <c r="C47" s="55"/>
      <c r="D47" s="191"/>
      <c r="E47" s="192"/>
    </row>
    <row r="48" spans="1:5">
      <c r="A48" s="55"/>
      <c r="B48" s="55"/>
      <c r="C48" s="65"/>
      <c r="D48" s="193"/>
      <c r="E48" s="193"/>
    </row>
    <row r="49" spans="1:5">
      <c r="A49" s="55"/>
      <c r="B49" s="55"/>
      <c r="C49" s="66"/>
      <c r="D49" s="55"/>
      <c r="E49" s="55"/>
    </row>
    <row r="50" spans="1:5">
      <c r="A50" s="55"/>
      <c r="B50" s="55"/>
      <c r="C50" s="66"/>
      <c r="D50" s="55"/>
      <c r="E50" s="55"/>
    </row>
    <row r="51" spans="1:5">
      <c r="A51" s="55"/>
      <c r="B51" s="55"/>
      <c r="C51" s="55"/>
      <c r="D51" s="55"/>
      <c r="E51" s="55"/>
    </row>
    <row r="52" spans="1:5" ht="13.8" thickBot="1">
      <c r="A52" s="55"/>
      <c r="B52" s="55"/>
      <c r="C52" s="74"/>
      <c r="D52" s="75"/>
      <c r="E52" s="55"/>
    </row>
    <row r="53" spans="1:5">
      <c r="A53" s="55"/>
      <c r="B53" s="55"/>
      <c r="C53" s="67" t="s">
        <v>1836</v>
      </c>
      <c r="D53" s="55"/>
      <c r="E53" s="55"/>
    </row>
    <row r="54" spans="1:5">
      <c r="A54" s="55"/>
      <c r="B54" s="55"/>
      <c r="C54" s="55"/>
      <c r="D54" s="55"/>
      <c r="E54" s="55"/>
    </row>
    <row r="55" spans="1:5">
      <c r="A55" s="55"/>
      <c r="B55" s="55"/>
      <c r="C55" s="55" t="s">
        <v>1837</v>
      </c>
      <c r="D55" s="55"/>
      <c r="E55" s="55"/>
    </row>
    <row r="56" spans="1:5">
      <c r="A56" s="55"/>
      <c r="B56" s="55"/>
      <c r="C56" s="55"/>
      <c r="D56" s="55"/>
      <c r="E56" s="55"/>
    </row>
  </sheetData>
  <mergeCells count="8">
    <mergeCell ref="A1:E1"/>
    <mergeCell ref="A2:E2"/>
    <mergeCell ref="B3:E3"/>
    <mergeCell ref="B26:C26"/>
    <mergeCell ref="A5:B5"/>
    <mergeCell ref="A6:B6"/>
    <mergeCell ref="B16:C16"/>
    <mergeCell ref="D13:E13"/>
  </mergeCells>
  <phoneticPr fontId="0" type="noConversion"/>
  <pageMargins left="0.2" right="0.2" top="0.45" bottom="0.2" header="0" footer="0"/>
  <pageSetup scale="73" orientation="landscape" horizont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201"/>
  <sheetViews>
    <sheetView topLeftCell="B1" zoomScaleNormal="100" workbookViewId="0">
      <selection activeCell="I11" sqref="I11"/>
    </sheetView>
  </sheetViews>
  <sheetFormatPr defaultColWidth="8.90625" defaultRowHeight="14.4"/>
  <cols>
    <col min="1" max="1" width="16.453125" style="76" hidden="1" customWidth="1"/>
    <col min="2" max="2" width="9.54296875" style="76" bestFit="1" customWidth="1"/>
    <col min="3" max="3" width="8.453125" style="76" bestFit="1" customWidth="1"/>
    <col min="4" max="4" width="21" style="76" bestFit="1" customWidth="1"/>
    <col min="5" max="16384" width="8.90625" style="76"/>
  </cols>
  <sheetData>
    <row r="1" spans="1:4">
      <c r="A1" s="251"/>
    </row>
    <row r="2" spans="1:4">
      <c r="A2" s="252"/>
      <c r="B2" s="77" t="s">
        <v>38</v>
      </c>
      <c r="C2" s="78" t="s">
        <v>3751</v>
      </c>
      <c r="D2" s="78" t="s">
        <v>37</v>
      </c>
    </row>
    <row r="3" spans="1:4">
      <c r="A3" s="78">
        <v>20102011</v>
      </c>
      <c r="B3" s="79" t="s">
        <v>3130</v>
      </c>
      <c r="C3" s="80" t="s">
        <v>3752</v>
      </c>
      <c r="D3" s="81" t="s">
        <v>3753</v>
      </c>
    </row>
    <row r="4" spans="1:4">
      <c r="A4" s="78">
        <v>20102011</v>
      </c>
      <c r="B4" s="79" t="s">
        <v>2162</v>
      </c>
      <c r="C4" s="80" t="s">
        <v>3752</v>
      </c>
      <c r="D4" s="81" t="s">
        <v>3754</v>
      </c>
    </row>
    <row r="5" spans="1:4">
      <c r="A5" s="78">
        <v>20102011</v>
      </c>
      <c r="B5" s="79" t="s">
        <v>1860</v>
      </c>
      <c r="C5" s="80" t="s">
        <v>3752</v>
      </c>
      <c r="D5" s="81" t="s">
        <v>3755</v>
      </c>
    </row>
    <row r="6" spans="1:4">
      <c r="A6" s="78">
        <v>20102011</v>
      </c>
      <c r="B6" s="79" t="s">
        <v>334</v>
      </c>
      <c r="C6" s="80" t="s">
        <v>3752</v>
      </c>
      <c r="D6" s="81" t="s">
        <v>3756</v>
      </c>
    </row>
    <row r="7" spans="1:4">
      <c r="A7" s="78">
        <v>20102011</v>
      </c>
      <c r="B7" s="79" t="s">
        <v>400</v>
      </c>
      <c r="C7" s="80" t="s">
        <v>3752</v>
      </c>
      <c r="D7" s="81" t="s">
        <v>3757</v>
      </c>
    </row>
    <row r="8" spans="1:4">
      <c r="A8" s="78">
        <v>20102011</v>
      </c>
      <c r="B8" s="79" t="s">
        <v>2709</v>
      </c>
      <c r="C8" s="80" t="s">
        <v>3752</v>
      </c>
      <c r="D8" s="81" t="s">
        <v>3758</v>
      </c>
    </row>
    <row r="9" spans="1:4">
      <c r="A9" s="78">
        <v>20102011</v>
      </c>
      <c r="B9" s="79" t="s">
        <v>22</v>
      </c>
      <c r="C9" s="80" t="s">
        <v>3752</v>
      </c>
      <c r="D9" s="81" t="s">
        <v>3759</v>
      </c>
    </row>
    <row r="10" spans="1:4">
      <c r="A10" s="78">
        <v>20102011</v>
      </c>
      <c r="B10" s="79" t="s">
        <v>1180</v>
      </c>
      <c r="C10" s="80" t="s">
        <v>3760</v>
      </c>
      <c r="D10" s="81" t="s">
        <v>3761</v>
      </c>
    </row>
    <row r="11" spans="1:4">
      <c r="A11" s="78">
        <v>20102011</v>
      </c>
      <c r="B11" s="79" t="s">
        <v>26</v>
      </c>
      <c r="C11" s="80" t="s">
        <v>3760</v>
      </c>
      <c r="D11" s="81" t="s">
        <v>3762</v>
      </c>
    </row>
    <row r="12" spans="1:4">
      <c r="A12" s="78">
        <v>20102011</v>
      </c>
      <c r="B12" s="79" t="s">
        <v>21</v>
      </c>
      <c r="C12" s="80" t="s">
        <v>3763</v>
      </c>
      <c r="D12" s="81" t="s">
        <v>3764</v>
      </c>
    </row>
    <row r="13" spans="1:4">
      <c r="A13" s="78">
        <v>20102011</v>
      </c>
      <c r="B13" s="79" t="s">
        <v>25</v>
      </c>
      <c r="C13" s="80" t="s">
        <v>3763</v>
      </c>
      <c r="D13" s="81" t="s">
        <v>3765</v>
      </c>
    </row>
    <row r="14" spans="1:4">
      <c r="A14" s="78">
        <v>20102011</v>
      </c>
      <c r="B14" s="79" t="s">
        <v>15</v>
      </c>
      <c r="C14" s="80" t="s">
        <v>3763</v>
      </c>
      <c r="D14" s="81" t="s">
        <v>3766</v>
      </c>
    </row>
    <row r="15" spans="1:4">
      <c r="A15" s="78">
        <v>20102011</v>
      </c>
      <c r="B15" s="79" t="s">
        <v>32</v>
      </c>
      <c r="C15" s="80" t="s">
        <v>3763</v>
      </c>
      <c r="D15" s="81" t="s">
        <v>3767</v>
      </c>
    </row>
    <row r="16" spans="1:4">
      <c r="A16" s="78">
        <v>20102011</v>
      </c>
      <c r="B16" s="79" t="s">
        <v>18</v>
      </c>
      <c r="C16" s="80" t="s">
        <v>3763</v>
      </c>
      <c r="D16" s="81" t="s">
        <v>3768</v>
      </c>
    </row>
    <row r="17" spans="1:4">
      <c r="A17" s="78">
        <v>20102011</v>
      </c>
      <c r="B17" s="79" t="s">
        <v>1182</v>
      </c>
      <c r="C17" s="80" t="s">
        <v>3763</v>
      </c>
      <c r="D17" s="81" t="s">
        <v>3769</v>
      </c>
    </row>
    <row r="18" spans="1:4">
      <c r="A18" s="78">
        <v>20102011</v>
      </c>
      <c r="B18" s="79" t="s">
        <v>10</v>
      </c>
      <c r="C18" s="80" t="s">
        <v>3763</v>
      </c>
      <c r="D18" s="81" t="s">
        <v>3770</v>
      </c>
    </row>
    <row r="19" spans="1:4">
      <c r="A19" s="78">
        <v>20102011</v>
      </c>
      <c r="B19" s="79" t="s">
        <v>1184</v>
      </c>
      <c r="C19" s="80" t="s">
        <v>3771</v>
      </c>
      <c r="D19" s="81" t="s">
        <v>3772</v>
      </c>
    </row>
    <row r="20" spans="1:4">
      <c r="A20" s="78">
        <v>20102011</v>
      </c>
      <c r="B20" s="79" t="s">
        <v>1186</v>
      </c>
      <c r="C20" s="80" t="s">
        <v>3773</v>
      </c>
      <c r="D20" s="81" t="s">
        <v>3774</v>
      </c>
    </row>
    <row r="21" spans="1:4">
      <c r="A21" s="78">
        <v>20102011</v>
      </c>
      <c r="B21" s="79" t="s">
        <v>28</v>
      </c>
      <c r="C21" s="80" t="s">
        <v>3773</v>
      </c>
      <c r="D21" s="81" t="s">
        <v>3775</v>
      </c>
    </row>
    <row r="22" spans="1:4">
      <c r="A22" s="78">
        <v>20102011</v>
      </c>
      <c r="B22" s="79" t="s">
        <v>2653</v>
      </c>
      <c r="C22" s="80" t="s">
        <v>3773</v>
      </c>
      <c r="D22" s="81" t="s">
        <v>3776</v>
      </c>
    </row>
    <row r="23" spans="1:4">
      <c r="A23" s="78">
        <v>20102011</v>
      </c>
      <c r="B23" s="79" t="s">
        <v>1188</v>
      </c>
      <c r="C23" s="80" t="s">
        <v>3773</v>
      </c>
      <c r="D23" s="81" t="s">
        <v>3777</v>
      </c>
    </row>
    <row r="24" spans="1:4">
      <c r="A24" s="78">
        <v>20102011</v>
      </c>
      <c r="B24" s="79" t="s">
        <v>12</v>
      </c>
      <c r="C24" s="80" t="s">
        <v>3773</v>
      </c>
      <c r="D24" s="81" t="s">
        <v>3778</v>
      </c>
    </row>
    <row r="25" spans="1:4">
      <c r="A25" s="78">
        <v>20102011</v>
      </c>
      <c r="B25" s="79" t="s">
        <v>1190</v>
      </c>
      <c r="C25" s="80" t="s">
        <v>3779</v>
      </c>
      <c r="D25" s="81" t="s">
        <v>3780</v>
      </c>
    </row>
    <row r="26" spans="1:4">
      <c r="A26" s="78">
        <v>20102011</v>
      </c>
      <c r="B26" s="79" t="s">
        <v>2190</v>
      </c>
      <c r="C26" s="80" t="s">
        <v>3779</v>
      </c>
      <c r="D26" s="81" t="s">
        <v>3781</v>
      </c>
    </row>
    <row r="27" spans="1:4">
      <c r="A27" s="78">
        <v>20102011</v>
      </c>
      <c r="B27" s="79" t="s">
        <v>23</v>
      </c>
      <c r="C27" s="80" t="s">
        <v>3782</v>
      </c>
      <c r="D27" s="81" t="s">
        <v>3783</v>
      </c>
    </row>
    <row r="28" spans="1:4">
      <c r="A28" s="78">
        <v>20102011</v>
      </c>
      <c r="B28" s="79" t="s">
        <v>6</v>
      </c>
      <c r="C28" s="80" t="s">
        <v>3782</v>
      </c>
      <c r="D28" s="81" t="s">
        <v>3784</v>
      </c>
    </row>
    <row r="29" spans="1:4">
      <c r="A29" s="78">
        <v>20102011</v>
      </c>
      <c r="B29" s="79" t="s">
        <v>2326</v>
      </c>
      <c r="C29" s="80" t="s">
        <v>3785</v>
      </c>
      <c r="D29" s="81" t="s">
        <v>3786</v>
      </c>
    </row>
    <row r="30" spans="1:4">
      <c r="A30" s="78">
        <v>20102011</v>
      </c>
      <c r="B30" s="79" t="s">
        <v>27</v>
      </c>
      <c r="C30" s="80" t="s">
        <v>3785</v>
      </c>
      <c r="D30" s="81" t="s">
        <v>3787</v>
      </c>
    </row>
    <row r="31" spans="1:4">
      <c r="A31" s="78">
        <v>20102011</v>
      </c>
      <c r="B31" s="79" t="s">
        <v>1192</v>
      </c>
      <c r="C31" s="80" t="s">
        <v>3788</v>
      </c>
      <c r="D31" s="81" t="s">
        <v>3789</v>
      </c>
    </row>
    <row r="32" spans="1:4">
      <c r="A32" s="78">
        <v>20102011</v>
      </c>
      <c r="B32" s="79" t="s">
        <v>3145</v>
      </c>
      <c r="C32" s="80" t="s">
        <v>3788</v>
      </c>
      <c r="D32" s="81" t="s">
        <v>3790</v>
      </c>
    </row>
    <row r="33" spans="1:4">
      <c r="A33" s="78">
        <v>20102011</v>
      </c>
      <c r="B33" s="79" t="s">
        <v>3147</v>
      </c>
      <c r="C33" s="80" t="s">
        <v>3791</v>
      </c>
      <c r="D33" s="81" t="s">
        <v>3792</v>
      </c>
    </row>
    <row r="34" spans="1:4">
      <c r="A34" s="78">
        <v>20102011</v>
      </c>
      <c r="B34" s="79" t="s">
        <v>2328</v>
      </c>
      <c r="C34" s="80" t="s">
        <v>3793</v>
      </c>
      <c r="D34" s="81" t="s">
        <v>3794</v>
      </c>
    </row>
    <row r="35" spans="1:4">
      <c r="A35" s="78">
        <v>20102011</v>
      </c>
      <c r="B35" s="79" t="s">
        <v>1818</v>
      </c>
      <c r="C35" s="80" t="s">
        <v>3793</v>
      </c>
      <c r="D35" s="81" t="s">
        <v>3795</v>
      </c>
    </row>
    <row r="36" spans="1:4">
      <c r="A36" s="78">
        <v>20102011</v>
      </c>
      <c r="B36" s="79" t="s">
        <v>1194</v>
      </c>
      <c r="C36" s="80" t="s">
        <v>3793</v>
      </c>
      <c r="D36" s="81" t="s">
        <v>3796</v>
      </c>
    </row>
    <row r="37" spans="1:4">
      <c r="A37" s="78">
        <v>20102011</v>
      </c>
      <c r="B37" s="79" t="s">
        <v>204</v>
      </c>
      <c r="C37" s="80" t="s">
        <v>3797</v>
      </c>
      <c r="D37" s="81" t="s">
        <v>3798</v>
      </c>
    </row>
    <row r="38" spans="1:4">
      <c r="A38" s="78">
        <v>20102011</v>
      </c>
      <c r="B38" s="79" t="s">
        <v>24</v>
      </c>
      <c r="C38" s="80" t="s">
        <v>3797</v>
      </c>
      <c r="D38" s="81" t="s">
        <v>3799</v>
      </c>
    </row>
    <row r="39" spans="1:4">
      <c r="A39" s="78">
        <v>20102011</v>
      </c>
      <c r="B39" s="79" t="s">
        <v>1196</v>
      </c>
      <c r="C39" s="80" t="s">
        <v>3800</v>
      </c>
      <c r="D39" s="81" t="s">
        <v>3801</v>
      </c>
    </row>
    <row r="40" spans="1:4">
      <c r="A40" s="78">
        <v>20102011</v>
      </c>
      <c r="B40" s="79" t="s">
        <v>1693</v>
      </c>
      <c r="C40" s="80" t="s">
        <v>3802</v>
      </c>
      <c r="D40" s="81" t="s">
        <v>3803</v>
      </c>
    </row>
    <row r="41" spans="1:4">
      <c r="A41" s="78">
        <v>20102011</v>
      </c>
      <c r="B41" s="79" t="s">
        <v>1197</v>
      </c>
      <c r="C41" s="80" t="s">
        <v>3804</v>
      </c>
      <c r="D41" s="81" t="s">
        <v>3805</v>
      </c>
    </row>
    <row r="42" spans="1:4">
      <c r="A42" s="78">
        <v>20102011</v>
      </c>
      <c r="B42" s="82" t="s">
        <v>1198</v>
      </c>
      <c r="C42" s="80" t="s">
        <v>3806</v>
      </c>
      <c r="D42" s="81" t="s">
        <v>3807</v>
      </c>
    </row>
    <row r="43" spans="1:4">
      <c r="A43" s="78">
        <v>20102011</v>
      </c>
      <c r="B43" s="79" t="s">
        <v>1200</v>
      </c>
      <c r="C43" s="80" t="s">
        <v>3808</v>
      </c>
      <c r="D43" s="81" t="s">
        <v>3809</v>
      </c>
    </row>
    <row r="44" spans="1:4">
      <c r="A44" s="78">
        <v>20102011</v>
      </c>
      <c r="B44" s="79" t="s">
        <v>1632</v>
      </c>
      <c r="C44" s="80" t="s">
        <v>3810</v>
      </c>
      <c r="D44" s="81" t="s">
        <v>3811</v>
      </c>
    </row>
    <row r="45" spans="1:4">
      <c r="A45" s="78">
        <v>20102011</v>
      </c>
      <c r="B45" s="79" t="s">
        <v>20</v>
      </c>
      <c r="C45" s="80" t="s">
        <v>3812</v>
      </c>
      <c r="D45" s="81" t="s">
        <v>3813</v>
      </c>
    </row>
    <row r="46" spans="1:4">
      <c r="A46" s="78">
        <v>20102011</v>
      </c>
      <c r="B46" s="79" t="s">
        <v>53</v>
      </c>
      <c r="C46" s="80" t="s">
        <v>3814</v>
      </c>
      <c r="D46" s="81" t="s">
        <v>3815</v>
      </c>
    </row>
    <row r="47" spans="1:4">
      <c r="A47" s="78">
        <v>20102011</v>
      </c>
      <c r="B47" s="79" t="s">
        <v>33</v>
      </c>
      <c r="C47" s="80" t="s">
        <v>3814</v>
      </c>
      <c r="D47" s="81" t="s">
        <v>3816</v>
      </c>
    </row>
    <row r="48" spans="1:4">
      <c r="A48" s="78">
        <v>20102011</v>
      </c>
      <c r="B48" s="79" t="s">
        <v>5</v>
      </c>
      <c r="C48" s="80" t="s">
        <v>3814</v>
      </c>
      <c r="D48" s="81" t="s">
        <v>3817</v>
      </c>
    </row>
    <row r="49" spans="1:4">
      <c r="A49" s="78">
        <v>20102011</v>
      </c>
      <c r="B49" s="79" t="s">
        <v>3280</v>
      </c>
      <c r="C49" s="80" t="s">
        <v>3814</v>
      </c>
      <c r="D49" s="81" t="s">
        <v>3818</v>
      </c>
    </row>
    <row r="50" spans="1:4">
      <c r="A50" s="78">
        <v>20102011</v>
      </c>
      <c r="B50" s="79" t="s">
        <v>1201</v>
      </c>
      <c r="C50" s="80" t="s">
        <v>3814</v>
      </c>
      <c r="D50" s="81" t="s">
        <v>3819</v>
      </c>
    </row>
    <row r="51" spans="1:4">
      <c r="A51" s="78">
        <v>20102011</v>
      </c>
      <c r="B51" s="79" t="s">
        <v>11</v>
      </c>
      <c r="C51" s="80" t="s">
        <v>3820</v>
      </c>
      <c r="D51" s="81" t="s">
        <v>3821</v>
      </c>
    </row>
    <row r="52" spans="1:4">
      <c r="A52" s="78">
        <v>20102011</v>
      </c>
      <c r="B52" s="79" t="s">
        <v>1203</v>
      </c>
      <c r="C52" s="80" t="s">
        <v>3820</v>
      </c>
      <c r="D52" s="81" t="s">
        <v>3822</v>
      </c>
    </row>
    <row r="53" spans="1:4">
      <c r="A53" s="78">
        <v>20102011</v>
      </c>
      <c r="B53" s="79" t="s">
        <v>1205</v>
      </c>
      <c r="C53" s="80" t="s">
        <v>3820</v>
      </c>
      <c r="D53" s="81" t="s">
        <v>3823</v>
      </c>
    </row>
    <row r="54" spans="1:4">
      <c r="A54" s="78">
        <v>20102011</v>
      </c>
      <c r="B54" s="79" t="s">
        <v>1035</v>
      </c>
      <c r="C54" s="80" t="s">
        <v>3820</v>
      </c>
      <c r="D54" s="81" t="s">
        <v>3824</v>
      </c>
    </row>
    <row r="55" spans="1:4">
      <c r="A55" s="78">
        <v>20102011</v>
      </c>
      <c r="B55" s="79" t="s">
        <v>1207</v>
      </c>
      <c r="C55" s="80" t="s">
        <v>3820</v>
      </c>
      <c r="D55" s="81" t="s">
        <v>3825</v>
      </c>
    </row>
    <row r="56" spans="1:4">
      <c r="A56" s="78">
        <v>20102011</v>
      </c>
      <c r="B56" s="79" t="s">
        <v>1342</v>
      </c>
      <c r="C56" s="80" t="s">
        <v>3820</v>
      </c>
      <c r="D56" s="81" t="s">
        <v>3826</v>
      </c>
    </row>
    <row r="57" spans="1:4">
      <c r="A57" s="78">
        <v>20102011</v>
      </c>
      <c r="B57" s="79" t="s">
        <v>68</v>
      </c>
      <c r="C57" s="80" t="s">
        <v>3820</v>
      </c>
      <c r="D57" s="81" t="s">
        <v>3827</v>
      </c>
    </row>
    <row r="58" spans="1:4">
      <c r="A58" s="78">
        <v>20102011</v>
      </c>
      <c r="B58" s="79" t="s">
        <v>49</v>
      </c>
      <c r="C58" s="80" t="s">
        <v>3820</v>
      </c>
      <c r="D58" s="81" t="s">
        <v>3828</v>
      </c>
    </row>
    <row r="59" spans="1:4">
      <c r="A59" s="78">
        <v>20102011</v>
      </c>
      <c r="B59" s="79" t="s">
        <v>1209</v>
      </c>
      <c r="C59" s="80" t="s">
        <v>3820</v>
      </c>
      <c r="D59" s="81" t="s">
        <v>3829</v>
      </c>
    </row>
    <row r="60" spans="1:4">
      <c r="A60" s="78">
        <v>20102011</v>
      </c>
      <c r="B60" s="79" t="s">
        <v>31</v>
      </c>
      <c r="C60" s="80" t="s">
        <v>3820</v>
      </c>
      <c r="D60" s="81" t="s">
        <v>3830</v>
      </c>
    </row>
    <row r="61" spans="1:4">
      <c r="A61" s="78">
        <v>20102011</v>
      </c>
      <c r="B61" s="79" t="s">
        <v>248</v>
      </c>
      <c r="C61" s="80" t="s">
        <v>3820</v>
      </c>
      <c r="D61" s="81" t="s">
        <v>3831</v>
      </c>
    </row>
    <row r="62" spans="1:4">
      <c r="A62" s="78">
        <v>20102011</v>
      </c>
      <c r="B62" s="79" t="s">
        <v>65</v>
      </c>
      <c r="C62" s="80" t="s">
        <v>3820</v>
      </c>
      <c r="D62" s="81" t="s">
        <v>3832</v>
      </c>
    </row>
    <row r="63" spans="1:4">
      <c r="A63" s="78">
        <v>20102011</v>
      </c>
      <c r="B63" s="79" t="s">
        <v>54</v>
      </c>
      <c r="C63" s="80" t="s">
        <v>3820</v>
      </c>
      <c r="D63" s="81" t="s">
        <v>3833</v>
      </c>
    </row>
    <row r="64" spans="1:4">
      <c r="A64" s="78">
        <v>20102011</v>
      </c>
      <c r="B64" s="79" t="s">
        <v>47</v>
      </c>
      <c r="C64" s="80" t="s">
        <v>3820</v>
      </c>
      <c r="D64" s="81" t="s">
        <v>3834</v>
      </c>
    </row>
    <row r="65" spans="1:4">
      <c r="A65" s="78">
        <v>20102011</v>
      </c>
      <c r="B65" s="79" t="s">
        <v>2538</v>
      </c>
      <c r="C65" s="80" t="s">
        <v>3820</v>
      </c>
      <c r="D65" s="81" t="s">
        <v>3835</v>
      </c>
    </row>
    <row r="66" spans="1:4">
      <c r="A66" s="78">
        <v>20102011</v>
      </c>
      <c r="B66" s="79" t="s">
        <v>50</v>
      </c>
      <c r="C66" s="80" t="s">
        <v>3836</v>
      </c>
      <c r="D66" s="81" t="s">
        <v>3837</v>
      </c>
    </row>
    <row r="67" spans="1:4">
      <c r="A67" s="78">
        <v>20102011</v>
      </c>
      <c r="B67" s="79" t="s">
        <v>1211</v>
      </c>
      <c r="C67" s="80" t="s">
        <v>3836</v>
      </c>
      <c r="D67" s="81" t="s">
        <v>3838</v>
      </c>
    </row>
    <row r="68" spans="1:4">
      <c r="A68" s="78">
        <v>20102011</v>
      </c>
      <c r="B68" s="79" t="s">
        <v>1213</v>
      </c>
      <c r="C68" s="80" t="s">
        <v>3836</v>
      </c>
      <c r="D68" s="81" t="s">
        <v>3839</v>
      </c>
    </row>
    <row r="69" spans="1:4">
      <c r="A69" s="78">
        <v>20102011</v>
      </c>
      <c r="B69" s="79" t="s">
        <v>1215</v>
      </c>
      <c r="C69" s="80" t="s">
        <v>3840</v>
      </c>
      <c r="D69" s="81" t="s">
        <v>3841</v>
      </c>
    </row>
    <row r="70" spans="1:4">
      <c r="A70" s="78">
        <v>20102011</v>
      </c>
      <c r="B70" s="79" t="s">
        <v>56</v>
      </c>
      <c r="C70" s="80" t="s">
        <v>3840</v>
      </c>
      <c r="D70" s="81" t="s">
        <v>3842</v>
      </c>
    </row>
    <row r="71" spans="1:4">
      <c r="A71" s="78">
        <v>20102011</v>
      </c>
      <c r="B71" s="79" t="s">
        <v>1956</v>
      </c>
      <c r="C71" s="80" t="s">
        <v>3840</v>
      </c>
      <c r="D71" s="81" t="s">
        <v>3843</v>
      </c>
    </row>
    <row r="72" spans="1:4">
      <c r="A72" s="78">
        <v>20102011</v>
      </c>
      <c r="B72" s="79" t="s">
        <v>57</v>
      </c>
      <c r="C72" s="80" t="s">
        <v>3844</v>
      </c>
      <c r="D72" s="81" t="s">
        <v>3845</v>
      </c>
    </row>
    <row r="73" spans="1:4">
      <c r="A73" s="78">
        <v>20102011</v>
      </c>
      <c r="B73" s="79" t="s">
        <v>2811</v>
      </c>
      <c r="C73" s="80" t="s">
        <v>3846</v>
      </c>
      <c r="D73" s="81" t="s">
        <v>3847</v>
      </c>
    </row>
    <row r="74" spans="1:4">
      <c r="A74" s="78">
        <v>20102011</v>
      </c>
      <c r="B74" s="79" t="s">
        <v>45</v>
      </c>
      <c r="C74" s="80" t="s">
        <v>3846</v>
      </c>
      <c r="D74" s="81" t="s">
        <v>3848</v>
      </c>
    </row>
    <row r="75" spans="1:4">
      <c r="A75" s="78">
        <v>20102011</v>
      </c>
      <c r="B75" s="79" t="s">
        <v>59</v>
      </c>
      <c r="C75" s="80" t="s">
        <v>3849</v>
      </c>
      <c r="D75" s="81" t="s">
        <v>3850</v>
      </c>
    </row>
    <row r="76" spans="1:4">
      <c r="A76" s="78">
        <v>20102011</v>
      </c>
      <c r="B76" s="79" t="s">
        <v>2395</v>
      </c>
      <c r="C76" s="80" t="s">
        <v>3851</v>
      </c>
      <c r="D76" s="81" t="s">
        <v>3852</v>
      </c>
    </row>
    <row r="77" spans="1:4">
      <c r="A77" s="78">
        <v>20102011</v>
      </c>
      <c r="B77" s="79" t="s">
        <v>2397</v>
      </c>
      <c r="C77" s="80" t="s">
        <v>3853</v>
      </c>
      <c r="D77" s="81" t="s">
        <v>3854</v>
      </c>
    </row>
    <row r="78" spans="1:4">
      <c r="A78" s="78">
        <v>20102011</v>
      </c>
      <c r="B78" s="79" t="s">
        <v>1217</v>
      </c>
      <c r="C78" s="80" t="s">
        <v>3853</v>
      </c>
      <c r="D78" s="81" t="s">
        <v>3855</v>
      </c>
    </row>
    <row r="79" spans="1:4">
      <c r="A79" s="78">
        <v>20102011</v>
      </c>
      <c r="B79" s="79" t="s">
        <v>72</v>
      </c>
      <c r="C79" s="80" t="s">
        <v>3856</v>
      </c>
      <c r="D79" s="81" t="s">
        <v>3857</v>
      </c>
    </row>
    <row r="80" spans="1:4">
      <c r="A80" s="78">
        <v>20102011</v>
      </c>
      <c r="B80" s="79" t="s">
        <v>474</v>
      </c>
      <c r="C80" s="80" t="s">
        <v>3858</v>
      </c>
      <c r="D80" s="81" t="s">
        <v>3859</v>
      </c>
    </row>
    <row r="81" spans="1:4">
      <c r="A81" s="78">
        <v>20102011</v>
      </c>
      <c r="B81" s="79" t="s">
        <v>41</v>
      </c>
      <c r="C81" s="80" t="s">
        <v>3860</v>
      </c>
      <c r="D81" s="81" t="s">
        <v>3861</v>
      </c>
    </row>
    <row r="82" spans="1:4">
      <c r="A82" s="78">
        <v>20102011</v>
      </c>
      <c r="B82" s="79" t="s">
        <v>30</v>
      </c>
      <c r="C82" s="80" t="s">
        <v>3860</v>
      </c>
      <c r="D82" s="81" t="s">
        <v>3862</v>
      </c>
    </row>
    <row r="83" spans="1:4">
      <c r="A83" s="78">
        <v>20102011</v>
      </c>
      <c r="B83" s="79" t="s">
        <v>1636</v>
      </c>
      <c r="C83" s="80" t="s">
        <v>3863</v>
      </c>
      <c r="D83" s="81" t="s">
        <v>3864</v>
      </c>
    </row>
    <row r="84" spans="1:4">
      <c r="A84" s="78">
        <v>20102011</v>
      </c>
      <c r="B84" s="79" t="s">
        <v>42</v>
      </c>
      <c r="C84" s="80" t="s">
        <v>3863</v>
      </c>
      <c r="D84" s="81" t="s">
        <v>3865</v>
      </c>
    </row>
    <row r="85" spans="1:4">
      <c r="A85" s="78">
        <v>20102011</v>
      </c>
      <c r="B85" s="79" t="s">
        <v>1346</v>
      </c>
      <c r="C85" s="80" t="s">
        <v>3863</v>
      </c>
      <c r="D85" s="81" t="s">
        <v>3866</v>
      </c>
    </row>
    <row r="86" spans="1:4">
      <c r="A86" s="78">
        <v>20102011</v>
      </c>
      <c r="B86" s="79" t="s">
        <v>1219</v>
      </c>
      <c r="C86" s="80" t="s">
        <v>3863</v>
      </c>
      <c r="D86" s="81" t="s">
        <v>3867</v>
      </c>
    </row>
    <row r="87" spans="1:4">
      <c r="A87" s="78">
        <v>20102011</v>
      </c>
      <c r="B87" s="79" t="s">
        <v>3086</v>
      </c>
      <c r="C87" s="80" t="s">
        <v>3863</v>
      </c>
      <c r="D87" s="81" t="s">
        <v>3868</v>
      </c>
    </row>
    <row r="88" spans="1:4">
      <c r="A88" s="78">
        <v>20102011</v>
      </c>
      <c r="B88" s="79" t="s">
        <v>1221</v>
      </c>
      <c r="C88" s="80" t="s">
        <v>3869</v>
      </c>
      <c r="D88" s="81" t="s">
        <v>3870</v>
      </c>
    </row>
    <row r="89" spans="1:4">
      <c r="A89" s="78">
        <v>20102011</v>
      </c>
      <c r="B89" s="79" t="s">
        <v>1638</v>
      </c>
      <c r="C89" s="80" t="s">
        <v>3871</v>
      </c>
      <c r="D89" s="81" t="s">
        <v>3872</v>
      </c>
    </row>
    <row r="90" spans="1:4">
      <c r="A90" s="78">
        <v>20102011</v>
      </c>
      <c r="B90" s="79" t="s">
        <v>4</v>
      </c>
      <c r="C90" s="80" t="s">
        <v>3871</v>
      </c>
      <c r="D90" s="81" t="s">
        <v>3873</v>
      </c>
    </row>
    <row r="91" spans="1:4">
      <c r="A91" s="78">
        <v>20102011</v>
      </c>
      <c r="B91" s="79" t="s">
        <v>1223</v>
      </c>
      <c r="C91" s="80" t="s">
        <v>3871</v>
      </c>
      <c r="D91" s="81" t="s">
        <v>3874</v>
      </c>
    </row>
    <row r="92" spans="1:4">
      <c r="A92" s="78">
        <v>20102011</v>
      </c>
      <c r="B92" s="79" t="s">
        <v>43</v>
      </c>
      <c r="C92" s="80" t="s">
        <v>3875</v>
      </c>
      <c r="D92" s="81" t="s">
        <v>3876</v>
      </c>
    </row>
    <row r="93" spans="1:4">
      <c r="A93" s="78">
        <v>20102011</v>
      </c>
      <c r="B93" s="79" t="s">
        <v>44</v>
      </c>
      <c r="C93" s="80" t="s">
        <v>3875</v>
      </c>
      <c r="D93" s="81" t="s">
        <v>3877</v>
      </c>
    </row>
    <row r="94" spans="1:4">
      <c r="A94" s="78">
        <v>20102011</v>
      </c>
      <c r="B94" s="79" t="s">
        <v>526</v>
      </c>
      <c r="C94" s="80" t="s">
        <v>3875</v>
      </c>
      <c r="D94" s="81" t="s">
        <v>3878</v>
      </c>
    </row>
    <row r="95" spans="1:4">
      <c r="A95" s="78">
        <v>20102011</v>
      </c>
      <c r="B95" s="79" t="s">
        <v>1224</v>
      </c>
      <c r="C95" s="80" t="s">
        <v>3879</v>
      </c>
      <c r="D95" s="81" t="s">
        <v>3880</v>
      </c>
    </row>
    <row r="96" spans="1:4">
      <c r="A96" s="78">
        <v>20102011</v>
      </c>
      <c r="B96" s="79" t="s">
        <v>630</v>
      </c>
      <c r="C96" s="80" t="s">
        <v>3879</v>
      </c>
      <c r="D96" s="81" t="s">
        <v>3881</v>
      </c>
    </row>
    <row r="97" spans="1:4">
      <c r="A97" s="78">
        <v>20102011</v>
      </c>
      <c r="B97" s="79" t="s">
        <v>61</v>
      </c>
      <c r="C97" s="80" t="s">
        <v>3879</v>
      </c>
      <c r="D97" s="81" t="s">
        <v>3882</v>
      </c>
    </row>
    <row r="98" spans="1:4">
      <c r="A98" s="78">
        <v>20102011</v>
      </c>
      <c r="B98" s="79" t="s">
        <v>1</v>
      </c>
      <c r="C98" s="80" t="s">
        <v>3879</v>
      </c>
      <c r="D98" s="81" t="s">
        <v>3883</v>
      </c>
    </row>
    <row r="99" spans="1:4">
      <c r="A99" s="78">
        <v>20102011</v>
      </c>
      <c r="B99" s="79" t="s">
        <v>1226</v>
      </c>
      <c r="C99" s="80" t="s">
        <v>3879</v>
      </c>
      <c r="D99" s="81" t="s">
        <v>3884</v>
      </c>
    </row>
    <row r="100" spans="1:4">
      <c r="A100" s="78">
        <v>20102011</v>
      </c>
      <c r="B100" s="79" t="s">
        <v>34</v>
      </c>
      <c r="C100" s="80" t="s">
        <v>3879</v>
      </c>
      <c r="D100" s="81" t="s">
        <v>3885</v>
      </c>
    </row>
    <row r="101" spans="1:4">
      <c r="A101" s="78">
        <v>20102011</v>
      </c>
      <c r="B101" s="79" t="s">
        <v>1227</v>
      </c>
      <c r="C101" s="80" t="s">
        <v>3886</v>
      </c>
      <c r="D101" s="81" t="s">
        <v>3887</v>
      </c>
    </row>
    <row r="102" spans="1:4">
      <c r="A102" s="78">
        <v>20102011</v>
      </c>
      <c r="B102" s="79" t="s">
        <v>3294</v>
      </c>
      <c r="C102" s="80" t="s">
        <v>3886</v>
      </c>
      <c r="D102" s="81" t="s">
        <v>3888</v>
      </c>
    </row>
    <row r="103" spans="1:4">
      <c r="A103" s="78">
        <v>20102011</v>
      </c>
      <c r="B103" s="79" t="s">
        <v>64</v>
      </c>
      <c r="C103" s="80" t="s">
        <v>3886</v>
      </c>
      <c r="D103" s="81" t="s">
        <v>3889</v>
      </c>
    </row>
    <row r="104" spans="1:4">
      <c r="A104" s="78">
        <v>20102011</v>
      </c>
      <c r="B104" s="79" t="s">
        <v>1703</v>
      </c>
      <c r="C104" s="80" t="s">
        <v>3890</v>
      </c>
      <c r="D104" s="81" t="s">
        <v>3891</v>
      </c>
    </row>
    <row r="105" spans="1:4">
      <c r="A105" s="78">
        <v>20102011</v>
      </c>
      <c r="B105" s="79" t="s">
        <v>1229</v>
      </c>
      <c r="C105" s="80" t="s">
        <v>3890</v>
      </c>
      <c r="D105" s="81" t="s">
        <v>3892</v>
      </c>
    </row>
    <row r="106" spans="1:4">
      <c r="A106" s="78">
        <v>20102011</v>
      </c>
      <c r="B106" s="79" t="s">
        <v>9</v>
      </c>
      <c r="C106" s="80" t="s">
        <v>3890</v>
      </c>
      <c r="D106" s="81" t="s">
        <v>3893</v>
      </c>
    </row>
    <row r="107" spans="1:4">
      <c r="A107" s="78">
        <v>20102011</v>
      </c>
      <c r="B107" s="79" t="s">
        <v>2821</v>
      </c>
      <c r="C107" s="80" t="s">
        <v>3890</v>
      </c>
      <c r="D107" s="81" t="s">
        <v>3894</v>
      </c>
    </row>
    <row r="108" spans="1:4">
      <c r="A108" s="78">
        <v>20102011</v>
      </c>
      <c r="B108" s="79" t="s">
        <v>17</v>
      </c>
      <c r="C108" s="80" t="s">
        <v>3895</v>
      </c>
      <c r="D108" s="81" t="s">
        <v>3896</v>
      </c>
    </row>
    <row r="109" spans="1:4">
      <c r="A109" s="78">
        <v>20102011</v>
      </c>
      <c r="B109" s="79" t="s">
        <v>75</v>
      </c>
      <c r="C109" s="80" t="s">
        <v>3895</v>
      </c>
      <c r="D109" s="81" t="s">
        <v>3897</v>
      </c>
    </row>
    <row r="110" spans="1:4">
      <c r="A110" s="78">
        <v>20102011</v>
      </c>
      <c r="B110" s="79" t="s">
        <v>1231</v>
      </c>
      <c r="C110" s="80" t="s">
        <v>3895</v>
      </c>
      <c r="D110" s="81" t="s">
        <v>3898</v>
      </c>
    </row>
    <row r="111" spans="1:4">
      <c r="A111" s="78">
        <v>20102011</v>
      </c>
      <c r="B111" s="79" t="s">
        <v>1233</v>
      </c>
      <c r="C111" s="80" t="s">
        <v>3899</v>
      </c>
      <c r="D111" s="81" t="s">
        <v>3900</v>
      </c>
    </row>
    <row r="112" spans="1:4">
      <c r="A112" s="78">
        <v>20102011</v>
      </c>
      <c r="B112" s="79" t="s">
        <v>70</v>
      </c>
      <c r="C112" s="80" t="s">
        <v>3901</v>
      </c>
      <c r="D112" s="81" t="s">
        <v>3902</v>
      </c>
    </row>
    <row r="113" spans="1:4">
      <c r="A113" s="78">
        <v>20102011</v>
      </c>
      <c r="B113" s="79" t="s">
        <v>1234</v>
      </c>
      <c r="C113" s="80" t="s">
        <v>3903</v>
      </c>
      <c r="D113" s="81" t="s">
        <v>3904</v>
      </c>
    </row>
    <row r="114" spans="1:4">
      <c r="A114" s="78">
        <v>20102011</v>
      </c>
      <c r="B114" s="79" t="s">
        <v>19</v>
      </c>
      <c r="C114" s="80" t="s">
        <v>3903</v>
      </c>
      <c r="D114" s="81" t="s">
        <v>3905</v>
      </c>
    </row>
    <row r="115" spans="1:4">
      <c r="A115" s="78">
        <v>20102011</v>
      </c>
      <c r="B115" s="79" t="s">
        <v>1236</v>
      </c>
      <c r="C115" s="80" t="s">
        <v>3903</v>
      </c>
      <c r="D115" s="81" t="s">
        <v>3906</v>
      </c>
    </row>
    <row r="116" spans="1:4">
      <c r="A116" s="78">
        <v>20102011</v>
      </c>
      <c r="B116" s="79" t="s">
        <v>1238</v>
      </c>
      <c r="C116" s="80" t="s">
        <v>3907</v>
      </c>
      <c r="D116" s="81" t="s">
        <v>3908</v>
      </c>
    </row>
    <row r="117" spans="1:4">
      <c r="A117" s="78">
        <v>20102011</v>
      </c>
      <c r="B117" s="79" t="s">
        <v>1239</v>
      </c>
      <c r="C117" s="80" t="s">
        <v>3907</v>
      </c>
      <c r="D117" s="81" t="s">
        <v>3909</v>
      </c>
    </row>
    <row r="118" spans="1:4">
      <c r="A118" s="78">
        <v>20102011</v>
      </c>
      <c r="B118" s="79" t="s">
        <v>8</v>
      </c>
      <c r="C118" s="80" t="s">
        <v>3910</v>
      </c>
      <c r="D118" s="81" t="s">
        <v>3911</v>
      </c>
    </row>
    <row r="119" spans="1:4">
      <c r="A119" s="78">
        <v>20102011</v>
      </c>
      <c r="B119" s="79" t="s">
        <v>1241</v>
      </c>
      <c r="C119" s="80" t="s">
        <v>3910</v>
      </c>
      <c r="D119" s="81" t="s">
        <v>3912</v>
      </c>
    </row>
    <row r="120" spans="1:4">
      <c r="A120" s="78">
        <v>20102011</v>
      </c>
      <c r="B120" s="79" t="s">
        <v>3100</v>
      </c>
      <c r="C120" s="80" t="s">
        <v>3910</v>
      </c>
      <c r="D120" s="81" t="s">
        <v>3913</v>
      </c>
    </row>
    <row r="121" spans="1:4">
      <c r="A121" s="78">
        <v>20102011</v>
      </c>
      <c r="B121" s="79" t="s">
        <v>1243</v>
      </c>
      <c r="C121" s="80" t="s">
        <v>3910</v>
      </c>
      <c r="D121" s="81" t="s">
        <v>3914</v>
      </c>
    </row>
    <row r="122" spans="1:4">
      <c r="A122" s="78">
        <v>20102011</v>
      </c>
      <c r="B122" s="79" t="s">
        <v>1244</v>
      </c>
      <c r="C122" s="80" t="s">
        <v>3915</v>
      </c>
      <c r="D122" s="81" t="s">
        <v>3916</v>
      </c>
    </row>
    <row r="123" spans="1:4">
      <c r="A123" s="78">
        <v>20102011</v>
      </c>
      <c r="B123" s="79" t="s">
        <v>3616</v>
      </c>
      <c r="C123" s="80" t="s">
        <v>3915</v>
      </c>
      <c r="D123" s="81" t="s">
        <v>3917</v>
      </c>
    </row>
    <row r="124" spans="1:4">
      <c r="A124" s="78">
        <v>20102011</v>
      </c>
      <c r="B124" s="79" t="s">
        <v>1246</v>
      </c>
      <c r="C124" s="80" t="s">
        <v>3915</v>
      </c>
      <c r="D124" s="81" t="s">
        <v>3918</v>
      </c>
    </row>
    <row r="125" spans="1:4">
      <c r="A125" s="78">
        <v>20102011</v>
      </c>
      <c r="B125" s="79" t="s">
        <v>55</v>
      </c>
      <c r="C125" s="80" t="s">
        <v>3915</v>
      </c>
      <c r="D125" s="81" t="s">
        <v>3919</v>
      </c>
    </row>
    <row r="126" spans="1:4">
      <c r="A126" s="78">
        <v>20102011</v>
      </c>
      <c r="B126" s="79" t="s">
        <v>52</v>
      </c>
      <c r="C126" s="80" t="s">
        <v>3915</v>
      </c>
      <c r="D126" s="81" t="s">
        <v>3920</v>
      </c>
    </row>
    <row r="127" spans="1:4">
      <c r="A127" s="78">
        <v>20102011</v>
      </c>
      <c r="B127" s="79" t="s">
        <v>3675</v>
      </c>
      <c r="C127" s="80" t="s">
        <v>3915</v>
      </c>
      <c r="D127" s="81" t="s">
        <v>3921</v>
      </c>
    </row>
    <row r="128" spans="1:4">
      <c r="A128" s="78">
        <v>20102011</v>
      </c>
      <c r="B128" s="79" t="s">
        <v>2096</v>
      </c>
      <c r="C128" s="80" t="s">
        <v>3922</v>
      </c>
      <c r="D128" s="81" t="s">
        <v>3923</v>
      </c>
    </row>
    <row r="129" spans="1:4">
      <c r="A129" s="78">
        <v>20102011</v>
      </c>
      <c r="B129" s="79" t="s">
        <v>3094</v>
      </c>
      <c r="C129" s="80" t="s">
        <v>3922</v>
      </c>
      <c r="D129" s="81" t="s">
        <v>3924</v>
      </c>
    </row>
    <row r="130" spans="1:4">
      <c r="A130" s="78">
        <v>20102011</v>
      </c>
      <c r="B130" s="79" t="s">
        <v>76</v>
      </c>
      <c r="C130" s="80" t="s">
        <v>3925</v>
      </c>
      <c r="D130" s="81" t="s">
        <v>3926</v>
      </c>
    </row>
    <row r="131" spans="1:4">
      <c r="A131" s="78">
        <v>20102011</v>
      </c>
      <c r="B131" s="79" t="s">
        <v>74</v>
      </c>
      <c r="C131" s="80" t="s">
        <v>3925</v>
      </c>
      <c r="D131" s="81" t="s">
        <v>3927</v>
      </c>
    </row>
    <row r="132" spans="1:4">
      <c r="A132" s="78">
        <v>20102011</v>
      </c>
      <c r="B132" s="79" t="s">
        <v>1248</v>
      </c>
      <c r="C132" s="80" t="s">
        <v>3928</v>
      </c>
      <c r="D132" s="81" t="s">
        <v>3929</v>
      </c>
    </row>
    <row r="133" spans="1:4">
      <c r="A133" s="78">
        <v>20102011</v>
      </c>
      <c r="B133" s="79" t="s">
        <v>60</v>
      </c>
      <c r="C133" s="80" t="s">
        <v>3930</v>
      </c>
      <c r="D133" s="81" t="s">
        <v>3931</v>
      </c>
    </row>
    <row r="134" spans="1:4">
      <c r="A134" s="78">
        <v>20102011</v>
      </c>
      <c r="B134" s="79" t="s">
        <v>662</v>
      </c>
      <c r="C134" s="80" t="s">
        <v>3932</v>
      </c>
      <c r="D134" s="81" t="s">
        <v>3933</v>
      </c>
    </row>
    <row r="135" spans="1:4">
      <c r="A135" s="78">
        <v>20102011</v>
      </c>
      <c r="B135" s="79" t="s">
        <v>58</v>
      </c>
      <c r="C135" s="80" t="s">
        <v>3934</v>
      </c>
      <c r="D135" s="81" t="s">
        <v>3935</v>
      </c>
    </row>
    <row r="136" spans="1:4">
      <c r="A136" s="78">
        <v>20102011</v>
      </c>
      <c r="B136" s="79" t="s">
        <v>1250</v>
      </c>
      <c r="C136" s="80" t="s">
        <v>3936</v>
      </c>
      <c r="D136" s="81" t="s">
        <v>3937</v>
      </c>
    </row>
    <row r="137" spans="1:4">
      <c r="A137" s="78">
        <v>20102011</v>
      </c>
      <c r="B137" s="79" t="s">
        <v>62</v>
      </c>
      <c r="C137" s="80" t="s">
        <v>3936</v>
      </c>
      <c r="D137" s="81" t="s">
        <v>3938</v>
      </c>
    </row>
    <row r="138" spans="1:4">
      <c r="A138" s="78">
        <v>20102011</v>
      </c>
      <c r="B138" s="79" t="s">
        <v>3101</v>
      </c>
      <c r="C138" s="80" t="s">
        <v>3936</v>
      </c>
      <c r="D138" s="81" t="s">
        <v>3939</v>
      </c>
    </row>
    <row r="139" spans="1:4">
      <c r="A139" s="78">
        <v>20102011</v>
      </c>
      <c r="B139" s="79" t="s">
        <v>1252</v>
      </c>
      <c r="C139" s="80" t="s">
        <v>3940</v>
      </c>
      <c r="D139" s="81" t="s">
        <v>3941</v>
      </c>
    </row>
    <row r="140" spans="1:4">
      <c r="A140" s="78">
        <v>20102011</v>
      </c>
      <c r="B140" s="79" t="s">
        <v>3092</v>
      </c>
      <c r="C140" s="80" t="s">
        <v>3940</v>
      </c>
      <c r="D140" s="81" t="s">
        <v>3942</v>
      </c>
    </row>
    <row r="141" spans="1:4">
      <c r="A141" s="78">
        <v>20102011</v>
      </c>
      <c r="B141" s="79" t="s">
        <v>69</v>
      </c>
      <c r="C141" s="80" t="s">
        <v>3943</v>
      </c>
      <c r="D141" s="81" t="s">
        <v>3944</v>
      </c>
    </row>
    <row r="142" spans="1:4">
      <c r="A142" s="78">
        <v>20102011</v>
      </c>
      <c r="B142" s="79" t="s">
        <v>3093</v>
      </c>
      <c r="C142" s="80" t="s">
        <v>3943</v>
      </c>
      <c r="D142" s="81" t="s">
        <v>3945</v>
      </c>
    </row>
    <row r="143" spans="1:4">
      <c r="A143" s="78">
        <v>20102011</v>
      </c>
      <c r="B143" s="79" t="s">
        <v>1254</v>
      </c>
      <c r="C143" s="80" t="s">
        <v>3946</v>
      </c>
      <c r="D143" s="81" t="s">
        <v>3947</v>
      </c>
    </row>
    <row r="144" spans="1:4">
      <c r="A144" s="78">
        <v>20102011</v>
      </c>
      <c r="B144" s="79" t="s">
        <v>1256</v>
      </c>
      <c r="C144" s="80" t="s">
        <v>3946</v>
      </c>
      <c r="D144" s="81" t="s">
        <v>3948</v>
      </c>
    </row>
    <row r="145" spans="1:4">
      <c r="A145" s="78">
        <v>20102011</v>
      </c>
      <c r="B145" s="79" t="s">
        <v>1258</v>
      </c>
      <c r="C145" s="80" t="s">
        <v>3946</v>
      </c>
      <c r="D145" s="81" t="s">
        <v>3949</v>
      </c>
    </row>
    <row r="146" spans="1:4">
      <c r="A146" s="78">
        <v>20102011</v>
      </c>
      <c r="B146" s="79" t="s">
        <v>2693</v>
      </c>
      <c r="C146" s="80" t="s">
        <v>3950</v>
      </c>
      <c r="D146" s="81" t="s">
        <v>3951</v>
      </c>
    </row>
    <row r="147" spans="1:4">
      <c r="A147" s="78">
        <v>20102011</v>
      </c>
      <c r="B147" s="79" t="s">
        <v>3096</v>
      </c>
      <c r="C147" s="80" t="s">
        <v>3950</v>
      </c>
      <c r="D147" s="81" t="s">
        <v>3952</v>
      </c>
    </row>
    <row r="148" spans="1:4">
      <c r="A148" s="78">
        <v>20102011</v>
      </c>
      <c r="B148" s="79" t="s">
        <v>3095</v>
      </c>
      <c r="C148" s="80" t="s">
        <v>3950</v>
      </c>
      <c r="D148" s="81" t="s">
        <v>3953</v>
      </c>
    </row>
    <row r="149" spans="1:4">
      <c r="A149" s="78">
        <v>20102011</v>
      </c>
      <c r="B149" s="79" t="s">
        <v>1260</v>
      </c>
      <c r="C149" s="80" t="s">
        <v>3954</v>
      </c>
      <c r="D149" s="81" t="s">
        <v>3955</v>
      </c>
    </row>
    <row r="150" spans="1:4">
      <c r="A150" s="78">
        <v>20102011</v>
      </c>
      <c r="B150" s="79" t="s">
        <v>1261</v>
      </c>
      <c r="C150" s="80" t="s">
        <v>3954</v>
      </c>
      <c r="D150" s="81" t="s">
        <v>3956</v>
      </c>
    </row>
    <row r="151" spans="1:4">
      <c r="A151" s="78">
        <v>20102011</v>
      </c>
      <c r="B151" s="79" t="s">
        <v>13</v>
      </c>
      <c r="C151" s="80" t="s">
        <v>3954</v>
      </c>
      <c r="D151" s="81" t="s">
        <v>3957</v>
      </c>
    </row>
    <row r="152" spans="1:4">
      <c r="A152" s="78">
        <v>20102011</v>
      </c>
      <c r="B152" s="79" t="s">
        <v>1263</v>
      </c>
      <c r="C152" s="80" t="s">
        <v>3958</v>
      </c>
      <c r="D152" s="81" t="s">
        <v>3959</v>
      </c>
    </row>
    <row r="153" spans="1:4">
      <c r="A153" s="78">
        <v>20102011</v>
      </c>
      <c r="B153" s="79" t="s">
        <v>3097</v>
      </c>
      <c r="C153" s="80" t="s">
        <v>3960</v>
      </c>
      <c r="D153" s="81" t="s">
        <v>3961</v>
      </c>
    </row>
    <row r="154" spans="1:4">
      <c r="A154" s="78">
        <v>20102011</v>
      </c>
      <c r="B154" s="79" t="s">
        <v>689</v>
      </c>
      <c r="C154" s="80" t="s">
        <v>3960</v>
      </c>
      <c r="D154" s="81" t="s">
        <v>3962</v>
      </c>
    </row>
    <row r="155" spans="1:4">
      <c r="A155" s="78">
        <v>20102011</v>
      </c>
      <c r="B155" s="79" t="s">
        <v>63</v>
      </c>
      <c r="C155" s="80" t="s">
        <v>3963</v>
      </c>
      <c r="D155" s="81" t="s">
        <v>3964</v>
      </c>
    </row>
    <row r="156" spans="1:4">
      <c r="A156" s="78">
        <v>20102011</v>
      </c>
      <c r="B156" s="79" t="s">
        <v>1265</v>
      </c>
      <c r="C156" s="80" t="s">
        <v>3963</v>
      </c>
      <c r="D156" s="81" t="s">
        <v>3965</v>
      </c>
    </row>
    <row r="157" spans="1:4">
      <c r="A157" s="78">
        <v>20102011</v>
      </c>
      <c r="B157" s="79" t="s">
        <v>3225</v>
      </c>
      <c r="C157" s="80" t="s">
        <v>3966</v>
      </c>
      <c r="D157" s="81" t="s">
        <v>3967</v>
      </c>
    </row>
    <row r="158" spans="1:4">
      <c r="A158" s="78">
        <v>20102011</v>
      </c>
      <c r="B158" s="79" t="s">
        <v>16</v>
      </c>
      <c r="C158" s="80" t="s">
        <v>3968</v>
      </c>
      <c r="D158" s="81" t="s">
        <v>3969</v>
      </c>
    </row>
    <row r="159" spans="1:4">
      <c r="A159" s="78">
        <v>20102011</v>
      </c>
      <c r="B159" s="79" t="s">
        <v>3103</v>
      </c>
      <c r="C159" s="80" t="s">
        <v>3968</v>
      </c>
      <c r="D159" s="81" t="s">
        <v>3970</v>
      </c>
    </row>
    <row r="160" spans="1:4">
      <c r="A160" s="78">
        <v>20102011</v>
      </c>
      <c r="B160" s="79" t="s">
        <v>2</v>
      </c>
      <c r="C160" s="80" t="s">
        <v>3971</v>
      </c>
      <c r="D160" s="81" t="s">
        <v>3972</v>
      </c>
    </row>
    <row r="161" spans="1:4">
      <c r="A161" s="78">
        <v>20102011</v>
      </c>
      <c r="B161" s="79" t="s">
        <v>3</v>
      </c>
      <c r="C161" s="80" t="s">
        <v>3971</v>
      </c>
      <c r="D161" s="81" t="s">
        <v>3973</v>
      </c>
    </row>
    <row r="162" spans="1:4">
      <c r="A162" s="78">
        <v>20102011</v>
      </c>
      <c r="B162" s="79" t="s">
        <v>3578</v>
      </c>
      <c r="C162" s="80" t="s">
        <v>3971</v>
      </c>
      <c r="D162" s="81" t="s">
        <v>3974</v>
      </c>
    </row>
    <row r="163" spans="1:4">
      <c r="A163" s="78">
        <v>20102011</v>
      </c>
      <c r="B163" s="79" t="s">
        <v>67</v>
      </c>
      <c r="C163" s="80" t="s">
        <v>3971</v>
      </c>
      <c r="D163" s="81" t="s">
        <v>3975</v>
      </c>
    </row>
    <row r="164" spans="1:4">
      <c r="A164" s="78">
        <v>20102011</v>
      </c>
      <c r="B164" s="79" t="s">
        <v>1998</v>
      </c>
      <c r="C164" s="80" t="s">
        <v>3971</v>
      </c>
      <c r="D164" s="81" t="s">
        <v>3976</v>
      </c>
    </row>
    <row r="165" spans="1:4">
      <c r="A165" s="78">
        <v>20102011</v>
      </c>
      <c r="B165" s="79" t="s">
        <v>3098</v>
      </c>
      <c r="C165" s="80" t="s">
        <v>3977</v>
      </c>
      <c r="D165" s="81" t="s">
        <v>3978</v>
      </c>
    </row>
    <row r="166" spans="1:4">
      <c r="A166" s="78">
        <v>20102011</v>
      </c>
      <c r="B166" s="79" t="s">
        <v>46</v>
      </c>
      <c r="C166" s="80" t="s">
        <v>3977</v>
      </c>
      <c r="D166" s="81" t="s">
        <v>3979</v>
      </c>
    </row>
    <row r="167" spans="1:4">
      <c r="A167" s="78">
        <v>20102011</v>
      </c>
      <c r="B167" s="79" t="s">
        <v>1475</v>
      </c>
      <c r="C167" s="80" t="s">
        <v>3977</v>
      </c>
      <c r="D167" s="81" t="s">
        <v>3980</v>
      </c>
    </row>
    <row r="168" spans="1:4">
      <c r="A168" s="78">
        <v>20102011</v>
      </c>
      <c r="B168" s="79" t="s">
        <v>3102</v>
      </c>
      <c r="C168" s="80" t="s">
        <v>3977</v>
      </c>
      <c r="D168" s="81" t="s">
        <v>3981</v>
      </c>
    </row>
    <row r="169" spans="1:4">
      <c r="A169" s="78">
        <v>20102011</v>
      </c>
      <c r="B169" s="79" t="s">
        <v>751</v>
      </c>
      <c r="C169" s="80" t="s">
        <v>3977</v>
      </c>
      <c r="D169" s="81" t="s">
        <v>3982</v>
      </c>
    </row>
    <row r="170" spans="1:4">
      <c r="A170" s="78">
        <v>20102011</v>
      </c>
      <c r="B170" s="79" t="s">
        <v>1267</v>
      </c>
      <c r="C170" s="80" t="s">
        <v>3977</v>
      </c>
      <c r="D170" s="81" t="s">
        <v>3983</v>
      </c>
    </row>
    <row r="171" spans="1:4">
      <c r="A171" s="78">
        <v>20102011</v>
      </c>
      <c r="B171" s="79" t="s">
        <v>767</v>
      </c>
      <c r="C171" s="80" t="s">
        <v>3977</v>
      </c>
      <c r="D171" s="81" t="s">
        <v>3984</v>
      </c>
    </row>
    <row r="172" spans="1:4">
      <c r="A172" s="78">
        <v>20102011</v>
      </c>
      <c r="B172" s="79" t="s">
        <v>3099</v>
      </c>
      <c r="C172" s="80" t="s">
        <v>3977</v>
      </c>
      <c r="D172" s="81" t="s">
        <v>3985</v>
      </c>
    </row>
    <row r="173" spans="1:4">
      <c r="A173" s="78">
        <v>20102011</v>
      </c>
      <c r="B173" s="79" t="s">
        <v>1269</v>
      </c>
      <c r="C173" s="80" t="s">
        <v>3977</v>
      </c>
      <c r="D173" s="81" t="s">
        <v>3986</v>
      </c>
    </row>
    <row r="174" spans="1:4">
      <c r="A174" s="78">
        <v>20102011</v>
      </c>
      <c r="B174" s="79" t="s">
        <v>7</v>
      </c>
      <c r="C174" s="80" t="s">
        <v>3977</v>
      </c>
      <c r="D174" s="81" t="s">
        <v>3987</v>
      </c>
    </row>
    <row r="175" spans="1:4">
      <c r="A175" s="78">
        <v>20102011</v>
      </c>
      <c r="B175" s="79" t="s">
        <v>29</v>
      </c>
      <c r="C175" s="80" t="s">
        <v>3977</v>
      </c>
      <c r="D175" s="81" t="s">
        <v>3988</v>
      </c>
    </row>
    <row r="176" spans="1:4">
      <c r="A176" s="78">
        <v>20102011</v>
      </c>
      <c r="B176" s="79" t="s">
        <v>1271</v>
      </c>
      <c r="C176" s="80" t="s">
        <v>3977</v>
      </c>
      <c r="D176" s="81" t="s">
        <v>3989</v>
      </c>
    </row>
    <row r="177" spans="1:4">
      <c r="A177" s="78">
        <v>20102011</v>
      </c>
      <c r="B177" s="83" t="s">
        <v>1273</v>
      </c>
      <c r="C177" s="80" t="s">
        <v>3990</v>
      </c>
      <c r="D177" s="80" t="s">
        <v>3991</v>
      </c>
    </row>
    <row r="178" spans="1:4">
      <c r="A178" s="78">
        <v>20102011</v>
      </c>
      <c r="B178" s="83" t="s">
        <v>3104</v>
      </c>
      <c r="C178" s="80" t="s">
        <v>3990</v>
      </c>
      <c r="D178" s="80" t="s">
        <v>3992</v>
      </c>
    </row>
    <row r="179" spans="1:4">
      <c r="A179" s="78">
        <v>20102011</v>
      </c>
      <c r="B179" s="83" t="s">
        <v>1275</v>
      </c>
      <c r="C179" s="80" t="s">
        <v>3990</v>
      </c>
      <c r="D179" s="80" t="s">
        <v>3993</v>
      </c>
    </row>
    <row r="180" spans="1:4">
      <c r="A180" s="78">
        <v>20102011</v>
      </c>
      <c r="B180" s="83" t="s">
        <v>66</v>
      </c>
      <c r="C180" s="80" t="s">
        <v>3990</v>
      </c>
      <c r="D180" s="80" t="s">
        <v>3994</v>
      </c>
    </row>
    <row r="181" spans="1:4">
      <c r="A181" s="78">
        <v>20102011</v>
      </c>
      <c r="B181" s="79" t="s">
        <v>14</v>
      </c>
      <c r="C181" s="80" t="s">
        <v>3995</v>
      </c>
      <c r="D181" s="80" t="s">
        <v>3996</v>
      </c>
    </row>
    <row r="182" spans="1:4">
      <c r="A182" s="78">
        <v>20102011</v>
      </c>
      <c r="B182" s="79" t="s">
        <v>3997</v>
      </c>
      <c r="C182" s="80" t="s">
        <v>3998</v>
      </c>
      <c r="D182" s="84" t="s">
        <v>3999</v>
      </c>
    </row>
    <row r="183" spans="1:4">
      <c r="A183" s="78">
        <v>20102011</v>
      </c>
      <c r="B183" s="79" t="s">
        <v>71</v>
      </c>
      <c r="C183" s="80" t="s">
        <v>3998</v>
      </c>
      <c r="D183" s="84" t="s">
        <v>4000</v>
      </c>
    </row>
    <row r="184" spans="1:4">
      <c r="A184" s="78">
        <v>20102011</v>
      </c>
      <c r="B184" s="79" t="s">
        <v>51</v>
      </c>
      <c r="C184" s="80" t="s">
        <v>3998</v>
      </c>
      <c r="D184" s="84" t="s">
        <v>4001</v>
      </c>
    </row>
    <row r="185" spans="1:4">
      <c r="A185" s="78">
        <v>20102011</v>
      </c>
      <c r="B185" s="79" t="s">
        <v>4002</v>
      </c>
      <c r="C185" s="80" t="s">
        <v>3998</v>
      </c>
      <c r="D185" s="84" t="s">
        <v>4003</v>
      </c>
    </row>
    <row r="186" spans="1:4">
      <c r="A186" s="78">
        <v>20102011</v>
      </c>
      <c r="B186" s="79" t="s">
        <v>4004</v>
      </c>
      <c r="C186" s="80" t="s">
        <v>3998</v>
      </c>
      <c r="D186" s="84" t="s">
        <v>4005</v>
      </c>
    </row>
    <row r="187" spans="1:4">
      <c r="A187" s="78">
        <v>20102011</v>
      </c>
      <c r="B187" s="79" t="s">
        <v>381</v>
      </c>
      <c r="C187" s="80" t="s">
        <v>3998</v>
      </c>
      <c r="D187" s="84" t="s">
        <v>4006</v>
      </c>
    </row>
    <row r="188" spans="1:4">
      <c r="A188" s="78">
        <v>20102011</v>
      </c>
      <c r="B188" s="79" t="s">
        <v>1939</v>
      </c>
      <c r="C188" s="80" t="s">
        <v>3998</v>
      </c>
      <c r="D188" s="84" t="s">
        <v>4007</v>
      </c>
    </row>
    <row r="189" spans="1:4">
      <c r="A189" s="78">
        <v>20102011</v>
      </c>
      <c r="B189" s="79" t="s">
        <v>124</v>
      </c>
      <c r="C189" s="80" t="s">
        <v>3998</v>
      </c>
      <c r="D189" s="84" t="s">
        <v>4008</v>
      </c>
    </row>
    <row r="190" spans="1:4">
      <c r="A190" s="78">
        <v>20102011</v>
      </c>
      <c r="B190" s="79" t="s">
        <v>4009</v>
      </c>
      <c r="C190" s="80" t="s">
        <v>3998</v>
      </c>
      <c r="D190" s="84" t="s">
        <v>4010</v>
      </c>
    </row>
    <row r="191" spans="1:4">
      <c r="A191" s="78">
        <v>20102011</v>
      </c>
      <c r="B191" s="79" t="s">
        <v>2927</v>
      </c>
      <c r="C191" s="80" t="s">
        <v>3998</v>
      </c>
      <c r="D191" s="84" t="s">
        <v>4011</v>
      </c>
    </row>
    <row r="192" spans="1:4">
      <c r="A192" s="78">
        <v>20102011</v>
      </c>
      <c r="B192" s="79" t="s">
        <v>73</v>
      </c>
      <c r="C192" s="80" t="s">
        <v>3998</v>
      </c>
      <c r="D192" s="81" t="s">
        <v>4012</v>
      </c>
    </row>
    <row r="193" spans="1:4">
      <c r="A193" s="78">
        <v>20102011</v>
      </c>
      <c r="B193" s="79" t="s">
        <v>4013</v>
      </c>
      <c r="C193" s="80" t="s">
        <v>3998</v>
      </c>
      <c r="D193" s="84" t="s">
        <v>4014</v>
      </c>
    </row>
    <row r="194" spans="1:4">
      <c r="A194" s="78">
        <v>20102011</v>
      </c>
      <c r="B194" s="79" t="s">
        <v>4015</v>
      </c>
      <c r="C194" s="80" t="s">
        <v>3998</v>
      </c>
      <c r="D194" s="84" t="s">
        <v>4016</v>
      </c>
    </row>
    <row r="195" spans="1:4">
      <c r="A195" s="78">
        <v>20102011</v>
      </c>
      <c r="B195" s="79" t="s">
        <v>1801</v>
      </c>
      <c r="C195" s="80" t="s">
        <v>3998</v>
      </c>
      <c r="D195" s="84" t="s">
        <v>4017</v>
      </c>
    </row>
    <row r="196" spans="1:4">
      <c r="A196" s="78">
        <v>20102011</v>
      </c>
      <c r="B196" s="79" t="s">
        <v>4018</v>
      </c>
      <c r="C196" s="80" t="s">
        <v>3998</v>
      </c>
      <c r="D196" s="84" t="s">
        <v>4019</v>
      </c>
    </row>
    <row r="197" spans="1:4">
      <c r="A197" s="78">
        <v>20102011</v>
      </c>
      <c r="B197" s="79" t="s">
        <v>126</v>
      </c>
      <c r="C197" s="80" t="s">
        <v>3998</v>
      </c>
      <c r="D197" s="84" t="s">
        <v>4020</v>
      </c>
    </row>
    <row r="198" spans="1:4">
      <c r="A198" s="78">
        <v>20102011</v>
      </c>
      <c r="B198" s="79" t="s">
        <v>4021</v>
      </c>
      <c r="C198" s="80" t="s">
        <v>3998</v>
      </c>
      <c r="D198" s="84" t="s">
        <v>4022</v>
      </c>
    </row>
    <row r="199" spans="1:4">
      <c r="A199" s="78">
        <v>20102011</v>
      </c>
      <c r="B199" s="79" t="s">
        <v>4023</v>
      </c>
      <c r="C199" s="80" t="s">
        <v>3998</v>
      </c>
      <c r="D199" s="84" t="s">
        <v>4024</v>
      </c>
    </row>
    <row r="200" spans="1:4">
      <c r="A200" s="78">
        <v>20102011</v>
      </c>
      <c r="B200" s="79" t="s">
        <v>4025</v>
      </c>
      <c r="C200" s="80" t="s">
        <v>3998</v>
      </c>
      <c r="D200" s="84" t="s">
        <v>4026</v>
      </c>
    </row>
    <row r="201" spans="1:4">
      <c r="A201" s="78">
        <v>20102011</v>
      </c>
      <c r="B201" s="79" t="s">
        <v>4027</v>
      </c>
      <c r="C201" s="80" t="s">
        <v>3998</v>
      </c>
      <c r="D201" s="84" t="s">
        <v>4028</v>
      </c>
    </row>
  </sheetData>
  <sheetProtection password="CC76" sheet="1"/>
  <mergeCells count="1">
    <mergeCell ref="A1:A2"/>
  </mergeCells>
  <pageMargins left="0.7" right="0.7" top="0.75" bottom="0.75" header="0.3" footer="0.3"/>
  <pageSetup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9"/>
  <sheetViews>
    <sheetView workbookViewId="0">
      <selection activeCell="G33" sqref="G33"/>
    </sheetView>
  </sheetViews>
  <sheetFormatPr defaultColWidth="7.08984375" defaultRowHeight="13.2"/>
  <cols>
    <col min="1" max="1" width="7.08984375" style="33" customWidth="1"/>
    <col min="2" max="2" width="25.81640625" style="32" bestFit="1" customWidth="1"/>
    <col min="3" max="3" width="7.08984375" style="33" customWidth="1"/>
    <col min="4" max="4" width="35.1796875" style="32" bestFit="1" customWidth="1"/>
    <col min="5" max="16384" width="7.08984375" style="32"/>
  </cols>
  <sheetData>
    <row r="1" spans="1:4" ht="16.8" thickTop="1" thickBot="1">
      <c r="A1" s="253" t="s">
        <v>1277</v>
      </c>
      <c r="B1" s="254"/>
      <c r="C1" s="254"/>
      <c r="D1" s="255"/>
    </row>
    <row r="2" spans="1:4" ht="13.8" thickTop="1">
      <c r="A2" s="258" t="s">
        <v>38</v>
      </c>
      <c r="B2" s="256" t="s">
        <v>37</v>
      </c>
      <c r="C2" s="258" t="s">
        <v>36</v>
      </c>
      <c r="D2" s="256" t="s">
        <v>1278</v>
      </c>
    </row>
    <row r="3" spans="1:4" ht="15.75" customHeight="1" thickBot="1">
      <c r="A3" s="259"/>
      <c r="B3" s="257"/>
      <c r="C3" s="259"/>
      <c r="D3" s="257"/>
    </row>
    <row r="4" spans="1:4" ht="13.8" thickTop="1">
      <c r="A4" s="34" t="s">
        <v>49</v>
      </c>
      <c r="B4" s="32" t="s">
        <v>1279</v>
      </c>
      <c r="C4" s="33" t="s">
        <v>1280</v>
      </c>
      <c r="D4" s="32" t="s">
        <v>1281</v>
      </c>
    </row>
    <row r="5" spans="1:4">
      <c r="A5" s="34" t="s">
        <v>49</v>
      </c>
      <c r="B5" s="32" t="s">
        <v>1279</v>
      </c>
      <c r="C5" s="33" t="s">
        <v>1282</v>
      </c>
      <c r="D5" s="32" t="s">
        <v>1283</v>
      </c>
    </row>
    <row r="6" spans="1:4">
      <c r="A6" s="34" t="s">
        <v>49</v>
      </c>
      <c r="B6" s="32" t="s">
        <v>1279</v>
      </c>
      <c r="C6" s="33" t="s">
        <v>1284</v>
      </c>
      <c r="D6" s="32" t="s">
        <v>1285</v>
      </c>
    </row>
    <row r="7" spans="1:4">
      <c r="A7" s="34" t="s">
        <v>49</v>
      </c>
      <c r="B7" s="32" t="s">
        <v>1279</v>
      </c>
      <c r="C7" s="33" t="s">
        <v>1286</v>
      </c>
      <c r="D7" s="32" t="s">
        <v>1287</v>
      </c>
    </row>
    <row r="8" spans="1:4">
      <c r="A8" s="34" t="s">
        <v>49</v>
      </c>
      <c r="B8" s="32" t="s">
        <v>1279</v>
      </c>
      <c r="C8" s="33" t="s">
        <v>1288</v>
      </c>
      <c r="D8" s="32" t="s">
        <v>1289</v>
      </c>
    </row>
    <row r="9" spans="1:4">
      <c r="A9" s="34" t="s">
        <v>49</v>
      </c>
      <c r="B9" s="32" t="s">
        <v>1279</v>
      </c>
      <c r="C9" s="33" t="s">
        <v>1290</v>
      </c>
      <c r="D9" s="32" t="s">
        <v>1291</v>
      </c>
    </row>
    <row r="10" spans="1:4">
      <c r="A10" s="34" t="s">
        <v>49</v>
      </c>
      <c r="B10" s="32" t="s">
        <v>1279</v>
      </c>
      <c r="C10" s="33" t="s">
        <v>1292</v>
      </c>
      <c r="D10" s="32" t="s">
        <v>1293</v>
      </c>
    </row>
    <row r="11" spans="1:4">
      <c r="A11" s="34" t="s">
        <v>49</v>
      </c>
      <c r="B11" s="32" t="s">
        <v>1279</v>
      </c>
      <c r="C11" s="33" t="s">
        <v>1294</v>
      </c>
      <c r="D11" s="32" t="s">
        <v>1295</v>
      </c>
    </row>
    <row r="12" spans="1:4">
      <c r="A12" s="34" t="s">
        <v>49</v>
      </c>
      <c r="B12" s="32" t="s">
        <v>1279</v>
      </c>
      <c r="C12" s="33" t="s">
        <v>1296</v>
      </c>
      <c r="D12" s="32" t="s">
        <v>1297</v>
      </c>
    </row>
    <row r="13" spans="1:4">
      <c r="A13" s="34" t="s">
        <v>49</v>
      </c>
      <c r="B13" s="32" t="s">
        <v>1279</v>
      </c>
      <c r="C13" s="33" t="s">
        <v>1298</v>
      </c>
      <c r="D13" s="32" t="s">
        <v>1299</v>
      </c>
    </row>
    <row r="14" spans="1:4">
      <c r="A14" s="34" t="s">
        <v>49</v>
      </c>
      <c r="B14" s="32" t="s">
        <v>1279</v>
      </c>
      <c r="C14" s="33" t="s">
        <v>1261</v>
      </c>
      <c r="D14" s="32" t="s">
        <v>1300</v>
      </c>
    </row>
    <row r="15" spans="1:4">
      <c r="A15" s="34" t="s">
        <v>49</v>
      </c>
      <c r="B15" s="32" t="s">
        <v>1279</v>
      </c>
      <c r="C15" s="33" t="s">
        <v>1301</v>
      </c>
      <c r="D15" s="32" t="s">
        <v>1302</v>
      </c>
    </row>
    <row r="16" spans="1:4">
      <c r="A16" s="34" t="s">
        <v>49</v>
      </c>
      <c r="B16" s="32" t="s">
        <v>1279</v>
      </c>
      <c r="C16" s="33" t="s">
        <v>1303</v>
      </c>
      <c r="D16" s="32" t="s">
        <v>1304</v>
      </c>
    </row>
    <row r="17" spans="1:4">
      <c r="A17" s="34" t="s">
        <v>49</v>
      </c>
      <c r="B17" s="32" t="s">
        <v>1279</v>
      </c>
      <c r="C17" s="33" t="s">
        <v>1305</v>
      </c>
      <c r="D17" s="32" t="s">
        <v>1306</v>
      </c>
    </row>
    <row r="18" spans="1:4">
      <c r="A18" s="34" t="s">
        <v>49</v>
      </c>
      <c r="B18" s="32" t="s">
        <v>1279</v>
      </c>
      <c r="C18" s="33" t="s">
        <v>1307</v>
      </c>
      <c r="D18" s="32" t="s">
        <v>1308</v>
      </c>
    </row>
    <row r="19" spans="1:4">
      <c r="A19" s="34" t="s">
        <v>49</v>
      </c>
      <c r="B19" s="32" t="s">
        <v>1279</v>
      </c>
      <c r="C19" s="33" t="s">
        <v>1309</v>
      </c>
      <c r="D19" s="32" t="s">
        <v>1310</v>
      </c>
    </row>
    <row r="20" spans="1:4">
      <c r="A20" s="34" t="s">
        <v>49</v>
      </c>
      <c r="B20" s="32" t="s">
        <v>1279</v>
      </c>
      <c r="C20" s="33" t="s">
        <v>1311</v>
      </c>
      <c r="D20" s="32" t="s">
        <v>1312</v>
      </c>
    </row>
    <row r="21" spans="1:4">
      <c r="A21" s="34" t="s">
        <v>49</v>
      </c>
      <c r="B21" s="32" t="s">
        <v>1279</v>
      </c>
      <c r="C21" s="33" t="s">
        <v>1313</v>
      </c>
      <c r="D21" s="32" t="s">
        <v>1314</v>
      </c>
    </row>
    <row r="22" spans="1:4">
      <c r="A22" s="34" t="s">
        <v>49</v>
      </c>
      <c r="B22" s="32" t="s">
        <v>1279</v>
      </c>
      <c r="C22" s="33" t="s">
        <v>1315</v>
      </c>
      <c r="D22" s="32" t="s">
        <v>1316</v>
      </c>
    </row>
    <row r="23" spans="1:4">
      <c r="A23" s="34" t="s">
        <v>49</v>
      </c>
      <c r="B23" s="32" t="s">
        <v>1279</v>
      </c>
      <c r="C23" s="33" t="s">
        <v>1317</v>
      </c>
      <c r="D23" s="32" t="s">
        <v>1318</v>
      </c>
    </row>
    <row r="24" spans="1:4">
      <c r="A24" s="34" t="s">
        <v>49</v>
      </c>
      <c r="B24" s="32" t="s">
        <v>1279</v>
      </c>
      <c r="C24" s="33" t="s">
        <v>1319</v>
      </c>
      <c r="D24" s="32" t="s">
        <v>1320</v>
      </c>
    </row>
    <row r="25" spans="1:4">
      <c r="A25" s="34" t="s">
        <v>49</v>
      </c>
      <c r="B25" s="32" t="s">
        <v>1279</v>
      </c>
      <c r="C25" s="33" t="s">
        <v>1321</v>
      </c>
      <c r="D25" s="32" t="s">
        <v>1322</v>
      </c>
    </row>
    <row r="26" spans="1:4">
      <c r="A26" s="34" t="s">
        <v>49</v>
      </c>
      <c r="B26" s="32" t="s">
        <v>1279</v>
      </c>
      <c r="C26" s="33" t="s">
        <v>1323</v>
      </c>
      <c r="D26" s="32" t="s">
        <v>1324</v>
      </c>
    </row>
    <row r="27" spans="1:4">
      <c r="A27" s="34" t="s">
        <v>49</v>
      </c>
      <c r="B27" s="32" t="s">
        <v>1279</v>
      </c>
      <c r="C27" s="33" t="s">
        <v>1325</v>
      </c>
      <c r="D27" s="32" t="s">
        <v>1326</v>
      </c>
    </row>
    <row r="28" spans="1:4">
      <c r="A28" s="34" t="s">
        <v>49</v>
      </c>
      <c r="B28" s="32" t="s">
        <v>1279</v>
      </c>
      <c r="C28" s="33" t="s">
        <v>1327</v>
      </c>
      <c r="D28" s="32" t="s">
        <v>1328</v>
      </c>
    </row>
    <row r="29" spans="1:4">
      <c r="A29" s="34" t="s">
        <v>49</v>
      </c>
      <c r="B29" s="32" t="s">
        <v>1279</v>
      </c>
      <c r="C29" s="33" t="s">
        <v>1329</v>
      </c>
      <c r="D29" s="32" t="s">
        <v>1330</v>
      </c>
    </row>
    <row r="30" spans="1:4">
      <c r="A30" s="34" t="s">
        <v>49</v>
      </c>
      <c r="B30" s="32" t="s">
        <v>1279</v>
      </c>
      <c r="C30" s="33" t="s">
        <v>1331</v>
      </c>
      <c r="D30" s="32" t="s">
        <v>1332</v>
      </c>
    </row>
    <row r="31" spans="1:4">
      <c r="A31" s="34" t="s">
        <v>49</v>
      </c>
      <c r="B31" s="32" t="s">
        <v>1279</v>
      </c>
      <c r="C31" s="33" t="s">
        <v>1333</v>
      </c>
      <c r="D31" s="32" t="s">
        <v>1334</v>
      </c>
    </row>
    <row r="32" spans="1:4">
      <c r="A32" s="34" t="s">
        <v>49</v>
      </c>
      <c r="B32" s="32" t="s">
        <v>1279</v>
      </c>
      <c r="C32" s="33" t="s">
        <v>1335</v>
      </c>
      <c r="D32" s="32" t="s">
        <v>1336</v>
      </c>
    </row>
    <row r="33" spans="1:4">
      <c r="A33" s="34" t="s">
        <v>2162</v>
      </c>
      <c r="B33" s="32" t="s">
        <v>1337</v>
      </c>
      <c r="C33" s="33" t="s">
        <v>1338</v>
      </c>
      <c r="D33" s="32" t="s">
        <v>1339</v>
      </c>
    </row>
    <row r="34" spans="1:4">
      <c r="A34" s="34" t="s">
        <v>2162</v>
      </c>
      <c r="B34" s="32" t="s">
        <v>1337</v>
      </c>
      <c r="C34" s="33" t="s">
        <v>1340</v>
      </c>
      <c r="D34" s="32" t="s">
        <v>1341</v>
      </c>
    </row>
    <row r="35" spans="1:4">
      <c r="A35" s="34" t="s">
        <v>2162</v>
      </c>
      <c r="B35" s="32" t="s">
        <v>1337</v>
      </c>
      <c r="C35" s="33" t="s">
        <v>1342</v>
      </c>
      <c r="D35" s="32" t="s">
        <v>1343</v>
      </c>
    </row>
    <row r="36" spans="1:4">
      <c r="A36" s="34" t="s">
        <v>2162</v>
      </c>
      <c r="B36" s="32" t="s">
        <v>1337</v>
      </c>
      <c r="C36" s="33" t="s">
        <v>1344</v>
      </c>
      <c r="D36" s="32" t="s">
        <v>1345</v>
      </c>
    </row>
    <row r="37" spans="1:4">
      <c r="A37" s="34" t="s">
        <v>2162</v>
      </c>
      <c r="B37" s="32" t="s">
        <v>1337</v>
      </c>
      <c r="C37" s="33" t="s">
        <v>1346</v>
      </c>
      <c r="D37" s="32" t="s">
        <v>1347</v>
      </c>
    </row>
    <row r="38" spans="1:4">
      <c r="A38" s="34" t="s">
        <v>2162</v>
      </c>
      <c r="B38" s="32" t="s">
        <v>1337</v>
      </c>
      <c r="C38" s="33" t="s">
        <v>1348</v>
      </c>
      <c r="D38" s="32" t="s">
        <v>1349</v>
      </c>
    </row>
    <row r="39" spans="1:4">
      <c r="A39" s="34" t="s">
        <v>2162</v>
      </c>
      <c r="B39" s="32" t="s">
        <v>1337</v>
      </c>
      <c r="C39" s="33" t="s">
        <v>1350</v>
      </c>
      <c r="D39" s="32" t="s">
        <v>1351</v>
      </c>
    </row>
    <row r="40" spans="1:4">
      <c r="A40" s="34" t="s">
        <v>2162</v>
      </c>
      <c r="B40" s="32" t="s">
        <v>1337</v>
      </c>
      <c r="C40" s="33" t="s">
        <v>1352</v>
      </c>
      <c r="D40" s="32" t="s">
        <v>2077</v>
      </c>
    </row>
    <row r="41" spans="1:4">
      <c r="A41" s="34" t="s">
        <v>2162</v>
      </c>
      <c r="B41" s="32" t="s">
        <v>1337</v>
      </c>
      <c r="C41" s="33" t="s">
        <v>2078</v>
      </c>
      <c r="D41" s="32" t="s">
        <v>2079</v>
      </c>
    </row>
    <row r="42" spans="1:4">
      <c r="A42" s="34" t="s">
        <v>2162</v>
      </c>
      <c r="B42" s="32" t="s">
        <v>1337</v>
      </c>
      <c r="C42" s="33" t="s">
        <v>2080</v>
      </c>
      <c r="D42" s="32" t="s">
        <v>2081</v>
      </c>
    </row>
    <row r="43" spans="1:4">
      <c r="A43" s="34" t="s">
        <v>2162</v>
      </c>
      <c r="B43" s="32" t="s">
        <v>1337</v>
      </c>
      <c r="C43" s="33" t="s">
        <v>2082</v>
      </c>
      <c r="D43" s="32" t="s">
        <v>2083</v>
      </c>
    </row>
    <row r="44" spans="1:4">
      <c r="A44" s="34" t="s">
        <v>2162</v>
      </c>
      <c r="B44" s="32" t="s">
        <v>1337</v>
      </c>
      <c r="C44" s="33" t="s">
        <v>2084</v>
      </c>
      <c r="D44" s="32" t="s">
        <v>2085</v>
      </c>
    </row>
    <row r="45" spans="1:4">
      <c r="A45" s="34" t="s">
        <v>2162</v>
      </c>
      <c r="B45" s="32" t="s">
        <v>1337</v>
      </c>
      <c r="C45" s="33" t="s">
        <v>2086</v>
      </c>
      <c r="D45" s="32" t="s">
        <v>2087</v>
      </c>
    </row>
    <row r="46" spans="1:4">
      <c r="A46" s="34" t="s">
        <v>2162</v>
      </c>
      <c r="B46" s="32" t="s">
        <v>1337</v>
      </c>
      <c r="C46" s="33" t="s">
        <v>2088</v>
      </c>
      <c r="D46" s="32" t="s">
        <v>2089</v>
      </c>
    </row>
    <row r="47" spans="1:4">
      <c r="A47" s="34" t="s">
        <v>2162</v>
      </c>
      <c r="B47" s="32" t="s">
        <v>1337</v>
      </c>
      <c r="C47" s="33" t="s">
        <v>2090</v>
      </c>
      <c r="D47" s="32" t="s">
        <v>2091</v>
      </c>
    </row>
    <row r="48" spans="1:4">
      <c r="A48" s="34" t="s">
        <v>2162</v>
      </c>
      <c r="B48" s="32" t="s">
        <v>1337</v>
      </c>
      <c r="C48" s="33" t="s">
        <v>2092</v>
      </c>
      <c r="D48" s="32" t="s">
        <v>2093</v>
      </c>
    </row>
    <row r="49" spans="1:4">
      <c r="A49" s="34" t="s">
        <v>2162</v>
      </c>
      <c r="B49" s="32" t="s">
        <v>1337</v>
      </c>
      <c r="C49" s="33" t="s">
        <v>2094</v>
      </c>
      <c r="D49" s="32" t="s">
        <v>2095</v>
      </c>
    </row>
    <row r="50" spans="1:4">
      <c r="A50" s="34" t="s">
        <v>2162</v>
      </c>
      <c r="B50" s="32" t="s">
        <v>1337</v>
      </c>
      <c r="C50" s="33" t="s">
        <v>2096</v>
      </c>
      <c r="D50" s="32" t="s">
        <v>2097</v>
      </c>
    </row>
    <row r="51" spans="1:4">
      <c r="A51" s="34" t="s">
        <v>2162</v>
      </c>
      <c r="B51" s="32" t="s">
        <v>1337</v>
      </c>
      <c r="C51" s="33" t="s">
        <v>2098</v>
      </c>
      <c r="D51" s="32" t="s">
        <v>2099</v>
      </c>
    </row>
    <row r="52" spans="1:4">
      <c r="A52" s="34" t="s">
        <v>2162</v>
      </c>
      <c r="B52" s="32" t="s">
        <v>1337</v>
      </c>
      <c r="C52" s="33" t="s">
        <v>2100</v>
      </c>
      <c r="D52" s="32" t="s">
        <v>2101</v>
      </c>
    </row>
    <row r="53" spans="1:4">
      <c r="A53" s="34" t="s">
        <v>2162</v>
      </c>
      <c r="B53" s="32" t="s">
        <v>1337</v>
      </c>
      <c r="C53" s="33" t="s">
        <v>2102</v>
      </c>
      <c r="D53" s="32" t="s">
        <v>2103</v>
      </c>
    </row>
    <row r="54" spans="1:4">
      <c r="A54" s="34" t="s">
        <v>2162</v>
      </c>
      <c r="B54" s="32" t="s">
        <v>1337</v>
      </c>
      <c r="C54" s="33" t="s">
        <v>2104</v>
      </c>
      <c r="D54" s="32" t="s">
        <v>2105</v>
      </c>
    </row>
    <row r="55" spans="1:4">
      <c r="A55" s="34" t="s">
        <v>2162</v>
      </c>
      <c r="B55" s="32" t="s">
        <v>1337</v>
      </c>
      <c r="C55" s="33" t="s">
        <v>2106</v>
      </c>
      <c r="D55" s="32" t="s">
        <v>2107</v>
      </c>
    </row>
    <row r="56" spans="1:4">
      <c r="A56" s="34" t="s">
        <v>2162</v>
      </c>
      <c r="B56" s="32" t="s">
        <v>1337</v>
      </c>
      <c r="C56" s="33" t="s">
        <v>2108</v>
      </c>
      <c r="D56" s="32" t="s">
        <v>2109</v>
      </c>
    </row>
    <row r="57" spans="1:4">
      <c r="A57" s="34" t="s">
        <v>2162</v>
      </c>
      <c r="B57" s="32" t="s">
        <v>1337</v>
      </c>
      <c r="C57" s="33" t="s">
        <v>2110</v>
      </c>
      <c r="D57" s="32" t="s">
        <v>2111</v>
      </c>
    </row>
    <row r="58" spans="1:4">
      <c r="A58" s="34" t="s">
        <v>2162</v>
      </c>
      <c r="B58" s="32" t="s">
        <v>1337</v>
      </c>
      <c r="C58" s="33" t="s">
        <v>2112</v>
      </c>
      <c r="D58" s="32" t="s">
        <v>1312</v>
      </c>
    </row>
    <row r="59" spans="1:4">
      <c r="A59" s="34" t="s">
        <v>2162</v>
      </c>
      <c r="B59" s="32" t="s">
        <v>1337</v>
      </c>
      <c r="C59" s="33" t="s">
        <v>2113</v>
      </c>
      <c r="D59" s="32" t="s">
        <v>2114</v>
      </c>
    </row>
    <row r="60" spans="1:4">
      <c r="A60" s="34" t="s">
        <v>2162</v>
      </c>
      <c r="B60" s="32" t="s">
        <v>1337</v>
      </c>
      <c r="C60" s="33" t="s">
        <v>2115</v>
      </c>
      <c r="D60" s="32" t="s">
        <v>2116</v>
      </c>
    </row>
    <row r="61" spans="1:4">
      <c r="A61" s="34" t="s">
        <v>2162</v>
      </c>
      <c r="B61" s="32" t="s">
        <v>1337</v>
      </c>
      <c r="C61" s="33" t="s">
        <v>2117</v>
      </c>
      <c r="D61" s="32" t="s">
        <v>2118</v>
      </c>
    </row>
    <row r="62" spans="1:4">
      <c r="A62" s="34" t="s">
        <v>2162</v>
      </c>
      <c r="B62" s="32" t="s">
        <v>1337</v>
      </c>
      <c r="C62" s="33" t="s">
        <v>2119</v>
      </c>
      <c r="D62" s="32" t="s">
        <v>2120</v>
      </c>
    </row>
    <row r="63" spans="1:4">
      <c r="A63" s="34" t="s">
        <v>2162</v>
      </c>
      <c r="B63" s="32" t="s">
        <v>1337</v>
      </c>
      <c r="C63" s="33" t="s">
        <v>2121</v>
      </c>
      <c r="D63" s="32" t="s">
        <v>2122</v>
      </c>
    </row>
    <row r="64" spans="1:4">
      <c r="A64" s="34" t="s">
        <v>2162</v>
      </c>
      <c r="B64" s="32" t="s">
        <v>1337</v>
      </c>
      <c r="C64" s="33" t="s">
        <v>2123</v>
      </c>
      <c r="D64" s="32" t="s">
        <v>1320</v>
      </c>
    </row>
    <row r="65" spans="1:4">
      <c r="A65" s="34" t="s">
        <v>2162</v>
      </c>
      <c r="B65" s="32" t="s">
        <v>1337</v>
      </c>
      <c r="C65" s="33" t="s">
        <v>2124</v>
      </c>
      <c r="D65" s="32" t="s">
        <v>2125</v>
      </c>
    </row>
    <row r="66" spans="1:4">
      <c r="A66" s="34" t="s">
        <v>2162</v>
      </c>
      <c r="B66" s="32" t="s">
        <v>1337</v>
      </c>
      <c r="C66" s="33" t="s">
        <v>2126</v>
      </c>
      <c r="D66" s="32" t="s">
        <v>2127</v>
      </c>
    </row>
    <row r="67" spans="1:4">
      <c r="A67" s="34" t="s">
        <v>2162</v>
      </c>
      <c r="B67" s="32" t="s">
        <v>1337</v>
      </c>
      <c r="C67" s="33" t="s">
        <v>2128</v>
      </c>
      <c r="D67" s="32" t="s">
        <v>2129</v>
      </c>
    </row>
    <row r="68" spans="1:4">
      <c r="A68" s="34" t="s">
        <v>2162</v>
      </c>
      <c r="B68" s="32" t="s">
        <v>1337</v>
      </c>
      <c r="C68" s="33" t="s">
        <v>2130</v>
      </c>
      <c r="D68" s="32" t="s">
        <v>2131</v>
      </c>
    </row>
    <row r="69" spans="1:4">
      <c r="A69" s="34" t="s">
        <v>2162</v>
      </c>
      <c r="B69" s="32" t="s">
        <v>1337</v>
      </c>
      <c r="C69" s="33" t="s">
        <v>2132</v>
      </c>
      <c r="D69" s="32" t="s">
        <v>2133</v>
      </c>
    </row>
    <row r="70" spans="1:4">
      <c r="A70" s="34" t="s">
        <v>2162</v>
      </c>
      <c r="B70" s="32" t="s">
        <v>1337</v>
      </c>
      <c r="C70" s="33" t="s">
        <v>2134</v>
      </c>
      <c r="D70" s="32" t="s">
        <v>2135</v>
      </c>
    </row>
    <row r="71" spans="1:4">
      <c r="A71" s="34" t="s">
        <v>2162</v>
      </c>
      <c r="B71" s="32" t="s">
        <v>1337</v>
      </c>
      <c r="C71" s="33" t="s">
        <v>2136</v>
      </c>
      <c r="D71" s="32" t="s">
        <v>2137</v>
      </c>
    </row>
    <row r="72" spans="1:4">
      <c r="A72" s="34" t="s">
        <v>2162</v>
      </c>
      <c r="B72" s="32" t="s">
        <v>1337</v>
      </c>
      <c r="C72" s="33" t="s">
        <v>2138</v>
      </c>
      <c r="D72" s="32" t="s">
        <v>2139</v>
      </c>
    </row>
    <row r="73" spans="1:4">
      <c r="A73" s="34" t="s">
        <v>2162</v>
      </c>
      <c r="B73" s="32" t="s">
        <v>1337</v>
      </c>
      <c r="C73" s="33" t="s">
        <v>2140</v>
      </c>
      <c r="D73" s="32" t="s">
        <v>2141</v>
      </c>
    </row>
    <row r="74" spans="1:4">
      <c r="A74" s="34" t="s">
        <v>2162</v>
      </c>
      <c r="B74" s="32" t="s">
        <v>1337</v>
      </c>
      <c r="C74" s="33" t="s">
        <v>2142</v>
      </c>
      <c r="D74" s="32" t="s">
        <v>2143</v>
      </c>
    </row>
    <row r="75" spans="1:4">
      <c r="A75" s="34" t="s">
        <v>2162</v>
      </c>
      <c r="B75" s="32" t="s">
        <v>1337</v>
      </c>
      <c r="C75" s="33" t="s">
        <v>2144</v>
      </c>
      <c r="D75" s="32" t="s">
        <v>2145</v>
      </c>
    </row>
    <row r="76" spans="1:4">
      <c r="A76" s="34" t="s">
        <v>2162</v>
      </c>
      <c r="B76" s="32" t="s">
        <v>1337</v>
      </c>
      <c r="C76" s="33" t="s">
        <v>2146</v>
      </c>
      <c r="D76" s="32" t="s">
        <v>2147</v>
      </c>
    </row>
    <row r="77" spans="1:4">
      <c r="A77" s="34" t="s">
        <v>2162</v>
      </c>
      <c r="B77" s="32" t="s">
        <v>1337</v>
      </c>
      <c r="C77" s="33" t="s">
        <v>2148</v>
      </c>
      <c r="D77" s="32" t="s">
        <v>2149</v>
      </c>
    </row>
    <row r="78" spans="1:4">
      <c r="A78" s="34" t="s">
        <v>2162</v>
      </c>
      <c r="B78" s="32" t="s">
        <v>1337</v>
      </c>
      <c r="C78" s="33" t="s">
        <v>2150</v>
      </c>
      <c r="D78" s="32" t="s">
        <v>2151</v>
      </c>
    </row>
    <row r="79" spans="1:4">
      <c r="A79" s="34" t="s">
        <v>2162</v>
      </c>
      <c r="B79" s="32" t="s">
        <v>1337</v>
      </c>
      <c r="C79" s="33" t="s">
        <v>2152</v>
      </c>
      <c r="D79" s="32" t="s">
        <v>2153</v>
      </c>
    </row>
    <row r="80" spans="1:4">
      <c r="A80" s="34" t="s">
        <v>2162</v>
      </c>
      <c r="B80" s="32" t="s">
        <v>1337</v>
      </c>
      <c r="C80" s="33" t="s">
        <v>2154</v>
      </c>
      <c r="D80" s="32" t="s">
        <v>2155</v>
      </c>
    </row>
    <row r="81" spans="1:4">
      <c r="A81" s="34" t="s">
        <v>2162</v>
      </c>
      <c r="B81" s="32" t="s">
        <v>1337</v>
      </c>
      <c r="C81" s="33" t="s">
        <v>2156</v>
      </c>
      <c r="D81" s="32" t="s">
        <v>2157</v>
      </c>
    </row>
    <row r="82" spans="1:4">
      <c r="A82" s="34" t="s">
        <v>1860</v>
      </c>
      <c r="B82" s="32" t="s">
        <v>1179</v>
      </c>
      <c r="C82" s="33" t="s">
        <v>2158</v>
      </c>
      <c r="D82" s="32" t="s">
        <v>2159</v>
      </c>
    </row>
    <row r="83" spans="1:4">
      <c r="A83" s="34" t="s">
        <v>1860</v>
      </c>
      <c r="B83" s="32" t="s">
        <v>1179</v>
      </c>
      <c r="C83" s="33" t="s">
        <v>2160</v>
      </c>
      <c r="D83" s="32" t="s">
        <v>2161</v>
      </c>
    </row>
    <row r="84" spans="1:4">
      <c r="A84" s="34" t="s">
        <v>1860</v>
      </c>
      <c r="B84" s="32" t="s">
        <v>1179</v>
      </c>
      <c r="C84" s="33" t="s">
        <v>2162</v>
      </c>
      <c r="D84" s="32" t="s">
        <v>2163</v>
      </c>
    </row>
    <row r="85" spans="1:4">
      <c r="A85" s="34" t="s">
        <v>1860</v>
      </c>
      <c r="B85" s="32" t="s">
        <v>1179</v>
      </c>
      <c r="C85" s="33" t="s">
        <v>2164</v>
      </c>
      <c r="D85" s="32" t="s">
        <v>2165</v>
      </c>
    </row>
    <row r="86" spans="1:4">
      <c r="A86" s="34" t="s">
        <v>1860</v>
      </c>
      <c r="B86" s="32" t="s">
        <v>1179</v>
      </c>
      <c r="C86" s="33" t="s">
        <v>2166</v>
      </c>
      <c r="D86" s="32" t="s">
        <v>2167</v>
      </c>
    </row>
    <row r="87" spans="1:4">
      <c r="A87" s="34" t="s">
        <v>1860</v>
      </c>
      <c r="B87" s="32" t="s">
        <v>1179</v>
      </c>
      <c r="C87" s="33" t="s">
        <v>2168</v>
      </c>
      <c r="D87" s="32" t="s">
        <v>2169</v>
      </c>
    </row>
    <row r="88" spans="1:4">
      <c r="A88" s="34" t="s">
        <v>1860</v>
      </c>
      <c r="B88" s="32" t="s">
        <v>1179</v>
      </c>
      <c r="C88" s="33" t="s">
        <v>2170</v>
      </c>
      <c r="D88" s="32" t="s">
        <v>2171</v>
      </c>
    </row>
    <row r="89" spans="1:4">
      <c r="A89" s="34" t="s">
        <v>1860</v>
      </c>
      <c r="B89" s="32" t="s">
        <v>1179</v>
      </c>
      <c r="C89" s="33" t="s">
        <v>2172</v>
      </c>
      <c r="D89" s="32" t="s">
        <v>2173</v>
      </c>
    </row>
    <row r="90" spans="1:4">
      <c r="A90" s="34" t="s">
        <v>1860</v>
      </c>
      <c r="B90" s="32" t="s">
        <v>1179</v>
      </c>
      <c r="C90" s="33" t="s">
        <v>2174</v>
      </c>
      <c r="D90" s="32" t="s">
        <v>2175</v>
      </c>
    </row>
    <row r="91" spans="1:4">
      <c r="A91" s="34" t="s">
        <v>1860</v>
      </c>
      <c r="B91" s="32" t="s">
        <v>1179</v>
      </c>
      <c r="C91" s="33" t="s">
        <v>2176</v>
      </c>
      <c r="D91" s="32" t="s">
        <v>2177</v>
      </c>
    </row>
    <row r="92" spans="1:4">
      <c r="A92" s="34" t="s">
        <v>1860</v>
      </c>
      <c r="B92" s="32" t="s">
        <v>1179</v>
      </c>
      <c r="C92" s="33" t="s">
        <v>2178</v>
      </c>
      <c r="D92" s="32" t="s">
        <v>2179</v>
      </c>
    </row>
    <row r="93" spans="1:4">
      <c r="A93" s="34" t="s">
        <v>1860</v>
      </c>
      <c r="B93" s="32" t="s">
        <v>1179</v>
      </c>
      <c r="C93" s="33" t="s">
        <v>2180</v>
      </c>
      <c r="D93" s="32" t="s">
        <v>2181</v>
      </c>
    </row>
    <row r="94" spans="1:4">
      <c r="A94" s="34" t="s">
        <v>1860</v>
      </c>
      <c r="B94" s="32" t="s">
        <v>1179</v>
      </c>
      <c r="C94" s="33" t="s">
        <v>2182</v>
      </c>
      <c r="D94" s="32" t="s">
        <v>2183</v>
      </c>
    </row>
    <row r="95" spans="1:4">
      <c r="A95" s="34" t="s">
        <v>1860</v>
      </c>
      <c r="B95" s="32" t="s">
        <v>1179</v>
      </c>
      <c r="C95" s="33" t="s">
        <v>2184</v>
      </c>
      <c r="D95" s="32" t="s">
        <v>2185</v>
      </c>
    </row>
    <row r="96" spans="1:4">
      <c r="A96" s="34" t="s">
        <v>1860</v>
      </c>
      <c r="B96" s="32" t="s">
        <v>1179</v>
      </c>
      <c r="C96" s="33" t="s">
        <v>2186</v>
      </c>
      <c r="D96" s="32" t="s">
        <v>2187</v>
      </c>
    </row>
    <row r="97" spans="1:4">
      <c r="A97" s="34" t="s">
        <v>1182</v>
      </c>
      <c r="B97" s="32" t="s">
        <v>1183</v>
      </c>
      <c r="C97" s="33" t="s">
        <v>2188</v>
      </c>
      <c r="D97" s="32" t="s">
        <v>2189</v>
      </c>
    </row>
    <row r="98" spans="1:4">
      <c r="A98" s="34" t="s">
        <v>1182</v>
      </c>
      <c r="B98" s="32" t="s">
        <v>1183</v>
      </c>
      <c r="C98" s="33" t="s">
        <v>2190</v>
      </c>
      <c r="D98" s="32" t="s">
        <v>2191</v>
      </c>
    </row>
    <row r="99" spans="1:4">
      <c r="A99" s="34" t="s">
        <v>1182</v>
      </c>
      <c r="B99" s="32" t="s">
        <v>1183</v>
      </c>
      <c r="C99" s="33" t="s">
        <v>2192</v>
      </c>
      <c r="D99" s="32" t="s">
        <v>2193</v>
      </c>
    </row>
    <row r="100" spans="1:4">
      <c r="A100" s="34" t="s">
        <v>1182</v>
      </c>
      <c r="B100" s="32" t="s">
        <v>1183</v>
      </c>
      <c r="C100" s="33" t="s">
        <v>2194</v>
      </c>
      <c r="D100" s="32" t="s">
        <v>2195</v>
      </c>
    </row>
    <row r="101" spans="1:4">
      <c r="A101" s="34" t="s">
        <v>1182</v>
      </c>
      <c r="B101" s="32" t="s">
        <v>1183</v>
      </c>
      <c r="C101" s="33" t="s">
        <v>2196</v>
      </c>
      <c r="D101" s="32" t="s">
        <v>2197</v>
      </c>
    </row>
    <row r="102" spans="1:4">
      <c r="A102" s="34" t="s">
        <v>1182</v>
      </c>
      <c r="B102" s="32" t="s">
        <v>1183</v>
      </c>
      <c r="C102" s="33" t="s">
        <v>2198</v>
      </c>
      <c r="D102" s="32" t="s">
        <v>2199</v>
      </c>
    </row>
    <row r="103" spans="1:4">
      <c r="A103" s="34" t="s">
        <v>1182</v>
      </c>
      <c r="B103" s="32" t="s">
        <v>1183</v>
      </c>
      <c r="C103" s="33" t="s">
        <v>2200</v>
      </c>
      <c r="D103" s="32" t="s">
        <v>2201</v>
      </c>
    </row>
    <row r="104" spans="1:4">
      <c r="A104" s="34" t="s">
        <v>1182</v>
      </c>
      <c r="B104" s="32" t="s">
        <v>1183</v>
      </c>
      <c r="C104" s="33" t="s">
        <v>2202</v>
      </c>
      <c r="D104" s="32" t="s">
        <v>2203</v>
      </c>
    </row>
    <row r="105" spans="1:4">
      <c r="A105" s="34" t="s">
        <v>1182</v>
      </c>
      <c r="B105" s="32" t="s">
        <v>1183</v>
      </c>
      <c r="C105" s="33" t="s">
        <v>2204</v>
      </c>
      <c r="D105" s="32" t="s">
        <v>2205</v>
      </c>
    </row>
    <row r="106" spans="1:4">
      <c r="A106" s="34" t="s">
        <v>1182</v>
      </c>
      <c r="B106" s="32" t="s">
        <v>1183</v>
      </c>
      <c r="C106" s="33" t="s">
        <v>2206</v>
      </c>
      <c r="D106" s="32" t="s">
        <v>2207</v>
      </c>
    </row>
    <row r="107" spans="1:4">
      <c r="A107" s="34" t="s">
        <v>1182</v>
      </c>
      <c r="B107" s="32" t="s">
        <v>1183</v>
      </c>
      <c r="C107" s="33" t="s">
        <v>2208</v>
      </c>
      <c r="D107" s="32" t="s">
        <v>2209</v>
      </c>
    </row>
    <row r="108" spans="1:4">
      <c r="A108" s="34" t="s">
        <v>1182</v>
      </c>
      <c r="B108" s="32" t="s">
        <v>1183</v>
      </c>
      <c r="C108" s="33" t="s">
        <v>2210</v>
      </c>
      <c r="D108" s="32" t="s">
        <v>2211</v>
      </c>
    </row>
    <row r="109" spans="1:4">
      <c r="A109" s="34" t="s">
        <v>1182</v>
      </c>
      <c r="B109" s="32" t="s">
        <v>1183</v>
      </c>
      <c r="C109" s="33" t="s">
        <v>2212</v>
      </c>
      <c r="D109" s="32" t="s">
        <v>2213</v>
      </c>
    </row>
    <row r="110" spans="1:4">
      <c r="A110" s="34" t="s">
        <v>1182</v>
      </c>
      <c r="B110" s="32" t="s">
        <v>1183</v>
      </c>
      <c r="C110" s="33" t="s">
        <v>2214</v>
      </c>
      <c r="D110" s="32" t="s">
        <v>2215</v>
      </c>
    </row>
    <row r="111" spans="1:4">
      <c r="A111" s="34" t="s">
        <v>1182</v>
      </c>
      <c r="B111" s="32" t="s">
        <v>1183</v>
      </c>
      <c r="C111" s="33" t="s">
        <v>2216</v>
      </c>
      <c r="D111" s="32" t="s">
        <v>2217</v>
      </c>
    </row>
    <row r="112" spans="1:4">
      <c r="A112" s="34" t="s">
        <v>1182</v>
      </c>
      <c r="B112" s="32" t="s">
        <v>1183</v>
      </c>
      <c r="C112" s="33" t="s">
        <v>2218</v>
      </c>
      <c r="D112" s="32" t="s">
        <v>2219</v>
      </c>
    </row>
    <row r="113" spans="1:4">
      <c r="A113" s="34" t="s">
        <v>1182</v>
      </c>
      <c r="B113" s="32" t="s">
        <v>1183</v>
      </c>
      <c r="C113" s="33" t="s">
        <v>2220</v>
      </c>
      <c r="D113" s="32" t="s">
        <v>1559</v>
      </c>
    </row>
    <row r="114" spans="1:4">
      <c r="A114" s="34" t="s">
        <v>1182</v>
      </c>
      <c r="B114" s="32" t="s">
        <v>1183</v>
      </c>
      <c r="C114" s="33" t="s">
        <v>1560</v>
      </c>
      <c r="D114" s="32" t="s">
        <v>1561</v>
      </c>
    </row>
    <row r="115" spans="1:4">
      <c r="A115" s="34" t="s">
        <v>1182</v>
      </c>
      <c r="B115" s="32" t="s">
        <v>1183</v>
      </c>
      <c r="C115" s="33" t="s">
        <v>1562</v>
      </c>
      <c r="D115" s="32" t="s">
        <v>1563</v>
      </c>
    </row>
    <row r="116" spans="1:4">
      <c r="A116" s="34" t="s">
        <v>1182</v>
      </c>
      <c r="B116" s="32" t="s">
        <v>1183</v>
      </c>
      <c r="C116" s="33" t="s">
        <v>1564</v>
      </c>
      <c r="D116" s="32" t="s">
        <v>1565</v>
      </c>
    </row>
    <row r="117" spans="1:4">
      <c r="A117" s="34" t="s">
        <v>1182</v>
      </c>
      <c r="B117" s="32" t="s">
        <v>1183</v>
      </c>
      <c r="C117" s="33" t="s">
        <v>77</v>
      </c>
      <c r="D117" s="32" t="s">
        <v>78</v>
      </c>
    </row>
    <row r="118" spans="1:4">
      <c r="A118" s="34" t="s">
        <v>1182</v>
      </c>
      <c r="B118" s="32" t="s">
        <v>1183</v>
      </c>
      <c r="C118" s="33" t="s">
        <v>79</v>
      </c>
      <c r="D118" s="32" t="s">
        <v>80</v>
      </c>
    </row>
    <row r="119" spans="1:4">
      <c r="A119" s="34" t="s">
        <v>1182</v>
      </c>
      <c r="B119" s="32" t="s">
        <v>1183</v>
      </c>
      <c r="C119" s="33" t="s">
        <v>81</v>
      </c>
      <c r="D119" s="32" t="s">
        <v>82</v>
      </c>
    </row>
    <row r="120" spans="1:4">
      <c r="A120" s="34" t="s">
        <v>1182</v>
      </c>
      <c r="B120" s="32" t="s">
        <v>1183</v>
      </c>
      <c r="C120" s="33" t="s">
        <v>83</v>
      </c>
      <c r="D120" s="32" t="s">
        <v>84</v>
      </c>
    </row>
    <row r="121" spans="1:4">
      <c r="A121" s="34" t="s">
        <v>1182</v>
      </c>
      <c r="B121" s="32" t="s">
        <v>1183</v>
      </c>
      <c r="C121" s="33" t="s">
        <v>85</v>
      </c>
      <c r="D121" s="32" t="s">
        <v>86</v>
      </c>
    </row>
    <row r="122" spans="1:4">
      <c r="A122" s="34" t="s">
        <v>1182</v>
      </c>
      <c r="B122" s="32" t="s">
        <v>1183</v>
      </c>
      <c r="C122" s="33" t="s">
        <v>87</v>
      </c>
      <c r="D122" s="32" t="s">
        <v>88</v>
      </c>
    </row>
    <row r="123" spans="1:4">
      <c r="A123" s="34" t="s">
        <v>1182</v>
      </c>
      <c r="B123" s="32" t="s">
        <v>1183</v>
      </c>
      <c r="C123" s="33" t="s">
        <v>89</v>
      </c>
      <c r="D123" s="32" t="s">
        <v>90</v>
      </c>
    </row>
    <row r="124" spans="1:4">
      <c r="A124" s="34" t="s">
        <v>1182</v>
      </c>
      <c r="B124" s="32" t="s">
        <v>1183</v>
      </c>
      <c r="C124" s="33" t="s">
        <v>91</v>
      </c>
      <c r="D124" s="32" t="s">
        <v>92</v>
      </c>
    </row>
    <row r="125" spans="1:4">
      <c r="A125" s="34" t="s">
        <v>1182</v>
      </c>
      <c r="B125" s="32" t="s">
        <v>1183</v>
      </c>
      <c r="C125" s="33" t="s">
        <v>93</v>
      </c>
      <c r="D125" s="32" t="s">
        <v>94</v>
      </c>
    </row>
    <row r="126" spans="1:4">
      <c r="A126" s="34" t="s">
        <v>1182</v>
      </c>
      <c r="B126" s="32" t="s">
        <v>1183</v>
      </c>
      <c r="C126" s="33" t="s">
        <v>95</v>
      </c>
      <c r="D126" s="32" t="s">
        <v>96</v>
      </c>
    </row>
    <row r="127" spans="1:4">
      <c r="A127" s="34" t="s">
        <v>1182</v>
      </c>
      <c r="B127" s="32" t="s">
        <v>1183</v>
      </c>
      <c r="C127" s="33" t="s">
        <v>97</v>
      </c>
      <c r="D127" s="32" t="s">
        <v>98</v>
      </c>
    </row>
    <row r="128" spans="1:4">
      <c r="A128" s="34" t="s">
        <v>1182</v>
      </c>
      <c r="B128" s="32" t="s">
        <v>1183</v>
      </c>
      <c r="C128" s="33" t="s">
        <v>99</v>
      </c>
      <c r="D128" s="32" t="s">
        <v>2185</v>
      </c>
    </row>
    <row r="129" spans="1:4">
      <c r="A129" s="34" t="s">
        <v>1182</v>
      </c>
      <c r="B129" s="32" t="s">
        <v>1183</v>
      </c>
      <c r="C129" s="33" t="s">
        <v>100</v>
      </c>
      <c r="D129" s="32" t="s">
        <v>101</v>
      </c>
    </row>
    <row r="130" spans="1:4">
      <c r="A130" s="34" t="s">
        <v>1182</v>
      </c>
      <c r="B130" s="32" t="s">
        <v>1183</v>
      </c>
      <c r="C130" s="33" t="s">
        <v>102</v>
      </c>
      <c r="D130" s="32" t="s">
        <v>103</v>
      </c>
    </row>
    <row r="131" spans="1:4">
      <c r="A131" s="34" t="s">
        <v>1182</v>
      </c>
      <c r="B131" s="32" t="s">
        <v>1183</v>
      </c>
      <c r="C131" s="33" t="s">
        <v>104</v>
      </c>
      <c r="D131" s="32" t="s">
        <v>105</v>
      </c>
    </row>
    <row r="132" spans="1:4">
      <c r="A132" s="34" t="s">
        <v>1182</v>
      </c>
      <c r="B132" s="32" t="s">
        <v>1183</v>
      </c>
      <c r="C132" s="33" t="s">
        <v>106</v>
      </c>
      <c r="D132" s="32" t="s">
        <v>107</v>
      </c>
    </row>
    <row r="133" spans="1:4">
      <c r="A133" s="34" t="s">
        <v>1182</v>
      </c>
      <c r="B133" s="32" t="s">
        <v>1183</v>
      </c>
      <c r="C133" s="33" t="s">
        <v>108</v>
      </c>
      <c r="D133" s="32" t="s">
        <v>109</v>
      </c>
    </row>
    <row r="134" spans="1:4">
      <c r="A134" s="34" t="s">
        <v>1182</v>
      </c>
      <c r="B134" s="32" t="s">
        <v>1183</v>
      </c>
      <c r="C134" s="33" t="s">
        <v>110</v>
      </c>
      <c r="D134" s="32" t="s">
        <v>111</v>
      </c>
    </row>
    <row r="135" spans="1:4">
      <c r="A135" s="34" t="s">
        <v>1182</v>
      </c>
      <c r="B135" s="32" t="s">
        <v>1183</v>
      </c>
      <c r="C135" s="33" t="s">
        <v>112</v>
      </c>
      <c r="D135" s="32" t="s">
        <v>113</v>
      </c>
    </row>
    <row r="136" spans="1:4">
      <c r="A136" s="34" t="s">
        <v>1182</v>
      </c>
      <c r="B136" s="32" t="s">
        <v>1183</v>
      </c>
      <c r="C136" s="33" t="s">
        <v>114</v>
      </c>
      <c r="D136" s="32" t="s">
        <v>115</v>
      </c>
    </row>
    <row r="137" spans="1:4">
      <c r="A137" s="34" t="s">
        <v>1182</v>
      </c>
      <c r="B137" s="32" t="s">
        <v>1183</v>
      </c>
      <c r="C137" s="33" t="s">
        <v>116</v>
      </c>
      <c r="D137" s="32" t="s">
        <v>117</v>
      </c>
    </row>
    <row r="138" spans="1:4">
      <c r="A138" s="34" t="s">
        <v>1182</v>
      </c>
      <c r="B138" s="32" t="s">
        <v>1183</v>
      </c>
      <c r="C138" s="33" t="s">
        <v>118</v>
      </c>
      <c r="D138" s="32" t="s">
        <v>119</v>
      </c>
    </row>
    <row r="139" spans="1:4">
      <c r="A139" s="34" t="s">
        <v>1182</v>
      </c>
      <c r="B139" s="32" t="s">
        <v>1183</v>
      </c>
      <c r="C139" s="33" t="s">
        <v>120</v>
      </c>
      <c r="D139" s="32" t="s">
        <v>121</v>
      </c>
    </row>
    <row r="140" spans="1:4">
      <c r="A140" s="34" t="s">
        <v>1182</v>
      </c>
      <c r="B140" s="32" t="s">
        <v>1183</v>
      </c>
      <c r="C140" s="33" t="s">
        <v>122</v>
      </c>
      <c r="D140" s="32" t="s">
        <v>123</v>
      </c>
    </row>
    <row r="141" spans="1:4">
      <c r="A141" s="34" t="s">
        <v>1182</v>
      </c>
      <c r="B141" s="32" t="s">
        <v>1183</v>
      </c>
      <c r="C141" s="33" t="s">
        <v>124</v>
      </c>
      <c r="D141" s="32" t="s">
        <v>125</v>
      </c>
    </row>
    <row r="142" spans="1:4">
      <c r="A142" s="34" t="s">
        <v>1182</v>
      </c>
      <c r="B142" s="32" t="s">
        <v>1183</v>
      </c>
      <c r="C142" s="33" t="s">
        <v>126</v>
      </c>
      <c r="D142" s="32" t="s">
        <v>127</v>
      </c>
    </row>
    <row r="143" spans="1:4">
      <c r="A143" s="34" t="s">
        <v>1182</v>
      </c>
      <c r="B143" s="32" t="s">
        <v>1183</v>
      </c>
      <c r="C143" s="33" t="s">
        <v>128</v>
      </c>
      <c r="D143" s="32" t="s">
        <v>129</v>
      </c>
    </row>
    <row r="144" spans="1:4">
      <c r="A144" s="34" t="s">
        <v>1182</v>
      </c>
      <c r="B144" s="32" t="s">
        <v>1183</v>
      </c>
      <c r="C144" s="33" t="s">
        <v>130</v>
      </c>
      <c r="D144" s="32" t="s">
        <v>131</v>
      </c>
    </row>
    <row r="145" spans="1:4">
      <c r="A145" s="34" t="s">
        <v>1182</v>
      </c>
      <c r="B145" s="32" t="s">
        <v>1183</v>
      </c>
      <c r="C145" s="33" t="s">
        <v>132</v>
      </c>
      <c r="D145" s="32" t="s">
        <v>133</v>
      </c>
    </row>
    <row r="146" spans="1:4">
      <c r="A146" s="34" t="s">
        <v>1182</v>
      </c>
      <c r="B146" s="32" t="s">
        <v>1183</v>
      </c>
      <c r="C146" s="33" t="s">
        <v>134</v>
      </c>
      <c r="D146" s="32" t="s">
        <v>135</v>
      </c>
    </row>
    <row r="147" spans="1:4">
      <c r="A147" s="34" t="s">
        <v>1201</v>
      </c>
      <c r="B147" s="32" t="s">
        <v>1202</v>
      </c>
      <c r="C147" s="33" t="s">
        <v>136</v>
      </c>
      <c r="D147" s="32" t="s">
        <v>137</v>
      </c>
    </row>
    <row r="148" spans="1:4">
      <c r="A148" s="34" t="s">
        <v>1201</v>
      </c>
      <c r="B148" s="32" t="s">
        <v>1202</v>
      </c>
      <c r="C148" s="33" t="s">
        <v>138</v>
      </c>
      <c r="D148" s="32" t="s">
        <v>139</v>
      </c>
    </row>
    <row r="149" spans="1:4">
      <c r="A149" s="34" t="s">
        <v>1</v>
      </c>
      <c r="B149" s="32" t="s">
        <v>140</v>
      </c>
      <c r="C149" s="33" t="s">
        <v>141</v>
      </c>
      <c r="D149" s="32" t="s">
        <v>142</v>
      </c>
    </row>
    <row r="150" spans="1:4">
      <c r="A150" s="34" t="s">
        <v>1</v>
      </c>
      <c r="B150" s="32" t="s">
        <v>140</v>
      </c>
      <c r="C150" s="33" t="s">
        <v>143</v>
      </c>
      <c r="D150" s="32" t="s">
        <v>144</v>
      </c>
    </row>
    <row r="151" spans="1:4">
      <c r="A151" s="34" t="s">
        <v>2</v>
      </c>
      <c r="B151" s="32" t="s">
        <v>145</v>
      </c>
      <c r="C151" s="33" t="s">
        <v>146</v>
      </c>
      <c r="D151" s="32" t="s">
        <v>147</v>
      </c>
    </row>
    <row r="152" spans="1:4">
      <c r="A152" s="34" t="s">
        <v>2</v>
      </c>
      <c r="B152" s="32" t="s">
        <v>145</v>
      </c>
      <c r="C152" s="33" t="s">
        <v>148</v>
      </c>
      <c r="D152" s="32" t="s">
        <v>149</v>
      </c>
    </row>
    <row r="153" spans="1:4">
      <c r="A153" s="34" t="s">
        <v>1180</v>
      </c>
      <c r="B153" s="32" t="s">
        <v>1181</v>
      </c>
      <c r="C153" s="33" t="s">
        <v>150</v>
      </c>
      <c r="D153" s="32" t="s">
        <v>151</v>
      </c>
    </row>
    <row r="154" spans="1:4">
      <c r="A154" s="34" t="s">
        <v>1180</v>
      </c>
      <c r="B154" s="32" t="s">
        <v>1181</v>
      </c>
      <c r="C154" s="33" t="s">
        <v>152</v>
      </c>
      <c r="D154" s="32" t="s">
        <v>153</v>
      </c>
    </row>
    <row r="155" spans="1:4">
      <c r="A155" s="34" t="s">
        <v>1180</v>
      </c>
      <c r="B155" s="32" t="s">
        <v>1181</v>
      </c>
      <c r="C155" s="33" t="s">
        <v>154</v>
      </c>
      <c r="D155" s="32" t="s">
        <v>155</v>
      </c>
    </row>
    <row r="156" spans="1:4">
      <c r="A156" s="34" t="s">
        <v>1180</v>
      </c>
      <c r="B156" s="32" t="s">
        <v>1181</v>
      </c>
      <c r="C156" s="33" t="s">
        <v>156</v>
      </c>
      <c r="D156" s="32" t="s">
        <v>157</v>
      </c>
    </row>
    <row r="157" spans="1:4">
      <c r="A157" s="34" t="s">
        <v>1180</v>
      </c>
      <c r="B157" s="32" t="s">
        <v>1181</v>
      </c>
      <c r="C157" s="33" t="s">
        <v>158</v>
      </c>
      <c r="D157" s="32" t="s">
        <v>159</v>
      </c>
    </row>
    <row r="158" spans="1:4">
      <c r="A158" s="34" t="s">
        <v>1180</v>
      </c>
      <c r="B158" s="32" t="s">
        <v>1181</v>
      </c>
      <c r="C158" s="33" t="s">
        <v>160</v>
      </c>
      <c r="D158" s="32" t="s">
        <v>161</v>
      </c>
    </row>
    <row r="159" spans="1:4">
      <c r="A159" s="34" t="s">
        <v>1184</v>
      </c>
      <c r="B159" s="32" t="s">
        <v>1185</v>
      </c>
      <c r="C159" s="33" t="s">
        <v>162</v>
      </c>
      <c r="D159" s="32" t="s">
        <v>163</v>
      </c>
    </row>
    <row r="160" spans="1:4">
      <c r="A160" s="34" t="s">
        <v>1184</v>
      </c>
      <c r="B160" s="32" t="s">
        <v>1185</v>
      </c>
      <c r="C160" s="33" t="s">
        <v>164</v>
      </c>
      <c r="D160" s="32" t="s">
        <v>165</v>
      </c>
    </row>
    <row r="161" spans="1:4">
      <c r="A161" s="34" t="s">
        <v>1184</v>
      </c>
      <c r="B161" s="32" t="s">
        <v>1185</v>
      </c>
      <c r="C161" s="33" t="s">
        <v>166</v>
      </c>
      <c r="D161" s="32" t="s">
        <v>167</v>
      </c>
    </row>
    <row r="162" spans="1:4">
      <c r="A162" s="34" t="s">
        <v>1184</v>
      </c>
      <c r="B162" s="32" t="s">
        <v>1185</v>
      </c>
      <c r="C162" s="33" t="s">
        <v>168</v>
      </c>
      <c r="D162" s="32" t="s">
        <v>169</v>
      </c>
    </row>
    <row r="163" spans="1:4">
      <c r="A163" s="34" t="s">
        <v>1184</v>
      </c>
      <c r="B163" s="32" t="s">
        <v>1185</v>
      </c>
      <c r="C163" s="33" t="s">
        <v>170</v>
      </c>
      <c r="D163" s="32" t="s">
        <v>171</v>
      </c>
    </row>
    <row r="164" spans="1:4">
      <c r="A164" s="33">
        <v>3040</v>
      </c>
      <c r="B164" s="32" t="s">
        <v>172</v>
      </c>
      <c r="C164" s="33" t="s">
        <v>173</v>
      </c>
      <c r="D164" s="32" t="s">
        <v>174</v>
      </c>
    </row>
    <row r="165" spans="1:4">
      <c r="A165" s="34" t="s">
        <v>3</v>
      </c>
      <c r="B165" s="32" t="s">
        <v>172</v>
      </c>
      <c r="C165" s="33" t="s">
        <v>175</v>
      </c>
      <c r="D165" s="32" t="s">
        <v>176</v>
      </c>
    </row>
    <row r="166" spans="1:4">
      <c r="A166" s="34" t="s">
        <v>1636</v>
      </c>
      <c r="B166" s="32" t="s">
        <v>177</v>
      </c>
      <c r="C166" s="33" t="s">
        <v>178</v>
      </c>
      <c r="D166" s="32" t="s">
        <v>179</v>
      </c>
    </row>
    <row r="167" spans="1:4">
      <c r="A167" s="34" t="s">
        <v>1636</v>
      </c>
      <c r="B167" s="32" t="s">
        <v>177</v>
      </c>
      <c r="C167" s="33" t="s">
        <v>180</v>
      </c>
      <c r="D167" s="32" t="s">
        <v>181</v>
      </c>
    </row>
    <row r="168" spans="1:4">
      <c r="A168" s="34" t="s">
        <v>1636</v>
      </c>
      <c r="B168" s="32" t="s">
        <v>177</v>
      </c>
      <c r="C168" s="33" t="s">
        <v>182</v>
      </c>
      <c r="D168" s="32" t="s">
        <v>183</v>
      </c>
    </row>
    <row r="169" spans="1:4">
      <c r="A169" s="34" t="s">
        <v>662</v>
      </c>
      <c r="B169" s="32" t="s">
        <v>184</v>
      </c>
      <c r="C169" s="33" t="s">
        <v>185</v>
      </c>
      <c r="D169" s="32" t="s">
        <v>186</v>
      </c>
    </row>
    <row r="170" spans="1:4">
      <c r="A170" s="34" t="s">
        <v>662</v>
      </c>
      <c r="B170" s="32" t="s">
        <v>184</v>
      </c>
      <c r="C170" s="33" t="s">
        <v>187</v>
      </c>
      <c r="D170" s="32" t="s">
        <v>188</v>
      </c>
    </row>
    <row r="171" spans="1:4">
      <c r="A171" s="34" t="s">
        <v>662</v>
      </c>
      <c r="B171" s="32" t="s">
        <v>184</v>
      </c>
      <c r="C171" s="33" t="s">
        <v>189</v>
      </c>
      <c r="D171" s="32" t="s">
        <v>190</v>
      </c>
    </row>
    <row r="172" spans="1:4">
      <c r="A172" s="34" t="s">
        <v>662</v>
      </c>
      <c r="B172" s="32" t="s">
        <v>184</v>
      </c>
      <c r="C172" s="33" t="s">
        <v>191</v>
      </c>
      <c r="D172" s="32" t="s">
        <v>192</v>
      </c>
    </row>
    <row r="173" spans="1:4">
      <c r="A173" s="34" t="s">
        <v>662</v>
      </c>
      <c r="B173" s="32" t="s">
        <v>184</v>
      </c>
      <c r="C173" s="33" t="s">
        <v>193</v>
      </c>
      <c r="D173" s="32" t="s">
        <v>194</v>
      </c>
    </row>
    <row r="174" spans="1:4">
      <c r="A174" s="33">
        <v>3145</v>
      </c>
      <c r="B174" s="32" t="s">
        <v>1270</v>
      </c>
      <c r="C174" s="33" t="s">
        <v>195</v>
      </c>
      <c r="D174" s="32" t="s">
        <v>196</v>
      </c>
    </row>
    <row r="175" spans="1:4">
      <c r="A175" s="34" t="s">
        <v>1269</v>
      </c>
      <c r="B175" s="32" t="s">
        <v>1270</v>
      </c>
      <c r="C175" s="33" t="s">
        <v>197</v>
      </c>
      <c r="D175" s="32" t="s">
        <v>198</v>
      </c>
    </row>
    <row r="176" spans="1:4">
      <c r="A176" s="34" t="s">
        <v>1269</v>
      </c>
      <c r="B176" s="32" t="s">
        <v>1270</v>
      </c>
      <c r="C176" s="33" t="s">
        <v>199</v>
      </c>
      <c r="D176" s="32" t="s">
        <v>200</v>
      </c>
    </row>
    <row r="177" spans="1:4">
      <c r="A177" s="34" t="s">
        <v>4</v>
      </c>
      <c r="B177" s="32" t="s">
        <v>201</v>
      </c>
      <c r="C177" s="33" t="s">
        <v>202</v>
      </c>
      <c r="D177" s="32" t="s">
        <v>203</v>
      </c>
    </row>
    <row r="178" spans="1:4">
      <c r="A178" s="34" t="s">
        <v>4</v>
      </c>
      <c r="B178" s="32" t="s">
        <v>201</v>
      </c>
      <c r="C178" s="33" t="s">
        <v>204</v>
      </c>
      <c r="D178" s="32" t="s">
        <v>205</v>
      </c>
    </row>
    <row r="179" spans="1:4">
      <c r="A179" s="34" t="s">
        <v>4</v>
      </c>
      <c r="B179" s="32" t="s">
        <v>201</v>
      </c>
      <c r="C179" s="33" t="s">
        <v>206</v>
      </c>
      <c r="D179" s="32" t="s">
        <v>207</v>
      </c>
    </row>
    <row r="180" spans="1:4">
      <c r="A180" s="34" t="s">
        <v>400</v>
      </c>
      <c r="B180" s="32" t="s">
        <v>208</v>
      </c>
      <c r="C180" s="33" t="s">
        <v>1196</v>
      </c>
      <c r="D180" s="32" t="s">
        <v>209</v>
      </c>
    </row>
    <row r="181" spans="1:4">
      <c r="A181" s="34" t="s">
        <v>400</v>
      </c>
      <c r="B181" s="32" t="s">
        <v>208</v>
      </c>
      <c r="C181" s="33" t="s">
        <v>210</v>
      </c>
      <c r="D181" s="32" t="s">
        <v>211</v>
      </c>
    </row>
    <row r="182" spans="1:4">
      <c r="A182" s="34" t="s">
        <v>400</v>
      </c>
      <c r="B182" s="32" t="s">
        <v>208</v>
      </c>
      <c r="C182" s="33" t="s">
        <v>212</v>
      </c>
      <c r="D182" s="32" t="s">
        <v>213</v>
      </c>
    </row>
    <row r="183" spans="1:4">
      <c r="A183" s="34" t="s">
        <v>400</v>
      </c>
      <c r="B183" s="32" t="s">
        <v>208</v>
      </c>
      <c r="C183" s="33" t="s">
        <v>214</v>
      </c>
      <c r="D183" s="32" t="s">
        <v>215</v>
      </c>
    </row>
    <row r="184" spans="1:4">
      <c r="A184" s="34" t="s">
        <v>400</v>
      </c>
      <c r="B184" s="32" t="s">
        <v>208</v>
      </c>
      <c r="C184" s="33" t="s">
        <v>216</v>
      </c>
      <c r="D184" s="32" t="s">
        <v>217</v>
      </c>
    </row>
    <row r="185" spans="1:4">
      <c r="A185" s="34" t="s">
        <v>1219</v>
      </c>
      <c r="B185" s="32" t="s">
        <v>1220</v>
      </c>
      <c r="C185" s="33" t="s">
        <v>218</v>
      </c>
      <c r="D185" s="32" t="s">
        <v>219</v>
      </c>
    </row>
    <row r="186" spans="1:4">
      <c r="A186" s="34" t="s">
        <v>1219</v>
      </c>
      <c r="B186" s="32" t="s">
        <v>1220</v>
      </c>
      <c r="C186" s="33" t="s">
        <v>220</v>
      </c>
      <c r="D186" s="32" t="s">
        <v>221</v>
      </c>
    </row>
    <row r="187" spans="1:4">
      <c r="A187" s="34" t="s">
        <v>5</v>
      </c>
      <c r="B187" s="32" t="s">
        <v>222</v>
      </c>
      <c r="C187" s="33" t="s">
        <v>223</v>
      </c>
      <c r="D187" s="32" t="s">
        <v>224</v>
      </c>
    </row>
    <row r="188" spans="1:4">
      <c r="A188" s="34" t="s">
        <v>5</v>
      </c>
      <c r="B188" s="32" t="s">
        <v>222</v>
      </c>
      <c r="C188" s="33" t="s">
        <v>225</v>
      </c>
      <c r="D188" s="32" t="s">
        <v>226</v>
      </c>
    </row>
    <row r="189" spans="1:4">
      <c r="A189" s="34" t="s">
        <v>5</v>
      </c>
      <c r="B189" s="32" t="s">
        <v>222</v>
      </c>
      <c r="C189" s="33" t="s">
        <v>227</v>
      </c>
      <c r="D189" s="32" t="s">
        <v>228</v>
      </c>
    </row>
    <row r="190" spans="1:4">
      <c r="A190" s="34" t="s">
        <v>6</v>
      </c>
      <c r="B190" s="32" t="s">
        <v>229</v>
      </c>
      <c r="C190" s="33" t="s">
        <v>230</v>
      </c>
      <c r="D190" s="32" t="s">
        <v>231</v>
      </c>
    </row>
    <row r="191" spans="1:4">
      <c r="A191" s="34" t="s">
        <v>6</v>
      </c>
      <c r="B191" s="32" t="s">
        <v>229</v>
      </c>
      <c r="C191" s="33" t="s">
        <v>232</v>
      </c>
      <c r="D191" s="32" t="s">
        <v>233</v>
      </c>
    </row>
    <row r="192" spans="1:4">
      <c r="A192" s="34" t="s">
        <v>6</v>
      </c>
      <c r="B192" s="32" t="s">
        <v>229</v>
      </c>
      <c r="C192" s="33" t="s">
        <v>234</v>
      </c>
      <c r="D192" s="32" t="s">
        <v>235</v>
      </c>
    </row>
    <row r="193" spans="1:4">
      <c r="A193" s="34" t="s">
        <v>6</v>
      </c>
      <c r="B193" s="32" t="s">
        <v>229</v>
      </c>
      <c r="C193" s="33" t="s">
        <v>236</v>
      </c>
      <c r="D193" s="32" t="s">
        <v>237</v>
      </c>
    </row>
    <row r="194" spans="1:4">
      <c r="A194" s="34" t="s">
        <v>6</v>
      </c>
      <c r="B194" s="32" t="s">
        <v>229</v>
      </c>
      <c r="C194" s="33" t="s">
        <v>238</v>
      </c>
      <c r="D194" s="32" t="s">
        <v>239</v>
      </c>
    </row>
    <row r="195" spans="1:4">
      <c r="A195" s="34" t="s">
        <v>6</v>
      </c>
      <c r="B195" s="32" t="s">
        <v>229</v>
      </c>
      <c r="C195" s="33" t="s">
        <v>240</v>
      </c>
      <c r="D195" s="32" t="s">
        <v>241</v>
      </c>
    </row>
    <row r="196" spans="1:4">
      <c r="A196" s="34" t="s">
        <v>6</v>
      </c>
      <c r="B196" s="32" t="s">
        <v>229</v>
      </c>
      <c r="C196" s="33" t="s">
        <v>242</v>
      </c>
      <c r="D196" s="32" t="s">
        <v>243</v>
      </c>
    </row>
    <row r="197" spans="1:4">
      <c r="A197" s="34" t="s">
        <v>6</v>
      </c>
      <c r="B197" s="32" t="s">
        <v>229</v>
      </c>
      <c r="C197" s="33" t="s">
        <v>244</v>
      </c>
      <c r="D197" s="32" t="s">
        <v>245</v>
      </c>
    </row>
    <row r="198" spans="1:4">
      <c r="A198" s="34" t="s">
        <v>6</v>
      </c>
      <c r="B198" s="32" t="s">
        <v>229</v>
      </c>
      <c r="C198" s="33" t="s">
        <v>246</v>
      </c>
      <c r="D198" s="32" t="s">
        <v>247</v>
      </c>
    </row>
    <row r="199" spans="1:4">
      <c r="A199" s="34" t="s">
        <v>6</v>
      </c>
      <c r="B199" s="32" t="s">
        <v>229</v>
      </c>
      <c r="C199" s="33" t="s">
        <v>248</v>
      </c>
      <c r="D199" s="32" t="s">
        <v>249</v>
      </c>
    </row>
    <row r="200" spans="1:4">
      <c r="A200" s="34" t="s">
        <v>6</v>
      </c>
      <c r="B200" s="32" t="s">
        <v>229</v>
      </c>
      <c r="C200" s="33" t="s">
        <v>250</v>
      </c>
      <c r="D200" s="32" t="s">
        <v>251</v>
      </c>
    </row>
    <row r="201" spans="1:4">
      <c r="A201" s="34" t="s">
        <v>6</v>
      </c>
      <c r="B201" s="32" t="s">
        <v>229</v>
      </c>
      <c r="C201" s="33" t="s">
        <v>2395</v>
      </c>
      <c r="D201" s="32" t="s">
        <v>2396</v>
      </c>
    </row>
    <row r="202" spans="1:4">
      <c r="A202" s="34" t="s">
        <v>6</v>
      </c>
      <c r="B202" s="32" t="s">
        <v>229</v>
      </c>
      <c r="C202" s="33" t="s">
        <v>2397</v>
      </c>
      <c r="D202" s="32" t="s">
        <v>2398</v>
      </c>
    </row>
    <row r="203" spans="1:4">
      <c r="A203" s="34" t="s">
        <v>6</v>
      </c>
      <c r="B203" s="32" t="s">
        <v>229</v>
      </c>
      <c r="C203" s="33" t="s">
        <v>2399</v>
      </c>
      <c r="D203" s="32" t="s">
        <v>2400</v>
      </c>
    </row>
    <row r="204" spans="1:4">
      <c r="A204" s="34" t="s">
        <v>6</v>
      </c>
      <c r="B204" s="32" t="s">
        <v>229</v>
      </c>
      <c r="C204" s="33" t="s">
        <v>2401</v>
      </c>
      <c r="D204" s="32" t="s">
        <v>2402</v>
      </c>
    </row>
    <row r="205" spans="1:4">
      <c r="A205" s="34" t="s">
        <v>6</v>
      </c>
      <c r="B205" s="32" t="s">
        <v>229</v>
      </c>
      <c r="C205" s="33" t="s">
        <v>2403</v>
      </c>
      <c r="D205" s="32" t="s">
        <v>2404</v>
      </c>
    </row>
    <row r="206" spans="1:4">
      <c r="A206" s="34" t="s">
        <v>6</v>
      </c>
      <c r="B206" s="32" t="s">
        <v>229</v>
      </c>
      <c r="C206" s="33" t="s">
        <v>2405</v>
      </c>
      <c r="D206" s="32" t="s">
        <v>2406</v>
      </c>
    </row>
    <row r="207" spans="1:4">
      <c r="A207" s="34" t="s">
        <v>6</v>
      </c>
      <c r="B207" s="32" t="s">
        <v>229</v>
      </c>
      <c r="C207" s="33" t="s">
        <v>2407</v>
      </c>
      <c r="D207" s="32" t="s">
        <v>2408</v>
      </c>
    </row>
    <row r="208" spans="1:4">
      <c r="A208" s="34" t="s">
        <v>6</v>
      </c>
      <c r="B208" s="32" t="s">
        <v>229</v>
      </c>
      <c r="C208" s="33" t="s">
        <v>2409</v>
      </c>
      <c r="D208" s="32" t="s">
        <v>2410</v>
      </c>
    </row>
    <row r="209" spans="1:4">
      <c r="A209" s="34" t="s">
        <v>6</v>
      </c>
      <c r="B209" s="32" t="s">
        <v>229</v>
      </c>
      <c r="C209" s="33" t="s">
        <v>2411</v>
      </c>
      <c r="D209" s="32" t="s">
        <v>2412</v>
      </c>
    </row>
    <row r="210" spans="1:4">
      <c r="A210" s="34" t="s">
        <v>6</v>
      </c>
      <c r="B210" s="32" t="s">
        <v>229</v>
      </c>
      <c r="C210" s="33" t="s">
        <v>2413</v>
      </c>
      <c r="D210" s="32" t="s">
        <v>2414</v>
      </c>
    </row>
    <row r="211" spans="1:4">
      <c r="A211" s="34" t="s">
        <v>6</v>
      </c>
      <c r="B211" s="32" t="s">
        <v>229</v>
      </c>
      <c r="C211" s="33" t="s">
        <v>2415</v>
      </c>
      <c r="D211" s="32" t="s">
        <v>2416</v>
      </c>
    </row>
    <row r="212" spans="1:4">
      <c r="A212" s="34" t="s">
        <v>6</v>
      </c>
      <c r="B212" s="32" t="s">
        <v>229</v>
      </c>
      <c r="C212" s="33" t="s">
        <v>2417</v>
      </c>
      <c r="D212" s="32" t="s">
        <v>2418</v>
      </c>
    </row>
    <row r="213" spans="1:4">
      <c r="A213" s="34" t="s">
        <v>6</v>
      </c>
      <c r="B213" s="32" t="s">
        <v>229</v>
      </c>
      <c r="C213" s="33" t="s">
        <v>2419</v>
      </c>
      <c r="D213" s="32" t="s">
        <v>2420</v>
      </c>
    </row>
    <row r="214" spans="1:4">
      <c r="A214" s="34" t="s">
        <v>6</v>
      </c>
      <c r="B214" s="32" t="s">
        <v>229</v>
      </c>
      <c r="C214" s="33" t="s">
        <v>2421</v>
      </c>
      <c r="D214" s="32" t="s">
        <v>2422</v>
      </c>
    </row>
    <row r="215" spans="1:4">
      <c r="A215" s="34" t="s">
        <v>6</v>
      </c>
      <c r="B215" s="32" t="s">
        <v>229</v>
      </c>
      <c r="C215" s="33" t="s">
        <v>2423</v>
      </c>
      <c r="D215" s="32" t="s">
        <v>2424</v>
      </c>
    </row>
    <row r="216" spans="1:4">
      <c r="A216" s="34" t="s">
        <v>6</v>
      </c>
      <c r="B216" s="32" t="s">
        <v>229</v>
      </c>
      <c r="C216" s="33" t="s">
        <v>2425</v>
      </c>
      <c r="D216" s="32" t="s">
        <v>2426</v>
      </c>
    </row>
    <row r="217" spans="1:4">
      <c r="A217" s="34" t="s">
        <v>6</v>
      </c>
      <c r="B217" s="32" t="s">
        <v>229</v>
      </c>
      <c r="C217" s="33" t="s">
        <v>2427</v>
      </c>
      <c r="D217" s="32" t="s">
        <v>2428</v>
      </c>
    </row>
    <row r="218" spans="1:4">
      <c r="A218" s="34" t="s">
        <v>6</v>
      </c>
      <c r="B218" s="32" t="s">
        <v>229</v>
      </c>
      <c r="C218" s="33" t="s">
        <v>2429</v>
      </c>
      <c r="D218" s="32" t="s">
        <v>2430</v>
      </c>
    </row>
    <row r="219" spans="1:4">
      <c r="A219" s="34" t="s">
        <v>6</v>
      </c>
      <c r="B219" s="32" t="s">
        <v>229</v>
      </c>
      <c r="C219" s="33" t="s">
        <v>2431</v>
      </c>
      <c r="D219" s="32" t="s">
        <v>2432</v>
      </c>
    </row>
    <row r="220" spans="1:4">
      <c r="A220" s="34" t="s">
        <v>6</v>
      </c>
      <c r="B220" s="32" t="s">
        <v>229</v>
      </c>
      <c r="C220" s="33" t="s">
        <v>2433</v>
      </c>
      <c r="D220" s="32" t="s">
        <v>2434</v>
      </c>
    </row>
    <row r="221" spans="1:4">
      <c r="A221" s="34" t="s">
        <v>6</v>
      </c>
      <c r="B221" s="32" t="s">
        <v>229</v>
      </c>
      <c r="C221" s="33" t="s">
        <v>2435</v>
      </c>
      <c r="D221" s="32" t="s">
        <v>2436</v>
      </c>
    </row>
    <row r="222" spans="1:4">
      <c r="A222" s="34" t="s">
        <v>6</v>
      </c>
      <c r="B222" s="32" t="s">
        <v>229</v>
      </c>
      <c r="C222" s="33" t="s">
        <v>2437</v>
      </c>
      <c r="D222" s="32" t="s">
        <v>2438</v>
      </c>
    </row>
    <row r="223" spans="1:4">
      <c r="A223" s="34" t="s">
        <v>6</v>
      </c>
      <c r="B223" s="32" t="s">
        <v>229</v>
      </c>
      <c r="C223" s="33" t="s">
        <v>2439</v>
      </c>
      <c r="D223" s="32" t="s">
        <v>2440</v>
      </c>
    </row>
    <row r="224" spans="1:4">
      <c r="A224" s="34" t="s">
        <v>6</v>
      </c>
      <c r="B224" s="32" t="s">
        <v>229</v>
      </c>
      <c r="C224" s="33" t="s">
        <v>2441</v>
      </c>
      <c r="D224" s="32" t="s">
        <v>2442</v>
      </c>
    </row>
    <row r="225" spans="1:4">
      <c r="A225" s="34" t="s">
        <v>6</v>
      </c>
      <c r="B225" s="32" t="s">
        <v>229</v>
      </c>
      <c r="C225" s="33" t="s">
        <v>2443</v>
      </c>
      <c r="D225" s="32" t="s">
        <v>2444</v>
      </c>
    </row>
    <row r="226" spans="1:4">
      <c r="A226" s="34" t="s">
        <v>6</v>
      </c>
      <c r="B226" s="32" t="s">
        <v>229</v>
      </c>
      <c r="C226" s="33" t="s">
        <v>2445</v>
      </c>
      <c r="D226" s="32" t="s">
        <v>2446</v>
      </c>
    </row>
    <row r="227" spans="1:4">
      <c r="A227" s="34" t="s">
        <v>6</v>
      </c>
      <c r="B227" s="32" t="s">
        <v>229</v>
      </c>
      <c r="C227" s="33" t="s">
        <v>2447</v>
      </c>
      <c r="D227" s="32" t="s">
        <v>2448</v>
      </c>
    </row>
    <row r="228" spans="1:4">
      <c r="A228" s="34" t="s">
        <v>6</v>
      </c>
      <c r="B228" s="32" t="s">
        <v>229</v>
      </c>
      <c r="C228" s="33" t="s">
        <v>2449</v>
      </c>
      <c r="D228" s="32" t="s">
        <v>2450</v>
      </c>
    </row>
    <row r="229" spans="1:4">
      <c r="A229" s="34" t="s">
        <v>6</v>
      </c>
      <c r="B229" s="32" t="s">
        <v>229</v>
      </c>
      <c r="C229" s="33" t="s">
        <v>2451</v>
      </c>
      <c r="D229" s="32" t="s">
        <v>2452</v>
      </c>
    </row>
    <row r="230" spans="1:4">
      <c r="A230" s="34" t="s">
        <v>6</v>
      </c>
      <c r="B230" s="32" t="s">
        <v>229</v>
      </c>
      <c r="C230" s="33" t="s">
        <v>2453</v>
      </c>
      <c r="D230" s="32" t="s">
        <v>2454</v>
      </c>
    </row>
    <row r="231" spans="1:4">
      <c r="A231" s="34" t="s">
        <v>6</v>
      </c>
      <c r="B231" s="32" t="s">
        <v>229</v>
      </c>
      <c r="C231" s="33" t="s">
        <v>2455</v>
      </c>
      <c r="D231" s="32" t="s">
        <v>2456</v>
      </c>
    </row>
    <row r="232" spans="1:4">
      <c r="A232" s="34" t="s">
        <v>6</v>
      </c>
      <c r="B232" s="32" t="s">
        <v>229</v>
      </c>
      <c r="C232" s="33" t="s">
        <v>2457</v>
      </c>
      <c r="D232" s="32" t="s">
        <v>2458</v>
      </c>
    </row>
    <row r="233" spans="1:4">
      <c r="A233" s="34" t="s">
        <v>6</v>
      </c>
      <c r="B233" s="32" t="s">
        <v>229</v>
      </c>
      <c r="C233" s="33" t="s">
        <v>2459</v>
      </c>
      <c r="D233" s="32" t="s">
        <v>2460</v>
      </c>
    </row>
    <row r="234" spans="1:4">
      <c r="A234" s="34" t="s">
        <v>6</v>
      </c>
      <c r="B234" s="32" t="s">
        <v>229</v>
      </c>
      <c r="C234" s="33" t="s">
        <v>2461</v>
      </c>
      <c r="D234" s="32" t="s">
        <v>2462</v>
      </c>
    </row>
    <row r="235" spans="1:4">
      <c r="A235" s="34" t="s">
        <v>6</v>
      </c>
      <c r="B235" s="32" t="s">
        <v>229</v>
      </c>
      <c r="C235" s="33" t="s">
        <v>2463</v>
      </c>
      <c r="D235" s="32" t="s">
        <v>2464</v>
      </c>
    </row>
    <row r="236" spans="1:4">
      <c r="A236" s="34" t="s">
        <v>6</v>
      </c>
      <c r="B236" s="32" t="s">
        <v>229</v>
      </c>
      <c r="C236" s="33" t="s">
        <v>2465</v>
      </c>
      <c r="D236" s="32" t="s">
        <v>2466</v>
      </c>
    </row>
    <row r="237" spans="1:4">
      <c r="A237" s="34" t="s">
        <v>6</v>
      </c>
      <c r="B237" s="32" t="s">
        <v>229</v>
      </c>
      <c r="C237" s="33" t="s">
        <v>2467</v>
      </c>
      <c r="D237" s="32" t="s">
        <v>2468</v>
      </c>
    </row>
    <row r="238" spans="1:4">
      <c r="A238" s="34" t="s">
        <v>6</v>
      </c>
      <c r="B238" s="32" t="s">
        <v>229</v>
      </c>
      <c r="C238" s="33" t="s">
        <v>2469</v>
      </c>
      <c r="D238" s="32" t="s">
        <v>2470</v>
      </c>
    </row>
    <row r="239" spans="1:4">
      <c r="A239" s="34" t="s">
        <v>6</v>
      </c>
      <c r="B239" s="32" t="s">
        <v>229</v>
      </c>
      <c r="C239" s="33" t="s">
        <v>2471</v>
      </c>
      <c r="D239" s="32" t="s">
        <v>2472</v>
      </c>
    </row>
    <row r="240" spans="1:4">
      <c r="A240" s="34" t="s">
        <v>6</v>
      </c>
      <c r="B240" s="32" t="s">
        <v>229</v>
      </c>
      <c r="C240" s="33" t="s">
        <v>2473</v>
      </c>
      <c r="D240" s="32" t="s">
        <v>2474</v>
      </c>
    </row>
    <row r="241" spans="1:4">
      <c r="A241" s="34" t="s">
        <v>6</v>
      </c>
      <c r="B241" s="32" t="s">
        <v>229</v>
      </c>
      <c r="C241" s="33" t="s">
        <v>2475</v>
      </c>
      <c r="D241" s="32" t="s">
        <v>2476</v>
      </c>
    </row>
    <row r="242" spans="1:4">
      <c r="A242" s="34" t="s">
        <v>6</v>
      </c>
      <c r="B242" s="32" t="s">
        <v>229</v>
      </c>
      <c r="C242" s="33" t="s">
        <v>2477</v>
      </c>
      <c r="D242" s="32" t="s">
        <v>2478</v>
      </c>
    </row>
    <row r="243" spans="1:4">
      <c r="A243" s="34" t="s">
        <v>6</v>
      </c>
      <c r="B243" s="32" t="s">
        <v>229</v>
      </c>
      <c r="C243" s="33" t="s">
        <v>2479</v>
      </c>
      <c r="D243" s="32" t="s">
        <v>2480</v>
      </c>
    </row>
    <row r="244" spans="1:4">
      <c r="A244" s="34" t="s">
        <v>1226</v>
      </c>
      <c r="B244" s="32" t="s">
        <v>2481</v>
      </c>
      <c r="C244" s="33" t="s">
        <v>2482</v>
      </c>
      <c r="D244" s="32" t="s">
        <v>2483</v>
      </c>
    </row>
    <row r="245" spans="1:4">
      <c r="A245" s="34" t="s">
        <v>1226</v>
      </c>
      <c r="B245" s="32" t="s">
        <v>2481</v>
      </c>
      <c r="C245" s="33" t="s">
        <v>2484</v>
      </c>
      <c r="D245" s="32" t="s">
        <v>2485</v>
      </c>
    </row>
    <row r="246" spans="1:4">
      <c r="A246" s="34" t="s">
        <v>1226</v>
      </c>
      <c r="B246" s="32" t="s">
        <v>2481</v>
      </c>
      <c r="C246" s="33" t="s">
        <v>2486</v>
      </c>
      <c r="D246" s="32" t="s">
        <v>2487</v>
      </c>
    </row>
    <row r="247" spans="1:4">
      <c r="A247" s="34" t="s">
        <v>7</v>
      </c>
      <c r="B247" s="32" t="s">
        <v>2488</v>
      </c>
      <c r="C247" s="33" t="s">
        <v>2489</v>
      </c>
      <c r="D247" s="32" t="s">
        <v>2490</v>
      </c>
    </row>
    <row r="248" spans="1:4">
      <c r="A248" s="34" t="s">
        <v>7</v>
      </c>
      <c r="B248" s="32" t="s">
        <v>2488</v>
      </c>
      <c r="C248" s="33" t="s">
        <v>2491</v>
      </c>
      <c r="D248" s="32" t="s">
        <v>2492</v>
      </c>
    </row>
    <row r="249" spans="1:4">
      <c r="A249" s="34" t="s">
        <v>334</v>
      </c>
      <c r="B249" s="32" t="s">
        <v>2493</v>
      </c>
      <c r="C249" s="33" t="s">
        <v>2494</v>
      </c>
      <c r="D249" s="32" t="s">
        <v>2495</v>
      </c>
    </row>
    <row r="250" spans="1:4">
      <c r="A250" s="34" t="s">
        <v>334</v>
      </c>
      <c r="B250" s="32" t="s">
        <v>2493</v>
      </c>
      <c r="C250" s="33" t="s">
        <v>2496</v>
      </c>
      <c r="D250" s="32" t="s">
        <v>2497</v>
      </c>
    </row>
    <row r="251" spans="1:4">
      <c r="A251" s="34" t="s">
        <v>334</v>
      </c>
      <c r="B251" s="32" t="s">
        <v>2493</v>
      </c>
      <c r="C251" s="33" t="s">
        <v>2498</v>
      </c>
      <c r="D251" s="32" t="s">
        <v>2499</v>
      </c>
    </row>
    <row r="252" spans="1:4">
      <c r="A252" s="34" t="s">
        <v>334</v>
      </c>
      <c r="B252" s="32" t="s">
        <v>2493</v>
      </c>
      <c r="C252" s="33" t="s">
        <v>2500</v>
      </c>
      <c r="D252" s="32" t="s">
        <v>2501</v>
      </c>
    </row>
    <row r="253" spans="1:4">
      <c r="A253" s="34" t="s">
        <v>334</v>
      </c>
      <c r="B253" s="32" t="s">
        <v>2493</v>
      </c>
      <c r="C253" s="33" t="s">
        <v>2502</v>
      </c>
      <c r="D253" s="32" t="s">
        <v>2503</v>
      </c>
    </row>
    <row r="254" spans="1:4">
      <c r="A254" s="34" t="s">
        <v>334</v>
      </c>
      <c r="B254" s="32" t="s">
        <v>2493</v>
      </c>
      <c r="C254" s="33" t="s">
        <v>2504</v>
      </c>
      <c r="D254" s="32" t="s">
        <v>2505</v>
      </c>
    </row>
    <row r="255" spans="1:4">
      <c r="A255" s="34" t="s">
        <v>334</v>
      </c>
      <c r="B255" s="32" t="s">
        <v>2493</v>
      </c>
      <c r="C255" s="33" t="s">
        <v>2506</v>
      </c>
      <c r="D255" s="32" t="s">
        <v>2507</v>
      </c>
    </row>
    <row r="256" spans="1:4">
      <c r="A256" s="34" t="s">
        <v>334</v>
      </c>
      <c r="B256" s="32" t="s">
        <v>2493</v>
      </c>
      <c r="C256" s="33" t="s">
        <v>2508</v>
      </c>
      <c r="D256" s="32" t="s">
        <v>2509</v>
      </c>
    </row>
    <row r="257" spans="1:4">
      <c r="A257" s="34" t="s">
        <v>334</v>
      </c>
      <c r="B257" s="32" t="s">
        <v>2493</v>
      </c>
      <c r="C257" s="33" t="s">
        <v>2510</v>
      </c>
      <c r="D257" s="32" t="s">
        <v>2511</v>
      </c>
    </row>
    <row r="258" spans="1:4">
      <c r="A258" s="34" t="s">
        <v>334</v>
      </c>
      <c r="B258" s="32" t="s">
        <v>2493</v>
      </c>
      <c r="C258" s="33" t="s">
        <v>2512</v>
      </c>
      <c r="D258" s="32" t="s">
        <v>2513</v>
      </c>
    </row>
    <row r="259" spans="1:4">
      <c r="A259" s="34" t="s">
        <v>334</v>
      </c>
      <c r="B259" s="32" t="s">
        <v>2493</v>
      </c>
      <c r="C259" s="33" t="s">
        <v>2514</v>
      </c>
      <c r="D259" s="32" t="s">
        <v>2515</v>
      </c>
    </row>
    <row r="260" spans="1:4">
      <c r="A260" s="34" t="s">
        <v>334</v>
      </c>
      <c r="B260" s="32" t="s">
        <v>2493</v>
      </c>
      <c r="C260" s="33" t="s">
        <v>2516</v>
      </c>
      <c r="D260" s="32" t="s">
        <v>2517</v>
      </c>
    </row>
    <row r="261" spans="1:4">
      <c r="A261" s="34" t="s">
        <v>334</v>
      </c>
      <c r="B261" s="32" t="s">
        <v>2493</v>
      </c>
      <c r="C261" s="33" t="s">
        <v>2518</v>
      </c>
      <c r="D261" s="32" t="s">
        <v>2519</v>
      </c>
    </row>
    <row r="262" spans="1:4">
      <c r="A262" s="34" t="s">
        <v>334</v>
      </c>
      <c r="B262" s="32" t="s">
        <v>2493</v>
      </c>
      <c r="C262" s="33" t="s">
        <v>2520</v>
      </c>
      <c r="D262" s="32" t="s">
        <v>2521</v>
      </c>
    </row>
    <row r="263" spans="1:4">
      <c r="A263" s="34" t="s">
        <v>334</v>
      </c>
      <c r="B263" s="32" t="s">
        <v>2493</v>
      </c>
      <c r="C263" s="33" t="s">
        <v>2522</v>
      </c>
      <c r="D263" s="32" t="s">
        <v>2523</v>
      </c>
    </row>
    <row r="264" spans="1:4">
      <c r="A264" s="34" t="s">
        <v>334</v>
      </c>
      <c r="B264" s="32" t="s">
        <v>2493</v>
      </c>
      <c r="C264" s="33" t="s">
        <v>2524</v>
      </c>
      <c r="D264" s="32" t="s">
        <v>2525</v>
      </c>
    </row>
    <row r="265" spans="1:4">
      <c r="A265" s="34" t="s">
        <v>8</v>
      </c>
      <c r="B265" s="32" t="s">
        <v>2526</v>
      </c>
      <c r="C265" s="33" t="s">
        <v>2527</v>
      </c>
      <c r="D265" s="32" t="s">
        <v>2528</v>
      </c>
    </row>
    <row r="266" spans="1:4">
      <c r="A266" s="34" t="s">
        <v>8</v>
      </c>
      <c r="B266" s="32" t="s">
        <v>2526</v>
      </c>
      <c r="C266" s="33" t="s">
        <v>2529</v>
      </c>
      <c r="D266" s="32" t="s">
        <v>2530</v>
      </c>
    </row>
    <row r="267" spans="1:4">
      <c r="A267" s="34" t="s">
        <v>8</v>
      </c>
      <c r="B267" s="32" t="s">
        <v>2526</v>
      </c>
      <c r="C267" s="33" t="s">
        <v>2531</v>
      </c>
      <c r="D267" s="32" t="s">
        <v>2532</v>
      </c>
    </row>
    <row r="268" spans="1:4">
      <c r="A268" s="34" t="s">
        <v>8</v>
      </c>
      <c r="B268" s="32" t="s">
        <v>2526</v>
      </c>
      <c r="C268" s="33" t="s">
        <v>2533</v>
      </c>
      <c r="D268" s="32" t="s">
        <v>2534</v>
      </c>
    </row>
    <row r="269" spans="1:4">
      <c r="A269" s="34" t="s">
        <v>2326</v>
      </c>
      <c r="B269" s="32" t="s">
        <v>2535</v>
      </c>
      <c r="C269" s="33" t="s">
        <v>2536</v>
      </c>
      <c r="D269" s="32" t="s">
        <v>2537</v>
      </c>
    </row>
    <row r="270" spans="1:4">
      <c r="A270" s="34" t="s">
        <v>2326</v>
      </c>
      <c r="B270" s="32" t="s">
        <v>2535</v>
      </c>
      <c r="C270" s="33" t="s">
        <v>2538</v>
      </c>
      <c r="D270" s="32" t="s">
        <v>2539</v>
      </c>
    </row>
    <row r="271" spans="1:4">
      <c r="A271" s="34" t="s">
        <v>2326</v>
      </c>
      <c r="B271" s="32" t="s">
        <v>2535</v>
      </c>
      <c r="C271" s="33" t="s">
        <v>2540</v>
      </c>
      <c r="D271" s="32" t="s">
        <v>2541</v>
      </c>
    </row>
    <row r="272" spans="1:4">
      <c r="A272" s="34" t="s">
        <v>2326</v>
      </c>
      <c r="B272" s="32" t="s">
        <v>2535</v>
      </c>
      <c r="C272" s="33" t="s">
        <v>2542</v>
      </c>
      <c r="D272" s="32" t="s">
        <v>2543</v>
      </c>
    </row>
    <row r="273" spans="1:4">
      <c r="A273" s="34" t="s">
        <v>9</v>
      </c>
      <c r="B273" s="32" t="s">
        <v>2544</v>
      </c>
      <c r="C273" s="33" t="s">
        <v>2545</v>
      </c>
      <c r="D273" s="32" t="s">
        <v>2546</v>
      </c>
    </row>
    <row r="274" spans="1:4">
      <c r="A274" s="34" t="s">
        <v>9</v>
      </c>
      <c r="B274" s="32" t="s">
        <v>2544</v>
      </c>
      <c r="C274" s="33" t="s">
        <v>2547</v>
      </c>
      <c r="D274" s="32" t="s">
        <v>2548</v>
      </c>
    </row>
    <row r="275" spans="1:4">
      <c r="A275" s="34" t="s">
        <v>3086</v>
      </c>
      <c r="B275" s="32" t="s">
        <v>2549</v>
      </c>
      <c r="C275" s="33" t="s">
        <v>2550</v>
      </c>
      <c r="D275" s="32" t="s">
        <v>2551</v>
      </c>
    </row>
    <row r="276" spans="1:4">
      <c r="A276" s="34" t="s">
        <v>3086</v>
      </c>
      <c r="B276" s="32" t="s">
        <v>2549</v>
      </c>
      <c r="C276" s="33" t="s">
        <v>2552</v>
      </c>
      <c r="D276" s="32" t="s">
        <v>2553</v>
      </c>
    </row>
    <row r="277" spans="1:4">
      <c r="A277" s="34" t="s">
        <v>3086</v>
      </c>
      <c r="B277" s="32" t="s">
        <v>2549</v>
      </c>
      <c r="C277" s="33" t="s">
        <v>1211</v>
      </c>
      <c r="D277" s="32" t="s">
        <v>2554</v>
      </c>
    </row>
    <row r="278" spans="1:4">
      <c r="A278" s="34" t="s">
        <v>10</v>
      </c>
      <c r="B278" s="32" t="s">
        <v>2555</v>
      </c>
      <c r="C278" s="33" t="s">
        <v>2556</v>
      </c>
      <c r="D278" s="32" t="s">
        <v>2557</v>
      </c>
    </row>
    <row r="279" spans="1:4">
      <c r="A279" s="34" t="s">
        <v>10</v>
      </c>
      <c r="B279" s="32" t="s">
        <v>2555</v>
      </c>
      <c r="C279" s="33" t="s">
        <v>2558</v>
      </c>
      <c r="D279" s="32" t="s">
        <v>2559</v>
      </c>
    </row>
    <row r="280" spans="1:4">
      <c r="A280" s="34" t="s">
        <v>11</v>
      </c>
      <c r="B280" s="32" t="s">
        <v>2560</v>
      </c>
      <c r="C280" s="33" t="s">
        <v>2561</v>
      </c>
      <c r="D280" s="32" t="s">
        <v>2562</v>
      </c>
    </row>
    <row r="281" spans="1:4">
      <c r="A281" s="34" t="s">
        <v>11</v>
      </c>
      <c r="B281" s="32" t="s">
        <v>2560</v>
      </c>
      <c r="C281" s="33" t="s">
        <v>2563</v>
      </c>
      <c r="D281" s="32" t="s">
        <v>2564</v>
      </c>
    </row>
    <row r="282" spans="1:4">
      <c r="A282" s="34" t="s">
        <v>11</v>
      </c>
      <c r="B282" s="32" t="s">
        <v>2560</v>
      </c>
      <c r="C282" s="33" t="s">
        <v>2565</v>
      </c>
      <c r="D282" s="32" t="s">
        <v>2566</v>
      </c>
    </row>
    <row r="283" spans="1:4">
      <c r="A283" s="34" t="s">
        <v>11</v>
      </c>
      <c r="B283" s="32" t="s">
        <v>2560</v>
      </c>
      <c r="C283" s="33" t="s">
        <v>2567</v>
      </c>
      <c r="D283" s="32" t="s">
        <v>2568</v>
      </c>
    </row>
    <row r="284" spans="1:4">
      <c r="A284" s="34" t="s">
        <v>12</v>
      </c>
      <c r="B284" s="32" t="s">
        <v>2569</v>
      </c>
      <c r="C284" s="33" t="s">
        <v>2570</v>
      </c>
      <c r="D284" s="32" t="s">
        <v>2571</v>
      </c>
    </row>
    <row r="285" spans="1:4">
      <c r="A285" s="34" t="s">
        <v>12</v>
      </c>
      <c r="B285" s="32" t="s">
        <v>2569</v>
      </c>
      <c r="C285" s="33" t="s">
        <v>2572</v>
      </c>
      <c r="D285" s="32" t="s">
        <v>2573</v>
      </c>
    </row>
    <row r="286" spans="1:4">
      <c r="A286" s="34" t="s">
        <v>50</v>
      </c>
      <c r="B286" s="32" t="s">
        <v>2574</v>
      </c>
      <c r="C286" s="33" t="s">
        <v>2575</v>
      </c>
      <c r="D286" s="32" t="s">
        <v>2576</v>
      </c>
    </row>
    <row r="287" spans="1:4">
      <c r="A287" s="34" t="s">
        <v>50</v>
      </c>
      <c r="B287" s="32" t="s">
        <v>2574</v>
      </c>
      <c r="C287" s="33" t="s">
        <v>2577</v>
      </c>
      <c r="D287" s="32" t="s">
        <v>2578</v>
      </c>
    </row>
    <row r="288" spans="1:4">
      <c r="A288" s="34" t="s">
        <v>50</v>
      </c>
      <c r="B288" s="32" t="s">
        <v>2574</v>
      </c>
      <c r="C288" s="33" t="s">
        <v>2579</v>
      </c>
      <c r="D288" s="32" t="s">
        <v>2580</v>
      </c>
    </row>
    <row r="289" spans="1:4">
      <c r="A289" s="34" t="s">
        <v>50</v>
      </c>
      <c r="B289" s="32" t="s">
        <v>2574</v>
      </c>
      <c r="C289" s="33" t="s">
        <v>2581</v>
      </c>
      <c r="D289" s="32" t="s">
        <v>2582</v>
      </c>
    </row>
    <row r="290" spans="1:4">
      <c r="A290" s="34" t="s">
        <v>50</v>
      </c>
      <c r="B290" s="32" t="s">
        <v>2574</v>
      </c>
      <c r="C290" s="33" t="s">
        <v>2583</v>
      </c>
      <c r="D290" s="32" t="s">
        <v>453</v>
      </c>
    </row>
    <row r="291" spans="1:4">
      <c r="A291" s="34" t="s">
        <v>50</v>
      </c>
      <c r="B291" s="32" t="s">
        <v>2574</v>
      </c>
      <c r="C291" s="33" t="s">
        <v>454</v>
      </c>
      <c r="D291" s="32" t="s">
        <v>455</v>
      </c>
    </row>
    <row r="292" spans="1:4">
      <c r="A292" s="34" t="s">
        <v>50</v>
      </c>
      <c r="B292" s="32" t="s">
        <v>2574</v>
      </c>
      <c r="C292" s="33" t="s">
        <v>456</v>
      </c>
      <c r="D292" s="32" t="s">
        <v>457</v>
      </c>
    </row>
    <row r="293" spans="1:4">
      <c r="A293" s="34" t="s">
        <v>50</v>
      </c>
      <c r="B293" s="32" t="s">
        <v>2574</v>
      </c>
      <c r="C293" s="33" t="s">
        <v>458</v>
      </c>
      <c r="D293" s="32" t="s">
        <v>459</v>
      </c>
    </row>
    <row r="294" spans="1:4">
      <c r="A294" s="34" t="s">
        <v>50</v>
      </c>
      <c r="B294" s="32" t="s">
        <v>2574</v>
      </c>
      <c r="C294" s="33" t="s">
        <v>460</v>
      </c>
      <c r="D294" s="32" t="s">
        <v>461</v>
      </c>
    </row>
    <row r="295" spans="1:4">
      <c r="A295" s="34" t="s">
        <v>50</v>
      </c>
      <c r="B295" s="32" t="s">
        <v>2574</v>
      </c>
      <c r="C295" s="33" t="s">
        <v>462</v>
      </c>
      <c r="D295" s="32" t="s">
        <v>463</v>
      </c>
    </row>
    <row r="296" spans="1:4">
      <c r="A296" s="34" t="s">
        <v>51</v>
      </c>
      <c r="B296" s="32" t="s">
        <v>464</v>
      </c>
      <c r="C296" s="33" t="s">
        <v>465</v>
      </c>
      <c r="D296" s="32" t="s">
        <v>466</v>
      </c>
    </row>
    <row r="297" spans="1:4">
      <c r="A297" s="34" t="s">
        <v>204</v>
      </c>
      <c r="B297" s="32" t="s">
        <v>467</v>
      </c>
      <c r="C297" s="33" t="s">
        <v>468</v>
      </c>
      <c r="D297" s="32" t="s">
        <v>1345</v>
      </c>
    </row>
    <row r="298" spans="1:4">
      <c r="A298" s="34" t="s">
        <v>204</v>
      </c>
      <c r="B298" s="32" t="s">
        <v>467</v>
      </c>
      <c r="C298" s="33" t="s">
        <v>469</v>
      </c>
      <c r="D298" s="32" t="s">
        <v>470</v>
      </c>
    </row>
    <row r="299" spans="1:4">
      <c r="A299" s="34" t="s">
        <v>204</v>
      </c>
      <c r="B299" s="32" t="s">
        <v>467</v>
      </c>
      <c r="C299" s="33" t="s">
        <v>471</v>
      </c>
      <c r="D299" s="32" t="s">
        <v>472</v>
      </c>
    </row>
    <row r="300" spans="1:4">
      <c r="A300" s="34" t="s">
        <v>13</v>
      </c>
      <c r="B300" s="32" t="s">
        <v>473</v>
      </c>
      <c r="C300" s="33" t="s">
        <v>474</v>
      </c>
      <c r="D300" s="32" t="s">
        <v>475</v>
      </c>
    </row>
    <row r="301" spans="1:4">
      <c r="A301" s="34" t="s">
        <v>13</v>
      </c>
      <c r="B301" s="32" t="s">
        <v>473</v>
      </c>
      <c r="C301" s="33" t="s">
        <v>476</v>
      </c>
      <c r="D301" s="32" t="s">
        <v>477</v>
      </c>
    </row>
    <row r="302" spans="1:4">
      <c r="A302" s="34" t="s">
        <v>13</v>
      </c>
      <c r="B302" s="32" t="s">
        <v>473</v>
      </c>
      <c r="C302" s="33" t="s">
        <v>478</v>
      </c>
      <c r="D302" s="32" t="s">
        <v>479</v>
      </c>
    </row>
    <row r="303" spans="1:4">
      <c r="A303" s="34" t="s">
        <v>13</v>
      </c>
      <c r="B303" s="32" t="s">
        <v>473</v>
      </c>
      <c r="C303" s="33" t="s">
        <v>480</v>
      </c>
      <c r="D303" s="32" t="s">
        <v>481</v>
      </c>
    </row>
    <row r="304" spans="1:4">
      <c r="A304" s="50">
        <v>8001</v>
      </c>
      <c r="B304" s="51" t="s">
        <v>482</v>
      </c>
      <c r="C304" s="50" t="s">
        <v>483</v>
      </c>
      <c r="D304" s="51" t="s">
        <v>484</v>
      </c>
    </row>
    <row r="305" spans="1:4">
      <c r="A305" s="50">
        <v>8001</v>
      </c>
      <c r="B305" s="51" t="s">
        <v>482</v>
      </c>
      <c r="C305" s="50" t="s">
        <v>485</v>
      </c>
      <c r="D305" s="51" t="s">
        <v>486</v>
      </c>
    </row>
    <row r="306" spans="1:4">
      <c r="A306" s="50">
        <v>8001</v>
      </c>
      <c r="B306" s="51" t="s">
        <v>482</v>
      </c>
      <c r="C306" s="50" t="s">
        <v>487</v>
      </c>
      <c r="D306" s="51" t="s">
        <v>488</v>
      </c>
    </row>
    <row r="307" spans="1:4">
      <c r="A307" s="50">
        <v>8001</v>
      </c>
      <c r="B307" s="51" t="s">
        <v>482</v>
      </c>
      <c r="C307" s="50" t="s">
        <v>489</v>
      </c>
      <c r="D307" s="51" t="s">
        <v>490</v>
      </c>
    </row>
    <row r="308" spans="1:4">
      <c r="A308" s="50">
        <v>8001</v>
      </c>
      <c r="B308" s="51" t="s">
        <v>482</v>
      </c>
      <c r="C308" s="50" t="s">
        <v>491</v>
      </c>
      <c r="D308" s="51" t="s">
        <v>492</v>
      </c>
    </row>
    <row r="309" spans="1:4">
      <c r="A309" s="50">
        <v>8001</v>
      </c>
      <c r="B309" s="51" t="s">
        <v>482</v>
      </c>
      <c r="C309" s="50" t="s">
        <v>493</v>
      </c>
      <c r="D309" s="51" t="s">
        <v>494</v>
      </c>
    </row>
    <row r="310" spans="1:4">
      <c r="A310" s="50">
        <v>8001</v>
      </c>
      <c r="B310" s="51" t="s">
        <v>482</v>
      </c>
      <c r="C310" s="50" t="s">
        <v>495</v>
      </c>
      <c r="D310" s="51" t="s">
        <v>496</v>
      </c>
    </row>
    <row r="311" spans="1:4">
      <c r="A311" s="50">
        <v>8001</v>
      </c>
      <c r="B311" s="51" t="s">
        <v>482</v>
      </c>
      <c r="C311" s="50" t="s">
        <v>497</v>
      </c>
      <c r="D311" s="51" t="s">
        <v>498</v>
      </c>
    </row>
    <row r="312" spans="1:4">
      <c r="A312" s="50">
        <v>8001</v>
      </c>
      <c r="B312" s="51" t="s">
        <v>482</v>
      </c>
      <c r="C312" s="50" t="s">
        <v>499</v>
      </c>
      <c r="D312" s="51" t="s">
        <v>500</v>
      </c>
    </row>
    <row r="313" spans="1:4">
      <c r="A313" s="34" t="s">
        <v>52</v>
      </c>
      <c r="B313" s="32" t="s">
        <v>501</v>
      </c>
      <c r="C313" s="33" t="s">
        <v>502</v>
      </c>
      <c r="D313" s="32" t="s">
        <v>503</v>
      </c>
    </row>
    <row r="314" spans="1:4">
      <c r="A314" s="34" t="s">
        <v>52</v>
      </c>
      <c r="B314" s="32" t="s">
        <v>501</v>
      </c>
      <c r="C314" s="33" t="s">
        <v>504</v>
      </c>
      <c r="D314" s="32" t="s">
        <v>505</v>
      </c>
    </row>
    <row r="315" spans="1:4">
      <c r="A315" s="34" t="s">
        <v>52</v>
      </c>
      <c r="B315" s="32" t="s">
        <v>501</v>
      </c>
      <c r="C315" s="33" t="s">
        <v>506</v>
      </c>
      <c r="D315" s="32" t="s">
        <v>507</v>
      </c>
    </row>
    <row r="316" spans="1:4">
      <c r="A316" s="34" t="s">
        <v>15</v>
      </c>
      <c r="B316" s="32" t="s">
        <v>508</v>
      </c>
      <c r="C316" s="33" t="s">
        <v>509</v>
      </c>
      <c r="D316" s="32" t="s">
        <v>510</v>
      </c>
    </row>
    <row r="317" spans="1:4">
      <c r="A317" s="34" t="s">
        <v>15</v>
      </c>
      <c r="B317" s="32" t="s">
        <v>508</v>
      </c>
      <c r="C317" s="33" t="s">
        <v>511</v>
      </c>
      <c r="D317" s="32" t="s">
        <v>512</v>
      </c>
    </row>
    <row r="318" spans="1:4">
      <c r="A318" s="34" t="s">
        <v>15</v>
      </c>
      <c r="B318" s="32" t="s">
        <v>508</v>
      </c>
      <c r="C318" s="33" t="s">
        <v>513</v>
      </c>
      <c r="D318" s="32" t="s">
        <v>514</v>
      </c>
    </row>
    <row r="319" spans="1:4">
      <c r="A319" s="34" t="s">
        <v>15</v>
      </c>
      <c r="B319" s="32" t="s">
        <v>508</v>
      </c>
      <c r="C319" s="33" t="s">
        <v>515</v>
      </c>
      <c r="D319" s="32" t="s">
        <v>516</v>
      </c>
    </row>
    <row r="320" spans="1:4">
      <c r="A320" s="34" t="s">
        <v>15</v>
      </c>
      <c r="B320" s="32" t="s">
        <v>508</v>
      </c>
      <c r="C320" s="33" t="s">
        <v>517</v>
      </c>
      <c r="D320" s="32" t="s">
        <v>518</v>
      </c>
    </row>
    <row r="321" spans="1:4">
      <c r="A321" s="34" t="s">
        <v>15</v>
      </c>
      <c r="B321" s="32" t="s">
        <v>508</v>
      </c>
      <c r="C321" s="33" t="s">
        <v>519</v>
      </c>
      <c r="D321" s="32" t="s">
        <v>520</v>
      </c>
    </row>
    <row r="322" spans="1:4">
      <c r="A322" s="34" t="s">
        <v>15</v>
      </c>
      <c r="B322" s="32" t="s">
        <v>508</v>
      </c>
      <c r="C322" s="33" t="s">
        <v>1221</v>
      </c>
      <c r="D322" s="32" t="s">
        <v>521</v>
      </c>
    </row>
    <row r="323" spans="1:4">
      <c r="A323" s="34" t="s">
        <v>15</v>
      </c>
      <c r="B323" s="32" t="s">
        <v>508</v>
      </c>
      <c r="C323" s="33" t="s">
        <v>522</v>
      </c>
      <c r="D323" s="32" t="s">
        <v>523</v>
      </c>
    </row>
    <row r="324" spans="1:4">
      <c r="A324" s="34" t="s">
        <v>15</v>
      </c>
      <c r="B324" s="32" t="s">
        <v>508</v>
      </c>
      <c r="C324" s="33" t="s">
        <v>524</v>
      </c>
      <c r="D324" s="32" t="s">
        <v>525</v>
      </c>
    </row>
    <row r="325" spans="1:4">
      <c r="A325" s="34" t="s">
        <v>15</v>
      </c>
      <c r="B325" s="32" t="s">
        <v>508</v>
      </c>
      <c r="C325" s="33" t="s">
        <v>526</v>
      </c>
      <c r="D325" s="32" t="s">
        <v>527</v>
      </c>
    </row>
    <row r="326" spans="1:4">
      <c r="A326" s="34" t="s">
        <v>15</v>
      </c>
      <c r="B326" s="32" t="s">
        <v>508</v>
      </c>
      <c r="C326" s="33" t="s">
        <v>528</v>
      </c>
      <c r="D326" s="32" t="s">
        <v>529</v>
      </c>
    </row>
    <row r="327" spans="1:4">
      <c r="A327" s="34" t="s">
        <v>15</v>
      </c>
      <c r="B327" s="32" t="s">
        <v>508</v>
      </c>
      <c r="C327" s="33" t="s">
        <v>530</v>
      </c>
      <c r="D327" s="32" t="s">
        <v>531</v>
      </c>
    </row>
    <row r="328" spans="1:4">
      <c r="A328" s="34" t="s">
        <v>15</v>
      </c>
      <c r="B328" s="32" t="s">
        <v>508</v>
      </c>
      <c r="C328" s="33" t="s">
        <v>532</v>
      </c>
      <c r="D328" s="32" t="s">
        <v>533</v>
      </c>
    </row>
    <row r="329" spans="1:4">
      <c r="A329" s="34" t="s">
        <v>15</v>
      </c>
      <c r="B329" s="32" t="s">
        <v>508</v>
      </c>
      <c r="C329" s="33" t="s">
        <v>534</v>
      </c>
      <c r="D329" s="32" t="s">
        <v>535</v>
      </c>
    </row>
    <row r="330" spans="1:4">
      <c r="A330" s="34" t="s">
        <v>15</v>
      </c>
      <c r="B330" s="32" t="s">
        <v>508</v>
      </c>
      <c r="C330" s="33" t="s">
        <v>536</v>
      </c>
      <c r="D330" s="32" t="s">
        <v>537</v>
      </c>
    </row>
    <row r="331" spans="1:4">
      <c r="A331" s="34" t="s">
        <v>15</v>
      </c>
      <c r="B331" s="32" t="s">
        <v>508</v>
      </c>
      <c r="C331" s="33" t="s">
        <v>538</v>
      </c>
      <c r="D331" s="32" t="s">
        <v>539</v>
      </c>
    </row>
    <row r="332" spans="1:4">
      <c r="A332" s="34" t="s">
        <v>15</v>
      </c>
      <c r="B332" s="32" t="s">
        <v>508</v>
      </c>
      <c r="C332" s="33" t="s">
        <v>540</v>
      </c>
      <c r="D332" s="32" t="s">
        <v>541</v>
      </c>
    </row>
    <row r="333" spans="1:4">
      <c r="A333" s="34" t="s">
        <v>15</v>
      </c>
      <c r="B333" s="32" t="s">
        <v>508</v>
      </c>
      <c r="C333" s="33" t="s">
        <v>542</v>
      </c>
      <c r="D333" s="32" t="s">
        <v>543</v>
      </c>
    </row>
    <row r="334" spans="1:4">
      <c r="A334" s="34" t="s">
        <v>15</v>
      </c>
      <c r="B334" s="32" t="s">
        <v>508</v>
      </c>
      <c r="C334" s="33" t="s">
        <v>544</v>
      </c>
      <c r="D334" s="32" t="s">
        <v>545</v>
      </c>
    </row>
    <row r="335" spans="1:4">
      <c r="A335" s="34" t="s">
        <v>15</v>
      </c>
      <c r="B335" s="32" t="s">
        <v>508</v>
      </c>
      <c r="C335" s="33" t="s">
        <v>546</v>
      </c>
      <c r="D335" s="32" t="s">
        <v>547</v>
      </c>
    </row>
    <row r="336" spans="1:4">
      <c r="A336" s="34" t="s">
        <v>15</v>
      </c>
      <c r="B336" s="32" t="s">
        <v>508</v>
      </c>
      <c r="C336" s="33" t="s">
        <v>548</v>
      </c>
      <c r="D336" s="32" t="s">
        <v>549</v>
      </c>
    </row>
    <row r="337" spans="1:4">
      <c r="A337" s="34" t="s">
        <v>15</v>
      </c>
      <c r="B337" s="32" t="s">
        <v>508</v>
      </c>
      <c r="C337" s="33" t="s">
        <v>550</v>
      </c>
      <c r="D337" s="32" t="s">
        <v>551</v>
      </c>
    </row>
    <row r="338" spans="1:4">
      <c r="A338" s="34" t="s">
        <v>15</v>
      </c>
      <c r="B338" s="32" t="s">
        <v>508</v>
      </c>
      <c r="C338" s="33" t="s">
        <v>552</v>
      </c>
      <c r="D338" s="32" t="s">
        <v>553</v>
      </c>
    </row>
    <row r="339" spans="1:4">
      <c r="A339" s="34" t="s">
        <v>15</v>
      </c>
      <c r="B339" s="32" t="s">
        <v>508</v>
      </c>
      <c r="C339" s="33" t="s">
        <v>554</v>
      </c>
      <c r="D339" s="32" t="s">
        <v>555</v>
      </c>
    </row>
    <row r="340" spans="1:4">
      <c r="A340" s="34" t="s">
        <v>15</v>
      </c>
      <c r="B340" s="32" t="s">
        <v>508</v>
      </c>
      <c r="C340" s="33" t="s">
        <v>556</v>
      </c>
      <c r="D340" s="32" t="s">
        <v>1306</v>
      </c>
    </row>
    <row r="341" spans="1:4">
      <c r="A341" s="34" t="s">
        <v>15</v>
      </c>
      <c r="B341" s="32" t="s">
        <v>508</v>
      </c>
      <c r="C341" s="33" t="s">
        <v>557</v>
      </c>
      <c r="D341" s="32" t="s">
        <v>558</v>
      </c>
    </row>
    <row r="342" spans="1:4">
      <c r="A342" s="34" t="s">
        <v>15</v>
      </c>
      <c r="B342" s="32" t="s">
        <v>508</v>
      </c>
      <c r="C342" s="33" t="s">
        <v>559</v>
      </c>
      <c r="D342" s="32" t="s">
        <v>560</v>
      </c>
    </row>
    <row r="343" spans="1:4">
      <c r="A343" s="34" t="s">
        <v>15</v>
      </c>
      <c r="B343" s="32" t="s">
        <v>508</v>
      </c>
      <c r="C343" s="33" t="s">
        <v>561</v>
      </c>
      <c r="D343" s="32" t="s">
        <v>562</v>
      </c>
    </row>
    <row r="344" spans="1:4">
      <c r="A344" s="34" t="s">
        <v>15</v>
      </c>
      <c r="B344" s="32" t="s">
        <v>508</v>
      </c>
      <c r="C344" s="33" t="s">
        <v>563</v>
      </c>
      <c r="D344" s="32" t="s">
        <v>564</v>
      </c>
    </row>
    <row r="345" spans="1:4">
      <c r="A345" s="34" t="s">
        <v>15</v>
      </c>
      <c r="B345" s="32" t="s">
        <v>508</v>
      </c>
      <c r="C345" s="33" t="s">
        <v>565</v>
      </c>
      <c r="D345" s="32" t="s">
        <v>566</v>
      </c>
    </row>
    <row r="346" spans="1:4">
      <c r="A346" s="34" t="s">
        <v>15</v>
      </c>
      <c r="B346" s="32" t="s">
        <v>508</v>
      </c>
      <c r="C346" s="33" t="s">
        <v>567</v>
      </c>
      <c r="D346" s="32" t="s">
        <v>568</v>
      </c>
    </row>
    <row r="347" spans="1:4">
      <c r="A347" s="34" t="s">
        <v>15</v>
      </c>
      <c r="B347" s="32" t="s">
        <v>508</v>
      </c>
      <c r="C347" s="33" t="s">
        <v>569</v>
      </c>
      <c r="D347" s="32" t="s">
        <v>570</v>
      </c>
    </row>
    <row r="348" spans="1:4">
      <c r="A348" s="34" t="s">
        <v>15</v>
      </c>
      <c r="B348" s="32" t="s">
        <v>508</v>
      </c>
      <c r="C348" s="33" t="s">
        <v>571</v>
      </c>
      <c r="D348" s="32" t="s">
        <v>572</v>
      </c>
    </row>
    <row r="349" spans="1:4">
      <c r="A349" s="34" t="s">
        <v>15</v>
      </c>
      <c r="B349" s="32" t="s">
        <v>508</v>
      </c>
      <c r="C349" s="33" t="s">
        <v>573</v>
      </c>
      <c r="D349" s="32" t="s">
        <v>574</v>
      </c>
    </row>
    <row r="350" spans="1:4">
      <c r="A350" s="34" t="s">
        <v>15</v>
      </c>
      <c r="B350" s="32" t="s">
        <v>508</v>
      </c>
      <c r="C350" s="33" t="s">
        <v>575</v>
      </c>
      <c r="D350" s="32" t="s">
        <v>576</v>
      </c>
    </row>
    <row r="351" spans="1:4">
      <c r="A351" s="34" t="s">
        <v>15</v>
      </c>
      <c r="B351" s="32" t="s">
        <v>508</v>
      </c>
      <c r="C351" s="33" t="s">
        <v>577</v>
      </c>
      <c r="D351" s="32" t="s">
        <v>578</v>
      </c>
    </row>
    <row r="352" spans="1:4">
      <c r="A352" s="34" t="s">
        <v>15</v>
      </c>
      <c r="B352" s="32" t="s">
        <v>508</v>
      </c>
      <c r="C352" s="33" t="s">
        <v>579</v>
      </c>
      <c r="D352" s="32" t="s">
        <v>580</v>
      </c>
    </row>
    <row r="353" spans="1:4">
      <c r="A353" s="34" t="s">
        <v>15</v>
      </c>
      <c r="B353" s="32" t="s">
        <v>508</v>
      </c>
      <c r="C353" s="33" t="s">
        <v>581</v>
      </c>
      <c r="D353" s="32" t="s">
        <v>582</v>
      </c>
    </row>
    <row r="354" spans="1:4">
      <c r="A354" s="34" t="s">
        <v>15</v>
      </c>
      <c r="B354" s="32" t="s">
        <v>508</v>
      </c>
      <c r="C354" s="33" t="s">
        <v>583</v>
      </c>
      <c r="D354" s="32" t="s">
        <v>584</v>
      </c>
    </row>
    <row r="355" spans="1:4">
      <c r="A355" s="34" t="s">
        <v>15</v>
      </c>
      <c r="B355" s="32" t="s">
        <v>508</v>
      </c>
      <c r="C355" s="33" t="s">
        <v>585</v>
      </c>
      <c r="D355" s="32" t="s">
        <v>586</v>
      </c>
    </row>
    <row r="356" spans="1:4">
      <c r="A356" s="34" t="s">
        <v>15</v>
      </c>
      <c r="B356" s="32" t="s">
        <v>508</v>
      </c>
      <c r="C356" s="33" t="s">
        <v>587</v>
      </c>
      <c r="D356" s="32" t="s">
        <v>588</v>
      </c>
    </row>
    <row r="357" spans="1:4">
      <c r="A357" s="34" t="s">
        <v>15</v>
      </c>
      <c r="B357" s="32" t="s">
        <v>508</v>
      </c>
      <c r="C357" s="33" t="s">
        <v>589</v>
      </c>
      <c r="D357" s="32" t="s">
        <v>590</v>
      </c>
    </row>
    <row r="358" spans="1:4">
      <c r="A358" s="34" t="s">
        <v>15</v>
      </c>
      <c r="B358" s="32" t="s">
        <v>508</v>
      </c>
      <c r="C358" s="33" t="s">
        <v>591</v>
      </c>
      <c r="D358" s="32" t="s">
        <v>592</v>
      </c>
    </row>
    <row r="359" spans="1:4">
      <c r="A359" s="34" t="s">
        <v>15</v>
      </c>
      <c r="B359" s="32" t="s">
        <v>508</v>
      </c>
      <c r="C359" s="33" t="s">
        <v>593</v>
      </c>
      <c r="D359" s="32" t="s">
        <v>594</v>
      </c>
    </row>
    <row r="360" spans="1:4">
      <c r="A360" s="34" t="s">
        <v>15</v>
      </c>
      <c r="B360" s="32" t="s">
        <v>508</v>
      </c>
      <c r="C360" s="33" t="s">
        <v>595</v>
      </c>
      <c r="D360" s="32" t="s">
        <v>596</v>
      </c>
    </row>
    <row r="361" spans="1:4">
      <c r="A361" s="34" t="s">
        <v>15</v>
      </c>
      <c r="B361" s="32" t="s">
        <v>508</v>
      </c>
      <c r="C361" s="33" t="s">
        <v>597</v>
      </c>
      <c r="D361" s="32" t="s">
        <v>598</v>
      </c>
    </row>
    <row r="362" spans="1:4">
      <c r="A362" s="34" t="s">
        <v>15</v>
      </c>
      <c r="B362" s="32" t="s">
        <v>508</v>
      </c>
      <c r="C362" s="33" t="s">
        <v>599</v>
      </c>
      <c r="D362" s="32" t="s">
        <v>600</v>
      </c>
    </row>
    <row r="363" spans="1:4">
      <c r="A363" s="34" t="s">
        <v>15</v>
      </c>
      <c r="B363" s="32" t="s">
        <v>508</v>
      </c>
      <c r="C363" s="33" t="s">
        <v>601</v>
      </c>
      <c r="D363" s="32" t="s">
        <v>602</v>
      </c>
    </row>
    <row r="364" spans="1:4">
      <c r="A364" s="34" t="s">
        <v>15</v>
      </c>
      <c r="B364" s="32" t="s">
        <v>508</v>
      </c>
      <c r="C364" s="33" t="s">
        <v>603</v>
      </c>
      <c r="D364" s="32" t="s">
        <v>604</v>
      </c>
    </row>
    <row r="365" spans="1:4">
      <c r="A365" s="34" t="s">
        <v>15</v>
      </c>
      <c r="B365" s="32" t="s">
        <v>508</v>
      </c>
      <c r="C365" s="33" t="s">
        <v>605</v>
      </c>
      <c r="D365" s="32" t="s">
        <v>606</v>
      </c>
    </row>
    <row r="366" spans="1:4">
      <c r="A366" s="34" t="s">
        <v>15</v>
      </c>
      <c r="B366" s="32" t="s">
        <v>508</v>
      </c>
      <c r="C366" s="33" t="s">
        <v>607</v>
      </c>
      <c r="D366" s="32" t="s">
        <v>608</v>
      </c>
    </row>
    <row r="367" spans="1:4">
      <c r="A367" s="34" t="s">
        <v>15</v>
      </c>
      <c r="B367" s="32" t="s">
        <v>508</v>
      </c>
      <c r="C367" s="33" t="s">
        <v>609</v>
      </c>
      <c r="D367" s="32" t="s">
        <v>610</v>
      </c>
    </row>
    <row r="368" spans="1:4">
      <c r="A368" s="34" t="s">
        <v>15</v>
      </c>
      <c r="B368" s="32" t="s">
        <v>508</v>
      </c>
      <c r="C368" s="33" t="s">
        <v>611</v>
      </c>
      <c r="D368" s="32" t="s">
        <v>129</v>
      </c>
    </row>
    <row r="369" spans="1:4">
      <c r="A369" s="34" t="s">
        <v>15</v>
      </c>
      <c r="B369" s="32" t="s">
        <v>508</v>
      </c>
      <c r="C369" s="33" t="s">
        <v>612</v>
      </c>
      <c r="D369" s="32" t="s">
        <v>613</v>
      </c>
    </row>
    <row r="370" spans="1:4">
      <c r="A370" s="34" t="s">
        <v>3145</v>
      </c>
      <c r="B370" s="32" t="s">
        <v>614</v>
      </c>
      <c r="C370" s="33" t="s">
        <v>615</v>
      </c>
      <c r="D370" s="32" t="s">
        <v>616</v>
      </c>
    </row>
    <row r="371" spans="1:4">
      <c r="A371" s="34" t="s">
        <v>3145</v>
      </c>
      <c r="B371" s="32" t="s">
        <v>614</v>
      </c>
      <c r="C371" s="33" t="s">
        <v>617</v>
      </c>
      <c r="D371" s="32" t="s">
        <v>618</v>
      </c>
    </row>
    <row r="372" spans="1:4">
      <c r="A372" s="34" t="s">
        <v>3145</v>
      </c>
      <c r="B372" s="32" t="s">
        <v>614</v>
      </c>
      <c r="C372" s="33" t="s">
        <v>619</v>
      </c>
      <c r="D372" s="32" t="s">
        <v>620</v>
      </c>
    </row>
    <row r="373" spans="1:4">
      <c r="A373" s="34" t="s">
        <v>1342</v>
      </c>
      <c r="B373" s="32" t="s">
        <v>621</v>
      </c>
      <c r="C373" s="33" t="s">
        <v>622</v>
      </c>
      <c r="D373" s="32" t="s">
        <v>623</v>
      </c>
    </row>
    <row r="374" spans="1:4">
      <c r="A374" s="34" t="s">
        <v>1342</v>
      </c>
      <c r="B374" s="32" t="s">
        <v>621</v>
      </c>
      <c r="C374" s="33" t="s">
        <v>624</v>
      </c>
      <c r="D374" s="32" t="s">
        <v>625</v>
      </c>
    </row>
    <row r="375" spans="1:4">
      <c r="A375" s="34" t="s">
        <v>1342</v>
      </c>
      <c r="B375" s="32" t="s">
        <v>621</v>
      </c>
      <c r="C375" s="33" t="s">
        <v>626</v>
      </c>
      <c r="D375" s="32" t="s">
        <v>627</v>
      </c>
    </row>
    <row r="376" spans="1:4">
      <c r="A376" s="34" t="s">
        <v>1342</v>
      </c>
      <c r="B376" s="32" t="s">
        <v>621</v>
      </c>
      <c r="C376" s="33" t="s">
        <v>628</v>
      </c>
      <c r="D376" s="32" t="s">
        <v>629</v>
      </c>
    </row>
    <row r="377" spans="1:4">
      <c r="A377" s="34" t="s">
        <v>1342</v>
      </c>
      <c r="B377" s="32" t="s">
        <v>621</v>
      </c>
      <c r="C377" s="33" t="s">
        <v>630</v>
      </c>
      <c r="D377" s="32" t="s">
        <v>631</v>
      </c>
    </row>
    <row r="378" spans="1:4">
      <c r="A378" s="34" t="s">
        <v>1342</v>
      </c>
      <c r="B378" s="32" t="s">
        <v>621</v>
      </c>
      <c r="C378" s="33" t="s">
        <v>632</v>
      </c>
      <c r="D378" s="32" t="s">
        <v>633</v>
      </c>
    </row>
    <row r="379" spans="1:4">
      <c r="A379" s="34" t="s">
        <v>1342</v>
      </c>
      <c r="B379" s="32" t="s">
        <v>621</v>
      </c>
      <c r="C379" s="33" t="s">
        <v>634</v>
      </c>
      <c r="D379" s="32" t="s">
        <v>635</v>
      </c>
    </row>
    <row r="380" spans="1:4">
      <c r="A380" s="34" t="s">
        <v>1342</v>
      </c>
      <c r="B380" s="32" t="s">
        <v>621</v>
      </c>
      <c r="C380" s="33" t="s">
        <v>636</v>
      </c>
      <c r="D380" s="32" t="s">
        <v>637</v>
      </c>
    </row>
    <row r="381" spans="1:4">
      <c r="A381" s="34" t="s">
        <v>1342</v>
      </c>
      <c r="B381" s="32" t="s">
        <v>621</v>
      </c>
      <c r="C381" s="33" t="s">
        <v>638</v>
      </c>
      <c r="D381" s="32" t="s">
        <v>639</v>
      </c>
    </row>
    <row r="382" spans="1:4">
      <c r="A382" s="34" t="s">
        <v>1342</v>
      </c>
      <c r="B382" s="32" t="s">
        <v>621</v>
      </c>
      <c r="C382" s="33" t="s">
        <v>640</v>
      </c>
      <c r="D382" s="32" t="s">
        <v>641</v>
      </c>
    </row>
    <row r="383" spans="1:4">
      <c r="A383" s="34" t="s">
        <v>3147</v>
      </c>
      <c r="B383" s="32" t="s">
        <v>642</v>
      </c>
      <c r="C383" s="33" t="s">
        <v>643</v>
      </c>
      <c r="D383" s="32" t="s">
        <v>644</v>
      </c>
    </row>
    <row r="384" spans="1:4">
      <c r="A384" s="34" t="s">
        <v>3147</v>
      </c>
      <c r="B384" s="32" t="s">
        <v>642</v>
      </c>
      <c r="C384" s="33" t="s">
        <v>645</v>
      </c>
      <c r="D384" s="32" t="s">
        <v>646</v>
      </c>
    </row>
    <row r="385" spans="1:4">
      <c r="A385" s="34" t="s">
        <v>3147</v>
      </c>
      <c r="B385" s="32" t="s">
        <v>642</v>
      </c>
      <c r="C385" s="33" t="s">
        <v>647</v>
      </c>
      <c r="D385" s="32" t="s">
        <v>648</v>
      </c>
    </row>
    <row r="386" spans="1:4">
      <c r="A386" s="34" t="s">
        <v>3147</v>
      </c>
      <c r="B386" s="32" t="s">
        <v>642</v>
      </c>
      <c r="C386" s="33" t="s">
        <v>2793</v>
      </c>
      <c r="D386" s="32" t="s">
        <v>2794</v>
      </c>
    </row>
    <row r="387" spans="1:4">
      <c r="A387" s="34" t="s">
        <v>3147</v>
      </c>
      <c r="B387" s="32" t="s">
        <v>642</v>
      </c>
      <c r="C387" s="33" t="s">
        <v>2795</v>
      </c>
      <c r="D387" s="32" t="s">
        <v>2796</v>
      </c>
    </row>
    <row r="388" spans="1:4">
      <c r="A388" s="34" t="s">
        <v>1207</v>
      </c>
      <c r="B388" s="32" t="s">
        <v>1208</v>
      </c>
      <c r="C388" s="33" t="s">
        <v>2797</v>
      </c>
      <c r="D388" s="32" t="s">
        <v>2798</v>
      </c>
    </row>
    <row r="389" spans="1:4">
      <c r="A389" s="34" t="s">
        <v>1207</v>
      </c>
      <c r="B389" s="32" t="s">
        <v>1208</v>
      </c>
      <c r="C389" s="33" t="s">
        <v>2799</v>
      </c>
      <c r="D389" s="32" t="s">
        <v>2800</v>
      </c>
    </row>
    <row r="390" spans="1:4">
      <c r="A390" s="34" t="s">
        <v>1207</v>
      </c>
      <c r="B390" s="32" t="s">
        <v>1208</v>
      </c>
      <c r="C390" s="33" t="s">
        <v>2801</v>
      </c>
      <c r="D390" s="32" t="s">
        <v>2802</v>
      </c>
    </row>
    <row r="391" spans="1:4">
      <c r="A391" s="34" t="s">
        <v>1207</v>
      </c>
      <c r="B391" s="32" t="s">
        <v>1208</v>
      </c>
      <c r="C391" s="33" t="s">
        <v>2803</v>
      </c>
      <c r="D391" s="32" t="s">
        <v>2804</v>
      </c>
    </row>
    <row r="392" spans="1:4">
      <c r="A392" s="34" t="s">
        <v>1207</v>
      </c>
      <c r="B392" s="32" t="s">
        <v>1208</v>
      </c>
      <c r="C392" s="33" t="s">
        <v>2805</v>
      </c>
      <c r="D392" s="32" t="s">
        <v>2806</v>
      </c>
    </row>
    <row r="393" spans="1:4">
      <c r="A393" s="34" t="s">
        <v>1207</v>
      </c>
      <c r="B393" s="32" t="s">
        <v>1208</v>
      </c>
      <c r="C393" s="33" t="s">
        <v>2807</v>
      </c>
      <c r="D393" s="32" t="s">
        <v>2808</v>
      </c>
    </row>
    <row r="394" spans="1:4">
      <c r="A394" s="34" t="s">
        <v>1207</v>
      </c>
      <c r="B394" s="32" t="s">
        <v>1208</v>
      </c>
      <c r="C394" s="33" t="s">
        <v>2809</v>
      </c>
      <c r="D394" s="32" t="s">
        <v>2810</v>
      </c>
    </row>
    <row r="395" spans="1:4">
      <c r="A395" s="34" t="s">
        <v>1207</v>
      </c>
      <c r="B395" s="32" t="s">
        <v>1208</v>
      </c>
      <c r="C395" s="33" t="s">
        <v>2811</v>
      </c>
      <c r="D395" s="32" t="s">
        <v>2812</v>
      </c>
    </row>
    <row r="396" spans="1:4">
      <c r="A396" s="34" t="s">
        <v>1207</v>
      </c>
      <c r="B396" s="32" t="s">
        <v>1208</v>
      </c>
      <c r="C396" s="33" t="s">
        <v>2813</v>
      </c>
      <c r="D396" s="32" t="s">
        <v>2814</v>
      </c>
    </row>
    <row r="397" spans="1:4">
      <c r="A397" s="34" t="s">
        <v>1207</v>
      </c>
      <c r="B397" s="32" t="s">
        <v>1208</v>
      </c>
      <c r="C397" s="33" t="s">
        <v>2815</v>
      </c>
      <c r="D397" s="32" t="s">
        <v>2816</v>
      </c>
    </row>
    <row r="398" spans="1:4">
      <c r="A398" s="34" t="s">
        <v>1207</v>
      </c>
      <c r="B398" s="32" t="s">
        <v>1208</v>
      </c>
      <c r="C398" s="33" t="s">
        <v>2817</v>
      </c>
      <c r="D398" s="32" t="s">
        <v>2818</v>
      </c>
    </row>
    <row r="399" spans="1:4">
      <c r="A399" s="34" t="s">
        <v>1207</v>
      </c>
      <c r="B399" s="32" t="s">
        <v>1208</v>
      </c>
      <c r="C399" s="33" t="s">
        <v>2819</v>
      </c>
      <c r="D399" s="32" t="s">
        <v>2820</v>
      </c>
    </row>
    <row r="400" spans="1:4">
      <c r="A400" s="34" t="s">
        <v>1207</v>
      </c>
      <c r="B400" s="32" t="s">
        <v>1208</v>
      </c>
      <c r="C400" s="33" t="s">
        <v>2821</v>
      </c>
      <c r="D400" s="32" t="s">
        <v>2822</v>
      </c>
    </row>
    <row r="401" spans="1:4">
      <c r="A401" s="34" t="s">
        <v>1207</v>
      </c>
      <c r="B401" s="32" t="s">
        <v>1208</v>
      </c>
      <c r="C401" s="33" t="s">
        <v>2823</v>
      </c>
      <c r="D401" s="32" t="s">
        <v>2824</v>
      </c>
    </row>
    <row r="402" spans="1:4">
      <c r="A402" s="34" t="s">
        <v>1207</v>
      </c>
      <c r="B402" s="32" t="s">
        <v>1208</v>
      </c>
      <c r="C402" s="33" t="s">
        <v>2825</v>
      </c>
      <c r="D402" s="32" t="s">
        <v>2219</v>
      </c>
    </row>
    <row r="403" spans="1:4">
      <c r="A403" s="34" t="s">
        <v>1207</v>
      </c>
      <c r="B403" s="32" t="s">
        <v>1208</v>
      </c>
      <c r="C403" s="33" t="s">
        <v>2826</v>
      </c>
      <c r="D403" s="32" t="s">
        <v>2827</v>
      </c>
    </row>
    <row r="404" spans="1:4">
      <c r="A404" s="34" t="s">
        <v>1207</v>
      </c>
      <c r="B404" s="32" t="s">
        <v>1208</v>
      </c>
      <c r="C404" s="33" t="s">
        <v>2828</v>
      </c>
      <c r="D404" s="32" t="s">
        <v>2829</v>
      </c>
    </row>
    <row r="405" spans="1:4">
      <c r="A405" s="34" t="s">
        <v>1207</v>
      </c>
      <c r="B405" s="32" t="s">
        <v>1208</v>
      </c>
      <c r="C405" s="33" t="s">
        <v>2830</v>
      </c>
      <c r="D405" s="32" t="s">
        <v>2831</v>
      </c>
    </row>
    <row r="406" spans="1:4">
      <c r="A406" s="34" t="s">
        <v>1207</v>
      </c>
      <c r="B406" s="32" t="s">
        <v>1208</v>
      </c>
      <c r="C406" s="33" t="s">
        <v>2832</v>
      </c>
      <c r="D406" s="32" t="s">
        <v>2833</v>
      </c>
    </row>
    <row r="407" spans="1:4">
      <c r="A407" s="34" t="s">
        <v>1207</v>
      </c>
      <c r="B407" s="32" t="s">
        <v>1208</v>
      </c>
      <c r="C407" s="33" t="s">
        <v>2834</v>
      </c>
      <c r="D407" s="32" t="s">
        <v>2835</v>
      </c>
    </row>
    <row r="408" spans="1:4">
      <c r="A408" s="34" t="s">
        <v>1207</v>
      </c>
      <c r="B408" s="32" t="s">
        <v>1208</v>
      </c>
      <c r="C408" s="33" t="s">
        <v>2836</v>
      </c>
      <c r="D408" s="32" t="s">
        <v>2837</v>
      </c>
    </row>
    <row r="409" spans="1:4">
      <c r="A409" s="34" t="s">
        <v>1207</v>
      </c>
      <c r="B409" s="32" t="s">
        <v>1208</v>
      </c>
      <c r="C409" s="33" t="s">
        <v>2838</v>
      </c>
      <c r="D409" s="32" t="s">
        <v>2839</v>
      </c>
    </row>
    <row r="410" spans="1:4">
      <c r="A410" s="34" t="s">
        <v>1207</v>
      </c>
      <c r="B410" s="32" t="s">
        <v>1208</v>
      </c>
      <c r="C410" s="33" t="s">
        <v>2840</v>
      </c>
      <c r="D410" s="32" t="s">
        <v>2841</v>
      </c>
    </row>
    <row r="411" spans="1:4">
      <c r="A411" s="34" t="s">
        <v>1207</v>
      </c>
      <c r="B411" s="32" t="s">
        <v>1208</v>
      </c>
      <c r="C411" s="33" t="s">
        <v>2842</v>
      </c>
      <c r="D411" s="32" t="s">
        <v>2843</v>
      </c>
    </row>
    <row r="412" spans="1:4">
      <c r="A412" s="34" t="s">
        <v>1207</v>
      </c>
      <c r="B412" s="32" t="s">
        <v>1208</v>
      </c>
      <c r="C412" s="33" t="s">
        <v>2844</v>
      </c>
      <c r="D412" s="32" t="s">
        <v>2845</v>
      </c>
    </row>
    <row r="413" spans="1:4">
      <c r="A413" s="34" t="s">
        <v>1207</v>
      </c>
      <c r="B413" s="32" t="s">
        <v>1208</v>
      </c>
      <c r="C413" s="33" t="s">
        <v>2846</v>
      </c>
      <c r="D413" s="32" t="s">
        <v>2847</v>
      </c>
    </row>
    <row r="414" spans="1:4">
      <c r="A414" s="34" t="s">
        <v>1207</v>
      </c>
      <c r="B414" s="32" t="s">
        <v>1208</v>
      </c>
      <c r="C414" s="33" t="s">
        <v>2848</v>
      </c>
      <c r="D414" s="32" t="s">
        <v>2849</v>
      </c>
    </row>
    <row r="415" spans="1:4">
      <c r="A415" s="34" t="s">
        <v>1207</v>
      </c>
      <c r="B415" s="32" t="s">
        <v>1208</v>
      </c>
      <c r="C415" s="33" t="s">
        <v>2850</v>
      </c>
      <c r="D415" s="32" t="s">
        <v>2851</v>
      </c>
    </row>
    <row r="416" spans="1:4">
      <c r="A416" s="34" t="s">
        <v>1207</v>
      </c>
      <c r="B416" s="32" t="s">
        <v>1208</v>
      </c>
      <c r="C416" s="33" t="s">
        <v>2852</v>
      </c>
      <c r="D416" s="32" t="s">
        <v>2853</v>
      </c>
    </row>
    <row r="417" spans="1:4">
      <c r="A417" s="34" t="s">
        <v>1207</v>
      </c>
      <c r="B417" s="32" t="s">
        <v>1208</v>
      </c>
      <c r="C417" s="33" t="s">
        <v>2854</v>
      </c>
      <c r="D417" s="32" t="s">
        <v>2855</v>
      </c>
    </row>
    <row r="418" spans="1:4">
      <c r="A418" s="34" t="s">
        <v>1207</v>
      </c>
      <c r="B418" s="32" t="s">
        <v>1208</v>
      </c>
      <c r="C418" s="33" t="s">
        <v>2856</v>
      </c>
      <c r="D418" s="32" t="s">
        <v>2857</v>
      </c>
    </row>
    <row r="419" spans="1:4">
      <c r="A419" s="34" t="s">
        <v>1207</v>
      </c>
      <c r="B419" s="32" t="s">
        <v>1208</v>
      </c>
      <c r="C419" s="33" t="s">
        <v>2858</v>
      </c>
      <c r="D419" s="32" t="s">
        <v>2859</v>
      </c>
    </row>
    <row r="420" spans="1:4">
      <c r="A420" s="34" t="s">
        <v>1207</v>
      </c>
      <c r="B420" s="32" t="s">
        <v>1208</v>
      </c>
      <c r="C420" s="33" t="s">
        <v>2860</v>
      </c>
      <c r="D420" s="32" t="s">
        <v>453</v>
      </c>
    </row>
    <row r="421" spans="1:4">
      <c r="A421" s="34" t="s">
        <v>1207</v>
      </c>
      <c r="B421" s="32" t="s">
        <v>1208</v>
      </c>
      <c r="C421" s="33" t="s">
        <v>2861</v>
      </c>
      <c r="D421" s="32" t="s">
        <v>2862</v>
      </c>
    </row>
    <row r="422" spans="1:4">
      <c r="A422" s="34" t="s">
        <v>1207</v>
      </c>
      <c r="B422" s="32" t="s">
        <v>1208</v>
      </c>
      <c r="C422" s="33" t="s">
        <v>2863</v>
      </c>
      <c r="D422" s="32" t="s">
        <v>2864</v>
      </c>
    </row>
    <row r="423" spans="1:4">
      <c r="A423" s="34" t="s">
        <v>1207</v>
      </c>
      <c r="B423" s="32" t="s">
        <v>1208</v>
      </c>
      <c r="C423" s="33" t="s">
        <v>2865</v>
      </c>
      <c r="D423" s="32" t="s">
        <v>2866</v>
      </c>
    </row>
    <row r="424" spans="1:4">
      <c r="A424" s="34" t="s">
        <v>1207</v>
      </c>
      <c r="B424" s="32" t="s">
        <v>1208</v>
      </c>
      <c r="C424" s="33" t="s">
        <v>2867</v>
      </c>
      <c r="D424" s="32" t="s">
        <v>2868</v>
      </c>
    </row>
    <row r="425" spans="1:4">
      <c r="A425" s="34" t="s">
        <v>1207</v>
      </c>
      <c r="B425" s="32" t="s">
        <v>1208</v>
      </c>
      <c r="C425" s="33" t="s">
        <v>2869</v>
      </c>
      <c r="D425" s="32" t="s">
        <v>2870</v>
      </c>
    </row>
    <row r="426" spans="1:4">
      <c r="A426" s="34" t="s">
        <v>1207</v>
      </c>
      <c r="B426" s="32" t="s">
        <v>1208</v>
      </c>
      <c r="C426" s="33" t="s">
        <v>2871</v>
      </c>
      <c r="D426" s="32" t="s">
        <v>2872</v>
      </c>
    </row>
    <row r="427" spans="1:4">
      <c r="A427" s="34" t="s">
        <v>1207</v>
      </c>
      <c r="B427" s="32" t="s">
        <v>1208</v>
      </c>
      <c r="C427" s="33" t="s">
        <v>2873</v>
      </c>
      <c r="D427" s="32" t="s">
        <v>2874</v>
      </c>
    </row>
    <row r="428" spans="1:4">
      <c r="A428" s="34" t="s">
        <v>1207</v>
      </c>
      <c r="B428" s="32" t="s">
        <v>1208</v>
      </c>
      <c r="C428" s="33" t="s">
        <v>2875</v>
      </c>
      <c r="D428" s="32" t="s">
        <v>2876</v>
      </c>
    </row>
    <row r="429" spans="1:4">
      <c r="A429" s="34" t="s">
        <v>1207</v>
      </c>
      <c r="B429" s="32" t="s">
        <v>1208</v>
      </c>
      <c r="C429" s="33" t="s">
        <v>2877</v>
      </c>
      <c r="D429" s="32" t="s">
        <v>101</v>
      </c>
    </row>
    <row r="430" spans="1:4">
      <c r="A430" s="34" t="s">
        <v>1207</v>
      </c>
      <c r="B430" s="32" t="s">
        <v>1208</v>
      </c>
      <c r="C430" s="33" t="s">
        <v>2878</v>
      </c>
      <c r="D430" s="32" t="s">
        <v>2879</v>
      </c>
    </row>
    <row r="431" spans="1:4">
      <c r="A431" s="34" t="s">
        <v>1207</v>
      </c>
      <c r="B431" s="32" t="s">
        <v>1208</v>
      </c>
      <c r="C431" s="33" t="s">
        <v>2880</v>
      </c>
      <c r="D431" s="32" t="s">
        <v>2881</v>
      </c>
    </row>
    <row r="432" spans="1:4">
      <c r="A432" s="34" t="s">
        <v>1207</v>
      </c>
      <c r="B432" s="32" t="s">
        <v>1208</v>
      </c>
      <c r="C432" s="33" t="s">
        <v>2882</v>
      </c>
      <c r="D432" s="32" t="s">
        <v>2883</v>
      </c>
    </row>
    <row r="433" spans="1:4">
      <c r="A433" s="34" t="s">
        <v>1207</v>
      </c>
      <c r="B433" s="32" t="s">
        <v>1208</v>
      </c>
      <c r="C433" s="33" t="s">
        <v>2884</v>
      </c>
      <c r="D433" s="32" t="s">
        <v>2885</v>
      </c>
    </row>
    <row r="434" spans="1:4">
      <c r="A434" s="34" t="s">
        <v>1207</v>
      </c>
      <c r="B434" s="32" t="s">
        <v>1208</v>
      </c>
      <c r="C434" s="33" t="s">
        <v>2886</v>
      </c>
      <c r="D434" s="32" t="s">
        <v>2887</v>
      </c>
    </row>
    <row r="435" spans="1:4">
      <c r="A435" s="34" t="s">
        <v>1207</v>
      </c>
      <c r="B435" s="32" t="s">
        <v>1208</v>
      </c>
      <c r="C435" s="33" t="s">
        <v>2888</v>
      </c>
      <c r="D435" s="32" t="s">
        <v>2889</v>
      </c>
    </row>
    <row r="436" spans="1:4">
      <c r="A436" s="34" t="s">
        <v>1207</v>
      </c>
      <c r="B436" s="32" t="s">
        <v>1208</v>
      </c>
      <c r="C436" s="33" t="s">
        <v>2890</v>
      </c>
      <c r="D436" s="32" t="s">
        <v>2891</v>
      </c>
    </row>
    <row r="437" spans="1:4">
      <c r="A437" s="34" t="s">
        <v>1207</v>
      </c>
      <c r="B437" s="32" t="s">
        <v>1208</v>
      </c>
      <c r="C437" s="33" t="s">
        <v>2892</v>
      </c>
      <c r="D437" s="32" t="s">
        <v>2893</v>
      </c>
    </row>
    <row r="438" spans="1:4">
      <c r="A438" s="34" t="s">
        <v>1207</v>
      </c>
      <c r="B438" s="32" t="s">
        <v>1208</v>
      </c>
      <c r="C438" s="33" t="s">
        <v>2894</v>
      </c>
      <c r="D438" s="32" t="s">
        <v>2895</v>
      </c>
    </row>
    <row r="439" spans="1:4">
      <c r="A439" s="34" t="s">
        <v>1207</v>
      </c>
      <c r="B439" s="32" t="s">
        <v>1208</v>
      </c>
      <c r="C439" s="33" t="s">
        <v>2896</v>
      </c>
      <c r="D439" s="32" t="s">
        <v>2897</v>
      </c>
    </row>
    <row r="440" spans="1:4">
      <c r="A440" s="34" t="s">
        <v>1207</v>
      </c>
      <c r="B440" s="32" t="s">
        <v>1208</v>
      </c>
      <c r="C440" s="33" t="s">
        <v>2898</v>
      </c>
      <c r="D440" s="32" t="s">
        <v>2899</v>
      </c>
    </row>
    <row r="441" spans="1:4">
      <c r="A441" s="34" t="s">
        <v>1207</v>
      </c>
      <c r="B441" s="32" t="s">
        <v>1208</v>
      </c>
      <c r="C441" s="33" t="s">
        <v>2900</v>
      </c>
      <c r="D441" s="32" t="s">
        <v>2901</v>
      </c>
    </row>
    <row r="442" spans="1:4">
      <c r="A442" s="34" t="s">
        <v>1207</v>
      </c>
      <c r="B442" s="32" t="s">
        <v>1208</v>
      </c>
      <c r="C442" s="33" t="s">
        <v>2902</v>
      </c>
      <c r="D442" s="32" t="s">
        <v>2903</v>
      </c>
    </row>
    <row r="443" spans="1:4">
      <c r="A443" s="34" t="s">
        <v>1207</v>
      </c>
      <c r="B443" s="32" t="s">
        <v>1208</v>
      </c>
      <c r="C443" s="33" t="s">
        <v>2904</v>
      </c>
      <c r="D443" s="32" t="s">
        <v>2905</v>
      </c>
    </row>
    <row r="444" spans="1:4">
      <c r="A444" s="34" t="s">
        <v>1207</v>
      </c>
      <c r="B444" s="32" t="s">
        <v>1208</v>
      </c>
      <c r="C444" s="33" t="s">
        <v>2906</v>
      </c>
      <c r="D444" s="32" t="s">
        <v>2907</v>
      </c>
    </row>
    <row r="445" spans="1:4">
      <c r="A445" s="34" t="s">
        <v>1207</v>
      </c>
      <c r="B445" s="32" t="s">
        <v>1208</v>
      </c>
      <c r="C445" s="33" t="s">
        <v>2908</v>
      </c>
      <c r="D445" s="32" t="s">
        <v>463</v>
      </c>
    </row>
    <row r="446" spans="1:4">
      <c r="A446" s="34" t="s">
        <v>1207</v>
      </c>
      <c r="B446" s="32" t="s">
        <v>1208</v>
      </c>
      <c r="C446" s="33" t="s">
        <v>2909</v>
      </c>
      <c r="D446" s="32" t="s">
        <v>2910</v>
      </c>
    </row>
    <row r="447" spans="1:4">
      <c r="A447" s="34" t="s">
        <v>1207</v>
      </c>
      <c r="B447" s="32" t="s">
        <v>1208</v>
      </c>
      <c r="C447" s="33" t="s">
        <v>2911</v>
      </c>
      <c r="D447" s="32" t="s">
        <v>2912</v>
      </c>
    </row>
    <row r="448" spans="1:4">
      <c r="A448" s="34" t="s">
        <v>1207</v>
      </c>
      <c r="B448" s="32" t="s">
        <v>1208</v>
      </c>
      <c r="C448" s="33" t="s">
        <v>2913</v>
      </c>
      <c r="D448" s="32" t="s">
        <v>2480</v>
      </c>
    </row>
    <row r="449" spans="1:4">
      <c r="A449" s="34" t="s">
        <v>1207</v>
      </c>
      <c r="B449" s="32" t="s">
        <v>1208</v>
      </c>
      <c r="C449" s="33" t="s">
        <v>2914</v>
      </c>
      <c r="D449" s="32" t="s">
        <v>2915</v>
      </c>
    </row>
    <row r="450" spans="1:4">
      <c r="A450" s="34" t="s">
        <v>1213</v>
      </c>
      <c r="B450" s="32" t="s">
        <v>1214</v>
      </c>
      <c r="C450" s="33" t="s">
        <v>1275</v>
      </c>
      <c r="D450" s="32" t="s">
        <v>2916</v>
      </c>
    </row>
    <row r="451" spans="1:4">
      <c r="A451" s="34" t="s">
        <v>1213</v>
      </c>
      <c r="B451" s="32" t="s">
        <v>1214</v>
      </c>
      <c r="C451" s="33" t="s">
        <v>2917</v>
      </c>
      <c r="D451" s="32" t="s">
        <v>2918</v>
      </c>
    </row>
    <row r="452" spans="1:4">
      <c r="A452" s="34" t="s">
        <v>1213</v>
      </c>
      <c r="B452" s="32" t="s">
        <v>1214</v>
      </c>
      <c r="C452" s="33" t="s">
        <v>2919</v>
      </c>
      <c r="D452" s="32" t="s">
        <v>2920</v>
      </c>
    </row>
    <row r="453" spans="1:4">
      <c r="A453" s="34" t="s">
        <v>1233</v>
      </c>
      <c r="B453" s="32" t="s">
        <v>2921</v>
      </c>
      <c r="C453" s="33" t="s">
        <v>2922</v>
      </c>
      <c r="D453" s="32" t="s">
        <v>2923</v>
      </c>
    </row>
    <row r="454" spans="1:4">
      <c r="A454" s="34" t="s">
        <v>1233</v>
      </c>
      <c r="B454" s="32" t="s">
        <v>2921</v>
      </c>
      <c r="C454" s="33" t="s">
        <v>2924</v>
      </c>
      <c r="D454" s="32" t="s">
        <v>2925</v>
      </c>
    </row>
    <row r="455" spans="1:4">
      <c r="A455" s="34" t="s">
        <v>16</v>
      </c>
      <c r="B455" s="32" t="s">
        <v>2926</v>
      </c>
      <c r="C455" s="33" t="s">
        <v>2927</v>
      </c>
      <c r="D455" s="32" t="s">
        <v>2928</v>
      </c>
    </row>
    <row r="456" spans="1:4">
      <c r="A456" s="34" t="s">
        <v>16</v>
      </c>
      <c r="B456" s="32" t="s">
        <v>2926</v>
      </c>
      <c r="C456" s="33" t="s">
        <v>2929</v>
      </c>
      <c r="D456" s="32" t="s">
        <v>2930</v>
      </c>
    </row>
    <row r="457" spans="1:4">
      <c r="A457" s="34" t="s">
        <v>1196</v>
      </c>
      <c r="B457" s="32" t="s">
        <v>2931</v>
      </c>
      <c r="C457" s="33" t="s">
        <v>2932</v>
      </c>
      <c r="D457" s="32" t="s">
        <v>2933</v>
      </c>
    </row>
    <row r="458" spans="1:4">
      <c r="A458" s="34" t="s">
        <v>1196</v>
      </c>
      <c r="B458" s="32" t="s">
        <v>2931</v>
      </c>
      <c r="C458" s="33" t="s">
        <v>2934</v>
      </c>
      <c r="D458" s="32" t="s">
        <v>2935</v>
      </c>
    </row>
    <row r="459" spans="1:4">
      <c r="A459" s="34" t="s">
        <v>1196</v>
      </c>
      <c r="B459" s="32" t="s">
        <v>2931</v>
      </c>
      <c r="C459" s="33" t="s">
        <v>2936</v>
      </c>
      <c r="D459" s="32" t="s">
        <v>2937</v>
      </c>
    </row>
    <row r="460" spans="1:4">
      <c r="A460" s="34" t="s">
        <v>1693</v>
      </c>
      <c r="B460" s="40" t="s">
        <v>40</v>
      </c>
      <c r="C460" s="33" t="s">
        <v>2938</v>
      </c>
      <c r="D460" s="32" t="s">
        <v>2939</v>
      </c>
    </row>
    <row r="461" spans="1:4">
      <c r="A461" s="34" t="s">
        <v>1693</v>
      </c>
      <c r="B461" s="40" t="s">
        <v>40</v>
      </c>
      <c r="C461" s="33" t="s">
        <v>2940</v>
      </c>
      <c r="D461" s="32" t="s">
        <v>2941</v>
      </c>
    </row>
    <row r="462" spans="1:4">
      <c r="A462" s="34" t="s">
        <v>1693</v>
      </c>
      <c r="B462" s="40" t="s">
        <v>40</v>
      </c>
      <c r="C462" s="33" t="s">
        <v>2942</v>
      </c>
      <c r="D462" s="32" t="s">
        <v>2943</v>
      </c>
    </row>
    <row r="463" spans="1:4">
      <c r="A463" s="34" t="s">
        <v>17</v>
      </c>
      <c r="B463" s="32" t="s">
        <v>2944</v>
      </c>
      <c r="C463" s="33" t="s">
        <v>2945</v>
      </c>
      <c r="D463" s="32" t="s">
        <v>2946</v>
      </c>
    </row>
    <row r="464" spans="1:4">
      <c r="A464" s="34" t="s">
        <v>17</v>
      </c>
      <c r="B464" s="32" t="s">
        <v>2944</v>
      </c>
      <c r="C464" s="33" t="s">
        <v>2947</v>
      </c>
      <c r="D464" s="32" t="s">
        <v>2948</v>
      </c>
    </row>
    <row r="465" spans="1:4">
      <c r="A465" s="34" t="s">
        <v>18</v>
      </c>
      <c r="B465" s="32" t="s">
        <v>2949</v>
      </c>
      <c r="C465" s="33" t="s">
        <v>2950</v>
      </c>
      <c r="D465" s="32" t="s">
        <v>2951</v>
      </c>
    </row>
    <row r="466" spans="1:4">
      <c r="A466" s="34" t="s">
        <v>18</v>
      </c>
      <c r="B466" s="32" t="s">
        <v>2949</v>
      </c>
      <c r="C466" s="33" t="s">
        <v>2952</v>
      </c>
      <c r="D466" s="32" t="s">
        <v>2953</v>
      </c>
    </row>
    <row r="467" spans="1:4">
      <c r="A467" s="34" t="s">
        <v>1254</v>
      </c>
      <c r="B467" s="32" t="s">
        <v>1255</v>
      </c>
      <c r="C467" s="33" t="s">
        <v>2954</v>
      </c>
      <c r="D467" s="32" t="s">
        <v>2955</v>
      </c>
    </row>
    <row r="468" spans="1:4">
      <c r="A468" s="34" t="s">
        <v>1254</v>
      </c>
      <c r="B468" s="32" t="s">
        <v>1255</v>
      </c>
      <c r="C468" s="33" t="s">
        <v>2956</v>
      </c>
      <c r="D468" s="32" t="s">
        <v>2957</v>
      </c>
    </row>
    <row r="469" spans="1:4">
      <c r="A469" s="34" t="s">
        <v>1254</v>
      </c>
      <c r="B469" s="32" t="s">
        <v>1255</v>
      </c>
      <c r="C469" s="33" t="s">
        <v>2958</v>
      </c>
      <c r="D469" s="32" t="s">
        <v>2450</v>
      </c>
    </row>
    <row r="470" spans="1:4">
      <c r="A470" s="34" t="s">
        <v>1254</v>
      </c>
      <c r="B470" s="32" t="s">
        <v>1255</v>
      </c>
      <c r="C470" s="33" t="s">
        <v>2959</v>
      </c>
      <c r="D470" s="32" t="s">
        <v>2960</v>
      </c>
    </row>
    <row r="471" spans="1:4">
      <c r="A471" s="34" t="s">
        <v>1197</v>
      </c>
      <c r="B471" s="32" t="s">
        <v>2961</v>
      </c>
      <c r="C471" s="33" t="s">
        <v>2962</v>
      </c>
      <c r="D471" s="32" t="s">
        <v>2963</v>
      </c>
    </row>
    <row r="472" spans="1:4">
      <c r="A472" s="34" t="s">
        <v>1197</v>
      </c>
      <c r="B472" s="32" t="s">
        <v>2961</v>
      </c>
      <c r="C472" s="33" t="s">
        <v>2964</v>
      </c>
      <c r="D472" s="32" t="s">
        <v>2965</v>
      </c>
    </row>
    <row r="473" spans="1:4">
      <c r="A473" s="34" t="s">
        <v>1197</v>
      </c>
      <c r="B473" s="32" t="s">
        <v>2961</v>
      </c>
      <c r="C473" s="33" t="s">
        <v>2966</v>
      </c>
      <c r="D473" s="32" t="s">
        <v>2967</v>
      </c>
    </row>
    <row r="474" spans="1:4">
      <c r="A474" s="34" t="s">
        <v>1197</v>
      </c>
      <c r="B474" s="32" t="s">
        <v>2961</v>
      </c>
      <c r="C474" s="33" t="s">
        <v>2968</v>
      </c>
      <c r="D474" s="32" t="s">
        <v>2969</v>
      </c>
    </row>
    <row r="475" spans="1:4">
      <c r="A475" s="34" t="s">
        <v>1197</v>
      </c>
      <c r="B475" s="32" t="s">
        <v>2961</v>
      </c>
      <c r="C475" s="33" t="s">
        <v>2970</v>
      </c>
      <c r="D475" s="32" t="s">
        <v>2213</v>
      </c>
    </row>
    <row r="476" spans="1:4">
      <c r="A476" s="34" t="s">
        <v>1197</v>
      </c>
      <c r="B476" s="32" t="s">
        <v>2961</v>
      </c>
      <c r="C476" s="33" t="s">
        <v>2971</v>
      </c>
      <c r="D476" s="32" t="s">
        <v>2972</v>
      </c>
    </row>
    <row r="477" spans="1:4">
      <c r="A477" s="34" t="s">
        <v>1197</v>
      </c>
      <c r="B477" s="32" t="s">
        <v>2961</v>
      </c>
      <c r="C477" s="33" t="s">
        <v>2973</v>
      </c>
      <c r="D477" s="32" t="s">
        <v>2974</v>
      </c>
    </row>
    <row r="478" spans="1:4">
      <c r="A478" s="34" t="s">
        <v>1197</v>
      </c>
      <c r="B478" s="32" t="s">
        <v>2961</v>
      </c>
      <c r="C478" s="33" t="s">
        <v>3105</v>
      </c>
      <c r="D478" s="32" t="s">
        <v>3106</v>
      </c>
    </row>
    <row r="479" spans="1:4">
      <c r="A479" s="34" t="s">
        <v>1197</v>
      </c>
      <c r="B479" s="32" t="s">
        <v>2961</v>
      </c>
      <c r="C479" s="33" t="s">
        <v>3107</v>
      </c>
      <c r="D479" s="32" t="s">
        <v>3108</v>
      </c>
    </row>
    <row r="480" spans="1:4">
      <c r="A480" s="34" t="s">
        <v>1197</v>
      </c>
      <c r="B480" s="32" t="s">
        <v>2961</v>
      </c>
      <c r="C480" s="33" t="s">
        <v>3109</v>
      </c>
      <c r="D480" s="32" t="s">
        <v>3110</v>
      </c>
    </row>
    <row r="481" spans="1:4">
      <c r="A481" s="34" t="s">
        <v>1197</v>
      </c>
      <c r="B481" s="32" t="s">
        <v>2961</v>
      </c>
      <c r="C481" s="33" t="s">
        <v>3111</v>
      </c>
      <c r="D481" s="32" t="s">
        <v>3112</v>
      </c>
    </row>
    <row r="482" spans="1:4">
      <c r="A482" s="34" t="s">
        <v>1197</v>
      </c>
      <c r="B482" s="32" t="s">
        <v>2961</v>
      </c>
      <c r="C482" s="33" t="s">
        <v>3113</v>
      </c>
      <c r="D482" s="32" t="s">
        <v>3114</v>
      </c>
    </row>
    <row r="483" spans="1:4">
      <c r="A483" s="34" t="s">
        <v>1197</v>
      </c>
      <c r="B483" s="32" t="s">
        <v>2961</v>
      </c>
      <c r="C483" s="33" t="s">
        <v>3115</v>
      </c>
      <c r="D483" s="32" t="s">
        <v>3116</v>
      </c>
    </row>
    <row r="484" spans="1:4">
      <c r="A484" s="34" t="s">
        <v>1197</v>
      </c>
      <c r="B484" s="32" t="s">
        <v>2961</v>
      </c>
      <c r="C484" s="33" t="s">
        <v>3117</v>
      </c>
      <c r="D484" s="32" t="s">
        <v>3118</v>
      </c>
    </row>
    <row r="485" spans="1:4">
      <c r="A485" s="34" t="s">
        <v>1197</v>
      </c>
      <c r="B485" s="32" t="s">
        <v>2961</v>
      </c>
      <c r="C485" s="33" t="s">
        <v>3119</v>
      </c>
      <c r="D485" s="32" t="s">
        <v>453</v>
      </c>
    </row>
    <row r="486" spans="1:4">
      <c r="A486" s="34" t="s">
        <v>1197</v>
      </c>
      <c r="B486" s="32" t="s">
        <v>2961</v>
      </c>
      <c r="C486" s="33" t="s">
        <v>3120</v>
      </c>
      <c r="D486" s="32" t="s">
        <v>3121</v>
      </c>
    </row>
    <row r="487" spans="1:4">
      <c r="A487" s="34" t="s">
        <v>1197</v>
      </c>
      <c r="B487" s="32" t="s">
        <v>2961</v>
      </c>
      <c r="C487" s="33" t="s">
        <v>3122</v>
      </c>
      <c r="D487" s="32" t="s">
        <v>3123</v>
      </c>
    </row>
    <row r="488" spans="1:4">
      <c r="A488" s="34" t="s">
        <v>1197</v>
      </c>
      <c r="B488" s="32" t="s">
        <v>2961</v>
      </c>
      <c r="C488" s="33" t="s">
        <v>3124</v>
      </c>
      <c r="D488" s="32" t="s">
        <v>3125</v>
      </c>
    </row>
    <row r="489" spans="1:4">
      <c r="A489" s="34" t="s">
        <v>1197</v>
      </c>
      <c r="B489" s="32" t="s">
        <v>2961</v>
      </c>
      <c r="C489" s="33" t="s">
        <v>3126</v>
      </c>
      <c r="D489" s="32" t="s">
        <v>3127</v>
      </c>
    </row>
    <row r="490" spans="1:4">
      <c r="A490" s="34" t="s">
        <v>1197</v>
      </c>
      <c r="B490" s="32" t="s">
        <v>2961</v>
      </c>
      <c r="C490" s="33" t="s">
        <v>3128</v>
      </c>
      <c r="D490" s="32" t="s">
        <v>3129</v>
      </c>
    </row>
    <row r="491" spans="1:4">
      <c r="A491" s="34" t="s">
        <v>1198</v>
      </c>
      <c r="B491" s="32" t="s">
        <v>1199</v>
      </c>
      <c r="C491" s="33" t="s">
        <v>3130</v>
      </c>
      <c r="D491" s="32" t="s">
        <v>3131</v>
      </c>
    </row>
    <row r="492" spans="1:4">
      <c r="A492" s="34" t="s">
        <v>1198</v>
      </c>
      <c r="B492" s="32" t="s">
        <v>1199</v>
      </c>
      <c r="C492" s="33" t="s">
        <v>3132</v>
      </c>
      <c r="D492" s="32" t="s">
        <v>3133</v>
      </c>
    </row>
    <row r="493" spans="1:4">
      <c r="A493" s="34" t="s">
        <v>1198</v>
      </c>
      <c r="B493" s="32" t="s">
        <v>1199</v>
      </c>
      <c r="C493" s="33" t="s">
        <v>3134</v>
      </c>
      <c r="D493" s="32" t="s">
        <v>3135</v>
      </c>
    </row>
    <row r="494" spans="1:4">
      <c r="A494" s="34" t="s">
        <v>1198</v>
      </c>
      <c r="B494" s="32" t="s">
        <v>1199</v>
      </c>
      <c r="C494" s="33" t="s">
        <v>3136</v>
      </c>
      <c r="D494" s="32" t="s">
        <v>3137</v>
      </c>
    </row>
    <row r="495" spans="1:4">
      <c r="A495" s="34" t="s">
        <v>1198</v>
      </c>
      <c r="B495" s="32" t="s">
        <v>1199</v>
      </c>
      <c r="C495" s="33" t="s">
        <v>1184</v>
      </c>
      <c r="D495" s="32" t="s">
        <v>3138</v>
      </c>
    </row>
    <row r="496" spans="1:4">
      <c r="A496" s="34" t="s">
        <v>1198</v>
      </c>
      <c r="B496" s="32" t="s">
        <v>1199</v>
      </c>
      <c r="C496" s="33" t="s">
        <v>3139</v>
      </c>
      <c r="D496" s="32" t="s">
        <v>3140</v>
      </c>
    </row>
    <row r="497" spans="1:4">
      <c r="A497" s="34" t="s">
        <v>1198</v>
      </c>
      <c r="B497" s="32" t="s">
        <v>1199</v>
      </c>
      <c r="C497" s="33" t="s">
        <v>3141</v>
      </c>
      <c r="D497" s="32" t="s">
        <v>3142</v>
      </c>
    </row>
    <row r="498" spans="1:4">
      <c r="A498" s="34" t="s">
        <v>1198</v>
      </c>
      <c r="B498" s="32" t="s">
        <v>1199</v>
      </c>
      <c r="C498" s="33" t="s">
        <v>3143</v>
      </c>
      <c r="D498" s="32" t="s">
        <v>3144</v>
      </c>
    </row>
    <row r="499" spans="1:4">
      <c r="A499" s="34" t="s">
        <v>1198</v>
      </c>
      <c r="B499" s="32" t="s">
        <v>1199</v>
      </c>
      <c r="C499" s="33" t="s">
        <v>3145</v>
      </c>
      <c r="D499" s="32" t="s">
        <v>3146</v>
      </c>
    </row>
    <row r="500" spans="1:4">
      <c r="A500" s="34" t="s">
        <v>1198</v>
      </c>
      <c r="B500" s="32" t="s">
        <v>1199</v>
      </c>
      <c r="C500" s="33" t="s">
        <v>3147</v>
      </c>
      <c r="D500" s="32" t="s">
        <v>3148</v>
      </c>
    </row>
    <row r="501" spans="1:4">
      <c r="A501" s="34" t="s">
        <v>1198</v>
      </c>
      <c r="B501" s="32" t="s">
        <v>1199</v>
      </c>
      <c r="C501" s="33" t="s">
        <v>3149</v>
      </c>
      <c r="D501" s="32" t="s">
        <v>3150</v>
      </c>
    </row>
    <row r="502" spans="1:4">
      <c r="A502" s="34" t="s">
        <v>1198</v>
      </c>
      <c r="B502" s="32" t="s">
        <v>1199</v>
      </c>
      <c r="C502" s="33" t="s">
        <v>3151</v>
      </c>
      <c r="D502" s="32" t="s">
        <v>3152</v>
      </c>
    </row>
    <row r="503" spans="1:4">
      <c r="A503" s="34" t="s">
        <v>1198</v>
      </c>
      <c r="B503" s="32" t="s">
        <v>1199</v>
      </c>
      <c r="C503" s="33" t="s">
        <v>3153</v>
      </c>
      <c r="D503" s="32" t="s">
        <v>3154</v>
      </c>
    </row>
    <row r="504" spans="1:4">
      <c r="A504" s="34" t="s">
        <v>1198</v>
      </c>
      <c r="B504" s="32" t="s">
        <v>1199</v>
      </c>
      <c r="C504" s="33" t="s">
        <v>3155</v>
      </c>
      <c r="D504" s="32" t="s">
        <v>3156</v>
      </c>
    </row>
    <row r="505" spans="1:4">
      <c r="A505" s="34" t="s">
        <v>1198</v>
      </c>
      <c r="B505" s="32" t="s">
        <v>1199</v>
      </c>
      <c r="C505" s="33" t="s">
        <v>3157</v>
      </c>
      <c r="D505" s="32" t="s">
        <v>3158</v>
      </c>
    </row>
    <row r="506" spans="1:4">
      <c r="A506" s="34" t="s">
        <v>1198</v>
      </c>
      <c r="B506" s="32" t="s">
        <v>1199</v>
      </c>
      <c r="C506" s="33" t="s">
        <v>3159</v>
      </c>
      <c r="D506" s="32" t="s">
        <v>3160</v>
      </c>
    </row>
    <row r="507" spans="1:4">
      <c r="A507" s="34" t="s">
        <v>1198</v>
      </c>
      <c r="B507" s="32" t="s">
        <v>1199</v>
      </c>
      <c r="C507" s="33" t="s">
        <v>3161</v>
      </c>
      <c r="D507" s="32" t="s">
        <v>3162</v>
      </c>
    </row>
    <row r="508" spans="1:4">
      <c r="A508" s="34" t="s">
        <v>1198</v>
      </c>
      <c r="B508" s="32" t="s">
        <v>1199</v>
      </c>
      <c r="C508" s="33" t="s">
        <v>3163</v>
      </c>
      <c r="D508" s="32" t="s">
        <v>3164</v>
      </c>
    </row>
    <row r="509" spans="1:4">
      <c r="A509" s="34" t="s">
        <v>1198</v>
      </c>
      <c r="B509" s="32" t="s">
        <v>1199</v>
      </c>
      <c r="C509" s="33" t="s">
        <v>1217</v>
      </c>
      <c r="D509" s="32" t="s">
        <v>3165</v>
      </c>
    </row>
    <row r="510" spans="1:4">
      <c r="A510" s="34" t="s">
        <v>1198</v>
      </c>
      <c r="B510" s="32" t="s">
        <v>1199</v>
      </c>
      <c r="C510" s="33" t="s">
        <v>3166</v>
      </c>
      <c r="D510" s="32" t="s">
        <v>3167</v>
      </c>
    </row>
    <row r="511" spans="1:4">
      <c r="A511" s="34" t="s">
        <v>1198</v>
      </c>
      <c r="B511" s="32" t="s">
        <v>1199</v>
      </c>
      <c r="C511" s="33" t="s">
        <v>3168</v>
      </c>
      <c r="D511" s="32" t="s">
        <v>3169</v>
      </c>
    </row>
    <row r="512" spans="1:4">
      <c r="A512" s="34" t="s">
        <v>1198</v>
      </c>
      <c r="B512" s="32" t="s">
        <v>1199</v>
      </c>
      <c r="C512" s="33" t="s">
        <v>3170</v>
      </c>
      <c r="D512" s="32" t="s">
        <v>3171</v>
      </c>
    </row>
    <row r="513" spans="1:4">
      <c r="A513" s="34" t="s">
        <v>1198</v>
      </c>
      <c r="B513" s="32" t="s">
        <v>1199</v>
      </c>
      <c r="C513" s="33" t="s">
        <v>3172</v>
      </c>
      <c r="D513" s="32" t="s">
        <v>3173</v>
      </c>
    </row>
    <row r="514" spans="1:4">
      <c r="A514" s="34" t="s">
        <v>1198</v>
      </c>
      <c r="B514" s="32" t="s">
        <v>1199</v>
      </c>
      <c r="C514" s="33" t="s">
        <v>3174</v>
      </c>
      <c r="D514" s="32" t="s">
        <v>3175</v>
      </c>
    </row>
    <row r="515" spans="1:4">
      <c r="A515" s="34" t="s">
        <v>1198</v>
      </c>
      <c r="B515" s="32" t="s">
        <v>1199</v>
      </c>
      <c r="C515" s="33" t="s">
        <v>3176</v>
      </c>
      <c r="D515" s="32" t="s">
        <v>3177</v>
      </c>
    </row>
    <row r="516" spans="1:4">
      <c r="A516" s="34" t="s">
        <v>1198</v>
      </c>
      <c r="B516" s="32" t="s">
        <v>1199</v>
      </c>
      <c r="C516" s="33" t="s">
        <v>3178</v>
      </c>
      <c r="D516" s="32" t="s">
        <v>3179</v>
      </c>
    </row>
    <row r="517" spans="1:4">
      <c r="A517" s="34" t="s">
        <v>1198</v>
      </c>
      <c r="B517" s="32" t="s">
        <v>1199</v>
      </c>
      <c r="C517" s="33" t="s">
        <v>3180</v>
      </c>
      <c r="D517" s="32" t="s">
        <v>2402</v>
      </c>
    </row>
    <row r="518" spans="1:4">
      <c r="A518" s="34" t="s">
        <v>1198</v>
      </c>
      <c r="B518" s="32" t="s">
        <v>1199</v>
      </c>
      <c r="C518" s="33" t="s">
        <v>3181</v>
      </c>
      <c r="D518" s="32" t="s">
        <v>3182</v>
      </c>
    </row>
    <row r="519" spans="1:4">
      <c r="A519" s="34" t="s">
        <v>1198</v>
      </c>
      <c r="B519" s="32" t="s">
        <v>1199</v>
      </c>
      <c r="C519" s="33" t="s">
        <v>3183</v>
      </c>
      <c r="D519" s="32" t="s">
        <v>3184</v>
      </c>
    </row>
    <row r="520" spans="1:4">
      <c r="A520" s="34" t="s">
        <v>1198</v>
      </c>
      <c r="B520" s="32" t="s">
        <v>1199</v>
      </c>
      <c r="C520" s="33" t="s">
        <v>3185</v>
      </c>
      <c r="D520" s="32" t="s">
        <v>3186</v>
      </c>
    </row>
    <row r="521" spans="1:4">
      <c r="A521" s="34" t="s">
        <v>1198</v>
      </c>
      <c r="B521" s="32" t="s">
        <v>1199</v>
      </c>
      <c r="C521" s="33" t="s">
        <v>3187</v>
      </c>
      <c r="D521" s="32" t="s">
        <v>3188</v>
      </c>
    </row>
    <row r="522" spans="1:4">
      <c r="A522" s="34" t="s">
        <v>1198</v>
      </c>
      <c r="B522" s="32" t="s">
        <v>1199</v>
      </c>
      <c r="C522" s="33" t="s">
        <v>3189</v>
      </c>
      <c r="D522" s="32" t="s">
        <v>3190</v>
      </c>
    </row>
    <row r="523" spans="1:4">
      <c r="A523" s="34" t="s">
        <v>1198</v>
      </c>
      <c r="B523" s="32" t="s">
        <v>1199</v>
      </c>
      <c r="C523" s="33" t="s">
        <v>3191</v>
      </c>
      <c r="D523" s="32" t="s">
        <v>3192</v>
      </c>
    </row>
    <row r="524" spans="1:4">
      <c r="A524" s="34" t="s">
        <v>1198</v>
      </c>
      <c r="B524" s="32" t="s">
        <v>1199</v>
      </c>
      <c r="C524" s="33" t="s">
        <v>3193</v>
      </c>
      <c r="D524" s="32" t="s">
        <v>3194</v>
      </c>
    </row>
    <row r="525" spans="1:4">
      <c r="A525" s="34" t="s">
        <v>1198</v>
      </c>
      <c r="B525" s="32" t="s">
        <v>1199</v>
      </c>
      <c r="C525" s="33" t="s">
        <v>1238</v>
      </c>
      <c r="D525" s="32" t="s">
        <v>3195</v>
      </c>
    </row>
    <row r="526" spans="1:4">
      <c r="A526" s="34" t="s">
        <v>1198</v>
      </c>
      <c r="B526" s="32" t="s">
        <v>1199</v>
      </c>
      <c r="C526" s="33" t="s">
        <v>3196</v>
      </c>
      <c r="D526" s="32" t="s">
        <v>3197</v>
      </c>
    </row>
    <row r="527" spans="1:4">
      <c r="A527" s="34" t="s">
        <v>1198</v>
      </c>
      <c r="B527" s="32" t="s">
        <v>1199</v>
      </c>
      <c r="C527" s="33" t="s">
        <v>3198</v>
      </c>
      <c r="D527" s="32" t="s">
        <v>3199</v>
      </c>
    </row>
    <row r="528" spans="1:4">
      <c r="A528" s="34" t="s">
        <v>1198</v>
      </c>
      <c r="B528" s="32" t="s">
        <v>1199</v>
      </c>
      <c r="C528" s="33" t="s">
        <v>3200</v>
      </c>
      <c r="D528" s="32" t="s">
        <v>3201</v>
      </c>
    </row>
    <row r="529" spans="1:4">
      <c r="A529" s="34" t="s">
        <v>1198</v>
      </c>
      <c r="B529" s="32" t="s">
        <v>1199</v>
      </c>
      <c r="C529" s="33" t="s">
        <v>3202</v>
      </c>
      <c r="D529" s="32" t="s">
        <v>3203</v>
      </c>
    </row>
    <row r="530" spans="1:4">
      <c r="A530" s="34" t="s">
        <v>1198</v>
      </c>
      <c r="B530" s="32" t="s">
        <v>1199</v>
      </c>
      <c r="C530" s="33" t="s">
        <v>3204</v>
      </c>
      <c r="D530" s="32" t="s">
        <v>3205</v>
      </c>
    </row>
    <row r="531" spans="1:4">
      <c r="A531" s="34" t="s">
        <v>1198</v>
      </c>
      <c r="B531" s="32" t="s">
        <v>1199</v>
      </c>
      <c r="C531" s="33" t="s">
        <v>3206</v>
      </c>
      <c r="D531" s="32" t="s">
        <v>3207</v>
      </c>
    </row>
    <row r="532" spans="1:4">
      <c r="A532" s="34" t="s">
        <v>1198</v>
      </c>
      <c r="B532" s="32" t="s">
        <v>1199</v>
      </c>
      <c r="C532" s="33" t="s">
        <v>3208</v>
      </c>
      <c r="D532" s="32" t="s">
        <v>3209</v>
      </c>
    </row>
    <row r="533" spans="1:4">
      <c r="A533" s="34" t="s">
        <v>1198</v>
      </c>
      <c r="B533" s="32" t="s">
        <v>1199</v>
      </c>
      <c r="C533" s="33" t="s">
        <v>3210</v>
      </c>
      <c r="D533" s="32" t="s">
        <v>2827</v>
      </c>
    </row>
    <row r="534" spans="1:4">
      <c r="A534" s="34" t="s">
        <v>1198</v>
      </c>
      <c r="B534" s="32" t="s">
        <v>1199</v>
      </c>
      <c r="C534" s="33" t="s">
        <v>3211</v>
      </c>
      <c r="D534" s="32" t="s">
        <v>3212</v>
      </c>
    </row>
    <row r="535" spans="1:4">
      <c r="A535" s="34" t="s">
        <v>1198</v>
      </c>
      <c r="B535" s="32" t="s">
        <v>1199</v>
      </c>
      <c r="C535" s="33" t="s">
        <v>3213</v>
      </c>
      <c r="D535" s="32" t="s">
        <v>3214</v>
      </c>
    </row>
    <row r="536" spans="1:4">
      <c r="A536" s="34" t="s">
        <v>1198</v>
      </c>
      <c r="B536" s="32" t="s">
        <v>1199</v>
      </c>
      <c r="C536" s="33" t="s">
        <v>3215</v>
      </c>
      <c r="D536" s="32" t="s">
        <v>3216</v>
      </c>
    </row>
    <row r="537" spans="1:4">
      <c r="A537" s="34" t="s">
        <v>1198</v>
      </c>
      <c r="B537" s="32" t="s">
        <v>1199</v>
      </c>
      <c r="C537" s="33" t="s">
        <v>3217</v>
      </c>
      <c r="D537" s="32" t="s">
        <v>3218</v>
      </c>
    </row>
    <row r="538" spans="1:4">
      <c r="A538" s="34" t="s">
        <v>1198</v>
      </c>
      <c r="B538" s="32" t="s">
        <v>1199</v>
      </c>
      <c r="C538" s="33" t="s">
        <v>3219</v>
      </c>
      <c r="D538" s="32" t="s">
        <v>3220</v>
      </c>
    </row>
    <row r="539" spans="1:4">
      <c r="A539" s="34" t="s">
        <v>1198</v>
      </c>
      <c r="B539" s="32" t="s">
        <v>1199</v>
      </c>
      <c r="C539" s="33" t="s">
        <v>3221</v>
      </c>
      <c r="D539" s="32" t="s">
        <v>3222</v>
      </c>
    </row>
    <row r="540" spans="1:4">
      <c r="A540" s="34" t="s">
        <v>1198</v>
      </c>
      <c r="B540" s="32" t="s">
        <v>1199</v>
      </c>
      <c r="C540" s="33" t="s">
        <v>3223</v>
      </c>
      <c r="D540" s="32" t="s">
        <v>3224</v>
      </c>
    </row>
    <row r="541" spans="1:4">
      <c r="A541" s="34" t="s">
        <v>1198</v>
      </c>
      <c r="B541" s="32" t="s">
        <v>1199</v>
      </c>
      <c r="C541" s="33" t="s">
        <v>3225</v>
      </c>
      <c r="D541" s="32" t="s">
        <v>3226</v>
      </c>
    </row>
    <row r="542" spans="1:4">
      <c r="A542" s="34" t="s">
        <v>1198</v>
      </c>
      <c r="B542" s="32" t="s">
        <v>1199</v>
      </c>
      <c r="C542" s="33" t="s">
        <v>3227</v>
      </c>
      <c r="D542" s="32" t="s">
        <v>3228</v>
      </c>
    </row>
    <row r="543" spans="1:4">
      <c r="A543" s="34" t="s">
        <v>1198</v>
      </c>
      <c r="B543" s="32" t="s">
        <v>1199</v>
      </c>
      <c r="C543" s="33" t="s">
        <v>3229</v>
      </c>
      <c r="D543" s="32" t="s">
        <v>3230</v>
      </c>
    </row>
    <row r="544" spans="1:4">
      <c r="A544" s="34" t="s">
        <v>1198</v>
      </c>
      <c r="B544" s="32" t="s">
        <v>1199</v>
      </c>
      <c r="C544" s="33" t="s">
        <v>3231</v>
      </c>
      <c r="D544" s="32" t="s">
        <v>3232</v>
      </c>
    </row>
    <row r="545" spans="1:4">
      <c r="A545" s="34" t="s">
        <v>1198</v>
      </c>
      <c r="B545" s="32" t="s">
        <v>1199</v>
      </c>
      <c r="C545" s="33" t="s">
        <v>3233</v>
      </c>
      <c r="D545" s="32" t="s">
        <v>3234</v>
      </c>
    </row>
    <row r="546" spans="1:4">
      <c r="A546" s="34" t="s">
        <v>1198</v>
      </c>
      <c r="B546" s="32" t="s">
        <v>1199</v>
      </c>
      <c r="C546" s="33" t="s">
        <v>3235</v>
      </c>
      <c r="D546" s="32" t="s">
        <v>3236</v>
      </c>
    </row>
    <row r="547" spans="1:4">
      <c r="A547" s="34" t="s">
        <v>1198</v>
      </c>
      <c r="B547" s="32" t="s">
        <v>1199</v>
      </c>
      <c r="C547" s="33" t="s">
        <v>3237</v>
      </c>
      <c r="D547" s="32" t="s">
        <v>3238</v>
      </c>
    </row>
    <row r="548" spans="1:4">
      <c r="A548" s="34" t="s">
        <v>1198</v>
      </c>
      <c r="B548" s="32" t="s">
        <v>1199</v>
      </c>
      <c r="C548" s="33" t="s">
        <v>3239</v>
      </c>
      <c r="D548" s="32" t="s">
        <v>3240</v>
      </c>
    </row>
    <row r="549" spans="1:4">
      <c r="A549" s="34" t="s">
        <v>1198</v>
      </c>
      <c r="B549" s="32" t="s">
        <v>1199</v>
      </c>
      <c r="C549" s="33" t="s">
        <v>3241</v>
      </c>
      <c r="D549" s="32" t="s">
        <v>3242</v>
      </c>
    </row>
    <row r="550" spans="1:4">
      <c r="A550" s="34" t="s">
        <v>1198</v>
      </c>
      <c r="B550" s="32" t="s">
        <v>1199</v>
      </c>
      <c r="C550" s="33" t="s">
        <v>3243</v>
      </c>
      <c r="D550" s="32" t="s">
        <v>3244</v>
      </c>
    </row>
    <row r="551" spans="1:4">
      <c r="A551" s="34" t="s">
        <v>1198</v>
      </c>
      <c r="B551" s="32" t="s">
        <v>1199</v>
      </c>
      <c r="C551" s="33" t="s">
        <v>3245</v>
      </c>
      <c r="D551" s="32" t="s">
        <v>3246</v>
      </c>
    </row>
    <row r="552" spans="1:4">
      <c r="A552" s="34" t="s">
        <v>1198</v>
      </c>
      <c r="B552" s="32" t="s">
        <v>1199</v>
      </c>
      <c r="C552" s="33" t="s">
        <v>3247</v>
      </c>
      <c r="D552" s="32" t="s">
        <v>3248</v>
      </c>
    </row>
    <row r="553" spans="1:4">
      <c r="A553" s="34" t="s">
        <v>1198</v>
      </c>
      <c r="B553" s="32" t="s">
        <v>1199</v>
      </c>
      <c r="C553" s="33" t="s">
        <v>3249</v>
      </c>
      <c r="D553" s="32" t="s">
        <v>3250</v>
      </c>
    </row>
    <row r="554" spans="1:4">
      <c r="A554" s="34" t="s">
        <v>1198</v>
      </c>
      <c r="B554" s="32" t="s">
        <v>1199</v>
      </c>
      <c r="C554" s="33" t="s">
        <v>3251</v>
      </c>
      <c r="D554" s="32" t="s">
        <v>553</v>
      </c>
    </row>
    <row r="555" spans="1:4">
      <c r="A555" s="34" t="s">
        <v>1198</v>
      </c>
      <c r="B555" s="32" t="s">
        <v>1199</v>
      </c>
      <c r="C555" s="33" t="s">
        <v>3252</v>
      </c>
      <c r="D555" s="32" t="s">
        <v>3253</v>
      </c>
    </row>
    <row r="556" spans="1:4">
      <c r="A556" s="34" t="s">
        <v>1198</v>
      </c>
      <c r="B556" s="32" t="s">
        <v>1199</v>
      </c>
      <c r="C556" s="33" t="s">
        <v>3254</v>
      </c>
      <c r="D556" s="32" t="s">
        <v>3255</v>
      </c>
    </row>
    <row r="557" spans="1:4">
      <c r="A557" s="34" t="s">
        <v>1198</v>
      </c>
      <c r="B557" s="32" t="s">
        <v>1199</v>
      </c>
      <c r="C557" s="33" t="s">
        <v>3256</v>
      </c>
      <c r="D557" s="32" t="s">
        <v>3257</v>
      </c>
    </row>
    <row r="558" spans="1:4">
      <c r="A558" s="34" t="s">
        <v>1198</v>
      </c>
      <c r="B558" s="32" t="s">
        <v>1199</v>
      </c>
      <c r="C558" s="33" t="s">
        <v>3258</v>
      </c>
      <c r="D558" s="32" t="s">
        <v>3259</v>
      </c>
    </row>
    <row r="559" spans="1:4">
      <c r="A559" s="34" t="s">
        <v>1198</v>
      </c>
      <c r="B559" s="32" t="s">
        <v>1199</v>
      </c>
      <c r="C559" s="33" t="s">
        <v>3260</v>
      </c>
      <c r="D559" s="32" t="s">
        <v>3261</v>
      </c>
    </row>
    <row r="560" spans="1:4">
      <c r="A560" s="34" t="s">
        <v>1198</v>
      </c>
      <c r="B560" s="32" t="s">
        <v>1199</v>
      </c>
      <c r="C560" s="33" t="s">
        <v>3262</v>
      </c>
      <c r="D560" s="32" t="s">
        <v>3263</v>
      </c>
    </row>
    <row r="561" spans="1:4">
      <c r="A561" s="34" t="s">
        <v>1198</v>
      </c>
      <c r="B561" s="32" t="s">
        <v>1199</v>
      </c>
      <c r="C561" s="33" t="s">
        <v>3264</v>
      </c>
      <c r="D561" s="32" t="s">
        <v>3265</v>
      </c>
    </row>
    <row r="562" spans="1:4">
      <c r="A562" s="34" t="s">
        <v>1198</v>
      </c>
      <c r="B562" s="32" t="s">
        <v>1199</v>
      </c>
      <c r="C562" s="33" t="s">
        <v>3266</v>
      </c>
      <c r="D562" s="32" t="s">
        <v>3267</v>
      </c>
    </row>
    <row r="563" spans="1:4">
      <c r="A563" s="34" t="s">
        <v>1198</v>
      </c>
      <c r="B563" s="32" t="s">
        <v>1199</v>
      </c>
      <c r="C563" s="33" t="s">
        <v>3268</v>
      </c>
      <c r="D563" s="32" t="s">
        <v>3269</v>
      </c>
    </row>
    <row r="564" spans="1:4">
      <c r="A564" s="34" t="s">
        <v>1198</v>
      </c>
      <c r="B564" s="32" t="s">
        <v>1199</v>
      </c>
      <c r="C564" s="33" t="s">
        <v>3270</v>
      </c>
      <c r="D564" s="32" t="s">
        <v>3271</v>
      </c>
    </row>
    <row r="565" spans="1:4">
      <c r="A565" s="34" t="s">
        <v>1198</v>
      </c>
      <c r="B565" s="32" t="s">
        <v>1199</v>
      </c>
      <c r="C565" s="33" t="s">
        <v>3272</v>
      </c>
      <c r="D565" s="32" t="s">
        <v>3273</v>
      </c>
    </row>
    <row r="566" spans="1:4">
      <c r="A566" s="34" t="s">
        <v>1198</v>
      </c>
      <c r="B566" s="32" t="s">
        <v>1199</v>
      </c>
      <c r="C566" s="33" t="s">
        <v>3274</v>
      </c>
      <c r="D566" s="32" t="s">
        <v>252</v>
      </c>
    </row>
    <row r="567" spans="1:4">
      <c r="A567" s="34" t="s">
        <v>1198</v>
      </c>
      <c r="B567" s="32" t="s">
        <v>1199</v>
      </c>
      <c r="C567" s="33" t="s">
        <v>253</v>
      </c>
      <c r="D567" s="32" t="s">
        <v>254</v>
      </c>
    </row>
    <row r="568" spans="1:4">
      <c r="A568" s="34" t="s">
        <v>1198</v>
      </c>
      <c r="B568" s="32" t="s">
        <v>1199</v>
      </c>
      <c r="C568" s="33" t="s">
        <v>255</v>
      </c>
      <c r="D568" s="32" t="s">
        <v>256</v>
      </c>
    </row>
    <row r="569" spans="1:4">
      <c r="A569" s="34" t="s">
        <v>1198</v>
      </c>
      <c r="B569" s="32" t="s">
        <v>1199</v>
      </c>
      <c r="C569" s="33" t="s">
        <v>257</v>
      </c>
      <c r="D569" s="32" t="s">
        <v>258</v>
      </c>
    </row>
    <row r="570" spans="1:4">
      <c r="A570" s="34" t="s">
        <v>1198</v>
      </c>
      <c r="B570" s="32" t="s">
        <v>1199</v>
      </c>
      <c r="C570" s="33" t="s">
        <v>259</v>
      </c>
      <c r="D570" s="32" t="s">
        <v>260</v>
      </c>
    </row>
    <row r="571" spans="1:4">
      <c r="A571" s="34" t="s">
        <v>1198</v>
      </c>
      <c r="B571" s="32" t="s">
        <v>1199</v>
      </c>
      <c r="C571" s="33" t="s">
        <v>261</v>
      </c>
      <c r="D571" s="32" t="s">
        <v>262</v>
      </c>
    </row>
    <row r="572" spans="1:4">
      <c r="A572" s="34" t="s">
        <v>1198</v>
      </c>
      <c r="B572" s="32" t="s">
        <v>1199</v>
      </c>
      <c r="C572" s="33" t="s">
        <v>263</v>
      </c>
      <c r="D572" s="32" t="s">
        <v>264</v>
      </c>
    </row>
    <row r="573" spans="1:4">
      <c r="A573" s="34" t="s">
        <v>1198</v>
      </c>
      <c r="B573" s="32" t="s">
        <v>1199</v>
      </c>
      <c r="C573" s="33" t="s">
        <v>265</v>
      </c>
      <c r="D573" s="32" t="s">
        <v>266</v>
      </c>
    </row>
    <row r="574" spans="1:4">
      <c r="A574" s="34" t="s">
        <v>1198</v>
      </c>
      <c r="B574" s="32" t="s">
        <v>1199</v>
      </c>
      <c r="C574" s="33" t="s">
        <v>267</v>
      </c>
      <c r="D574" s="32" t="s">
        <v>268</v>
      </c>
    </row>
    <row r="575" spans="1:4">
      <c r="A575" s="34" t="s">
        <v>1198</v>
      </c>
      <c r="B575" s="32" t="s">
        <v>1199</v>
      </c>
      <c r="C575" s="33" t="s">
        <v>269</v>
      </c>
      <c r="D575" s="32" t="s">
        <v>453</v>
      </c>
    </row>
    <row r="576" spans="1:4">
      <c r="A576" s="34" t="s">
        <v>1198</v>
      </c>
      <c r="B576" s="32" t="s">
        <v>1199</v>
      </c>
      <c r="C576" s="33" t="s">
        <v>270</v>
      </c>
      <c r="D576" s="32" t="s">
        <v>271</v>
      </c>
    </row>
    <row r="577" spans="1:4">
      <c r="A577" s="34" t="s">
        <v>1198</v>
      </c>
      <c r="B577" s="32" t="s">
        <v>1199</v>
      </c>
      <c r="C577" s="33" t="s">
        <v>272</v>
      </c>
      <c r="D577" s="32" t="s">
        <v>273</v>
      </c>
    </row>
    <row r="578" spans="1:4">
      <c r="A578" s="34" t="s">
        <v>1198</v>
      </c>
      <c r="B578" s="32" t="s">
        <v>1199</v>
      </c>
      <c r="C578" s="33" t="s">
        <v>274</v>
      </c>
      <c r="D578" s="32" t="s">
        <v>275</v>
      </c>
    </row>
    <row r="579" spans="1:4">
      <c r="A579" s="34" t="s">
        <v>1198</v>
      </c>
      <c r="B579" s="32" t="s">
        <v>1199</v>
      </c>
      <c r="C579" s="33" t="s">
        <v>276</v>
      </c>
      <c r="D579" s="32" t="s">
        <v>277</v>
      </c>
    </row>
    <row r="580" spans="1:4">
      <c r="A580" s="34" t="s">
        <v>1198</v>
      </c>
      <c r="B580" s="32" t="s">
        <v>1199</v>
      </c>
      <c r="C580" s="33" t="s">
        <v>278</v>
      </c>
      <c r="D580" s="32" t="s">
        <v>279</v>
      </c>
    </row>
    <row r="581" spans="1:4">
      <c r="A581" s="34" t="s">
        <v>1198</v>
      </c>
      <c r="B581" s="32" t="s">
        <v>1199</v>
      </c>
      <c r="C581" s="33" t="s">
        <v>280</v>
      </c>
      <c r="D581" s="32" t="s">
        <v>281</v>
      </c>
    </row>
    <row r="582" spans="1:4">
      <c r="A582" s="34" t="s">
        <v>1198</v>
      </c>
      <c r="B582" s="32" t="s">
        <v>1199</v>
      </c>
      <c r="C582" s="33" t="s">
        <v>282</v>
      </c>
      <c r="D582" s="32" t="s">
        <v>283</v>
      </c>
    </row>
    <row r="583" spans="1:4">
      <c r="A583" s="34" t="s">
        <v>1198</v>
      </c>
      <c r="B583" s="32" t="s">
        <v>1199</v>
      </c>
      <c r="C583" s="33" t="s">
        <v>284</v>
      </c>
      <c r="D583" s="32" t="s">
        <v>285</v>
      </c>
    </row>
    <row r="584" spans="1:4">
      <c r="A584" s="34" t="s">
        <v>1198</v>
      </c>
      <c r="B584" s="32" t="s">
        <v>1199</v>
      </c>
      <c r="C584" s="33" t="s">
        <v>286</v>
      </c>
      <c r="D584" s="32" t="s">
        <v>287</v>
      </c>
    </row>
    <row r="585" spans="1:4">
      <c r="A585" s="34" t="s">
        <v>1198</v>
      </c>
      <c r="B585" s="32" t="s">
        <v>1199</v>
      </c>
      <c r="C585" s="33" t="s">
        <v>288</v>
      </c>
      <c r="D585" s="32" t="s">
        <v>289</v>
      </c>
    </row>
    <row r="586" spans="1:4">
      <c r="A586" s="34" t="s">
        <v>1198</v>
      </c>
      <c r="B586" s="32" t="s">
        <v>1199</v>
      </c>
      <c r="C586" s="33" t="s">
        <v>290</v>
      </c>
      <c r="D586" s="32" t="s">
        <v>291</v>
      </c>
    </row>
    <row r="587" spans="1:4">
      <c r="A587" s="34" t="s">
        <v>1198</v>
      </c>
      <c r="B587" s="32" t="s">
        <v>1199</v>
      </c>
      <c r="C587" s="33" t="s">
        <v>292</v>
      </c>
      <c r="D587" s="32" t="s">
        <v>293</v>
      </c>
    </row>
    <row r="588" spans="1:4">
      <c r="A588" s="34" t="s">
        <v>1198</v>
      </c>
      <c r="B588" s="32" t="s">
        <v>1199</v>
      </c>
      <c r="C588" s="33" t="s">
        <v>294</v>
      </c>
      <c r="D588" s="32" t="s">
        <v>295</v>
      </c>
    </row>
    <row r="589" spans="1:4">
      <c r="A589" s="34" t="s">
        <v>1198</v>
      </c>
      <c r="B589" s="32" t="s">
        <v>1199</v>
      </c>
      <c r="C589" s="33" t="s">
        <v>296</v>
      </c>
      <c r="D589" s="32" t="s">
        <v>297</v>
      </c>
    </row>
    <row r="590" spans="1:4">
      <c r="A590" s="34" t="s">
        <v>1198</v>
      </c>
      <c r="B590" s="32" t="s">
        <v>1199</v>
      </c>
      <c r="C590" s="33" t="s">
        <v>298</v>
      </c>
      <c r="D590" s="32" t="s">
        <v>299</v>
      </c>
    </row>
    <row r="591" spans="1:4">
      <c r="A591" s="34" t="s">
        <v>1198</v>
      </c>
      <c r="B591" s="32" t="s">
        <v>1199</v>
      </c>
      <c r="C591" s="33" t="s">
        <v>300</v>
      </c>
      <c r="D591" s="32" t="s">
        <v>301</v>
      </c>
    </row>
    <row r="592" spans="1:4">
      <c r="A592" s="34" t="s">
        <v>1198</v>
      </c>
      <c r="B592" s="32" t="s">
        <v>1199</v>
      </c>
      <c r="C592" s="33" t="s">
        <v>302</v>
      </c>
      <c r="D592" s="32" t="s">
        <v>303</v>
      </c>
    </row>
    <row r="593" spans="1:4">
      <c r="A593" s="34" t="s">
        <v>1198</v>
      </c>
      <c r="B593" s="32" t="s">
        <v>1199</v>
      </c>
      <c r="C593" s="33" t="s">
        <v>304</v>
      </c>
      <c r="D593" s="32" t="s">
        <v>305</v>
      </c>
    </row>
    <row r="594" spans="1:4">
      <c r="A594" s="34" t="s">
        <v>1198</v>
      </c>
      <c r="B594" s="32" t="s">
        <v>1199</v>
      </c>
      <c r="C594" s="33" t="s">
        <v>306</v>
      </c>
      <c r="D594" s="32" t="s">
        <v>307</v>
      </c>
    </row>
    <row r="595" spans="1:4">
      <c r="A595" s="34" t="s">
        <v>1198</v>
      </c>
      <c r="B595" s="32" t="s">
        <v>1199</v>
      </c>
      <c r="C595" s="33" t="s">
        <v>308</v>
      </c>
      <c r="D595" s="32" t="s">
        <v>309</v>
      </c>
    </row>
    <row r="596" spans="1:4">
      <c r="A596" s="34" t="s">
        <v>1198</v>
      </c>
      <c r="B596" s="32" t="s">
        <v>1199</v>
      </c>
      <c r="C596" s="33" t="s">
        <v>310</v>
      </c>
      <c r="D596" s="32" t="s">
        <v>311</v>
      </c>
    </row>
    <row r="597" spans="1:4">
      <c r="A597" s="34" t="s">
        <v>1198</v>
      </c>
      <c r="B597" s="32" t="s">
        <v>1199</v>
      </c>
      <c r="C597" s="33" t="s">
        <v>312</v>
      </c>
      <c r="D597" s="32" t="s">
        <v>313</v>
      </c>
    </row>
    <row r="598" spans="1:4">
      <c r="A598" s="34" t="s">
        <v>1198</v>
      </c>
      <c r="B598" s="32" t="s">
        <v>1199</v>
      </c>
      <c r="C598" s="33" t="s">
        <v>314</v>
      </c>
      <c r="D598" s="32" t="s">
        <v>315</v>
      </c>
    </row>
    <row r="599" spans="1:4">
      <c r="A599" s="34" t="s">
        <v>1198</v>
      </c>
      <c r="B599" s="32" t="s">
        <v>1199</v>
      </c>
      <c r="C599" s="33" t="s">
        <v>316</v>
      </c>
      <c r="D599" s="32" t="s">
        <v>317</v>
      </c>
    </row>
    <row r="600" spans="1:4">
      <c r="A600" s="34" t="s">
        <v>1198</v>
      </c>
      <c r="B600" s="32" t="s">
        <v>1199</v>
      </c>
      <c r="C600" s="33" t="s">
        <v>318</v>
      </c>
      <c r="D600" s="32" t="s">
        <v>319</v>
      </c>
    </row>
    <row r="601" spans="1:4">
      <c r="A601" s="34" t="s">
        <v>1198</v>
      </c>
      <c r="B601" s="32" t="s">
        <v>1199</v>
      </c>
      <c r="C601" s="33" t="s">
        <v>320</v>
      </c>
      <c r="D601" s="32" t="s">
        <v>321</v>
      </c>
    </row>
    <row r="602" spans="1:4">
      <c r="A602" s="34" t="s">
        <v>1198</v>
      </c>
      <c r="B602" s="32" t="s">
        <v>1199</v>
      </c>
      <c r="C602" s="33" t="s">
        <v>322</v>
      </c>
      <c r="D602" s="32" t="s">
        <v>323</v>
      </c>
    </row>
    <row r="603" spans="1:4">
      <c r="A603" s="34" t="s">
        <v>1198</v>
      </c>
      <c r="B603" s="32" t="s">
        <v>1199</v>
      </c>
      <c r="C603" s="33" t="s">
        <v>324</v>
      </c>
      <c r="D603" s="32" t="s">
        <v>325</v>
      </c>
    </row>
    <row r="604" spans="1:4">
      <c r="A604" s="34" t="s">
        <v>1198</v>
      </c>
      <c r="B604" s="32" t="s">
        <v>1199</v>
      </c>
      <c r="C604" s="33" t="s">
        <v>326</v>
      </c>
      <c r="D604" s="32" t="s">
        <v>327</v>
      </c>
    </row>
    <row r="605" spans="1:4">
      <c r="A605" s="34" t="s">
        <v>1198</v>
      </c>
      <c r="B605" s="32" t="s">
        <v>1199</v>
      </c>
      <c r="C605" s="33" t="s">
        <v>328</v>
      </c>
      <c r="D605" s="32" t="s">
        <v>329</v>
      </c>
    </row>
    <row r="606" spans="1:4">
      <c r="A606" s="34" t="s">
        <v>1198</v>
      </c>
      <c r="B606" s="32" t="s">
        <v>1199</v>
      </c>
      <c r="C606" s="33" t="s">
        <v>330</v>
      </c>
      <c r="D606" s="32" t="s">
        <v>331</v>
      </c>
    </row>
    <row r="607" spans="1:4">
      <c r="A607" s="34" t="s">
        <v>1198</v>
      </c>
      <c r="B607" s="32" t="s">
        <v>1199</v>
      </c>
      <c r="C607" s="33" t="s">
        <v>332</v>
      </c>
      <c r="D607" s="32" t="s">
        <v>333</v>
      </c>
    </row>
    <row r="608" spans="1:4">
      <c r="A608" s="34" t="s">
        <v>1198</v>
      </c>
      <c r="B608" s="32" t="s">
        <v>1199</v>
      </c>
      <c r="C608" s="33" t="s">
        <v>334</v>
      </c>
      <c r="D608" s="32" t="s">
        <v>335</v>
      </c>
    </row>
    <row r="609" spans="1:4">
      <c r="A609" s="34" t="s">
        <v>1198</v>
      </c>
      <c r="B609" s="32" t="s">
        <v>1199</v>
      </c>
      <c r="C609" s="33" t="s">
        <v>336</v>
      </c>
      <c r="D609" s="32" t="s">
        <v>337</v>
      </c>
    </row>
    <row r="610" spans="1:4">
      <c r="A610" s="34" t="s">
        <v>1198</v>
      </c>
      <c r="B610" s="32" t="s">
        <v>1199</v>
      </c>
      <c r="C610" s="33" t="s">
        <v>338</v>
      </c>
      <c r="D610" s="32" t="s">
        <v>339</v>
      </c>
    </row>
    <row r="611" spans="1:4">
      <c r="A611" s="34" t="s">
        <v>1198</v>
      </c>
      <c r="B611" s="32" t="s">
        <v>1199</v>
      </c>
      <c r="C611" s="33" t="s">
        <v>340</v>
      </c>
      <c r="D611" s="32" t="s">
        <v>341</v>
      </c>
    </row>
    <row r="612" spans="1:4">
      <c r="A612" s="34" t="s">
        <v>1198</v>
      </c>
      <c r="B612" s="32" t="s">
        <v>1199</v>
      </c>
      <c r="C612" s="33" t="s">
        <v>342</v>
      </c>
      <c r="D612" s="32" t="s">
        <v>343</v>
      </c>
    </row>
    <row r="613" spans="1:4">
      <c r="A613" s="34" t="s">
        <v>1198</v>
      </c>
      <c r="B613" s="32" t="s">
        <v>1199</v>
      </c>
      <c r="C613" s="33" t="s">
        <v>344</v>
      </c>
      <c r="D613" s="32" t="s">
        <v>345</v>
      </c>
    </row>
    <row r="614" spans="1:4">
      <c r="A614" s="34" t="s">
        <v>1198</v>
      </c>
      <c r="B614" s="32" t="s">
        <v>1199</v>
      </c>
      <c r="C614" s="33" t="s">
        <v>346</v>
      </c>
      <c r="D614" s="32" t="s">
        <v>347</v>
      </c>
    </row>
    <row r="615" spans="1:4">
      <c r="A615" s="34" t="s">
        <v>1198</v>
      </c>
      <c r="B615" s="32" t="s">
        <v>1199</v>
      </c>
      <c r="C615" s="33" t="s">
        <v>348</v>
      </c>
      <c r="D615" s="32" t="s">
        <v>349</v>
      </c>
    </row>
    <row r="616" spans="1:4">
      <c r="A616" s="34" t="s">
        <v>1198</v>
      </c>
      <c r="B616" s="32" t="s">
        <v>1199</v>
      </c>
      <c r="C616" s="33" t="s">
        <v>350</v>
      </c>
      <c r="D616" s="32" t="s">
        <v>351</v>
      </c>
    </row>
    <row r="617" spans="1:4">
      <c r="A617" s="34" t="s">
        <v>1198</v>
      </c>
      <c r="B617" s="32" t="s">
        <v>1199</v>
      </c>
      <c r="C617" s="33" t="s">
        <v>352</v>
      </c>
      <c r="D617" s="32" t="s">
        <v>353</v>
      </c>
    </row>
    <row r="618" spans="1:4">
      <c r="A618" s="34" t="s">
        <v>1198</v>
      </c>
      <c r="B618" s="32" t="s">
        <v>1199</v>
      </c>
      <c r="C618" s="33" t="s">
        <v>354</v>
      </c>
      <c r="D618" s="32" t="s">
        <v>355</v>
      </c>
    </row>
    <row r="619" spans="1:4">
      <c r="A619" s="34" t="s">
        <v>1198</v>
      </c>
      <c r="B619" s="32" t="s">
        <v>1199</v>
      </c>
      <c r="C619" s="33" t="s">
        <v>356</v>
      </c>
      <c r="D619" s="32" t="s">
        <v>357</v>
      </c>
    </row>
    <row r="620" spans="1:4">
      <c r="A620" s="34" t="s">
        <v>1198</v>
      </c>
      <c r="B620" s="32" t="s">
        <v>1199</v>
      </c>
      <c r="C620" s="33" t="s">
        <v>358</v>
      </c>
      <c r="D620" s="32" t="s">
        <v>359</v>
      </c>
    </row>
    <row r="621" spans="1:4">
      <c r="A621" s="34" t="s">
        <v>1198</v>
      </c>
      <c r="B621" s="32" t="s">
        <v>1199</v>
      </c>
      <c r="C621" s="33" t="s">
        <v>360</v>
      </c>
      <c r="D621" s="32" t="s">
        <v>361</v>
      </c>
    </row>
    <row r="622" spans="1:4">
      <c r="A622" s="34" t="s">
        <v>1198</v>
      </c>
      <c r="B622" s="32" t="s">
        <v>1199</v>
      </c>
      <c r="C622" s="33" t="s">
        <v>362</v>
      </c>
      <c r="D622" s="32" t="s">
        <v>363</v>
      </c>
    </row>
    <row r="623" spans="1:4">
      <c r="A623" s="34" t="s">
        <v>1198</v>
      </c>
      <c r="B623" s="32" t="s">
        <v>1199</v>
      </c>
      <c r="C623" s="33" t="s">
        <v>364</v>
      </c>
      <c r="D623" s="32" t="s">
        <v>365</v>
      </c>
    </row>
    <row r="624" spans="1:4">
      <c r="A624" s="34" t="s">
        <v>1198</v>
      </c>
      <c r="B624" s="32" t="s">
        <v>1199</v>
      </c>
      <c r="C624" s="33" t="s">
        <v>366</v>
      </c>
      <c r="D624" s="32" t="s">
        <v>367</v>
      </c>
    </row>
    <row r="625" spans="1:4">
      <c r="A625" s="34" t="s">
        <v>1198</v>
      </c>
      <c r="B625" s="32" t="s">
        <v>1199</v>
      </c>
      <c r="C625" s="33" t="s">
        <v>368</v>
      </c>
      <c r="D625" s="32" t="s">
        <v>2899</v>
      </c>
    </row>
    <row r="626" spans="1:4">
      <c r="A626" s="34" t="s">
        <v>1198</v>
      </c>
      <c r="B626" s="32" t="s">
        <v>1199</v>
      </c>
      <c r="C626" s="33" t="s">
        <v>369</v>
      </c>
      <c r="D626" s="32" t="s">
        <v>370</v>
      </c>
    </row>
    <row r="627" spans="1:4">
      <c r="A627" s="34" t="s">
        <v>1198</v>
      </c>
      <c r="B627" s="32" t="s">
        <v>1199</v>
      </c>
      <c r="C627" s="33" t="s">
        <v>371</v>
      </c>
      <c r="D627" s="32" t="s">
        <v>372</v>
      </c>
    </row>
    <row r="628" spans="1:4">
      <c r="A628" s="34" t="s">
        <v>1198</v>
      </c>
      <c r="B628" s="32" t="s">
        <v>1199</v>
      </c>
      <c r="C628" s="33" t="s">
        <v>373</v>
      </c>
      <c r="D628" s="32" t="s">
        <v>374</v>
      </c>
    </row>
    <row r="629" spans="1:4">
      <c r="A629" s="34" t="s">
        <v>1198</v>
      </c>
      <c r="B629" s="32" t="s">
        <v>1199</v>
      </c>
      <c r="C629" s="33" t="s">
        <v>375</v>
      </c>
      <c r="D629" s="32" t="s">
        <v>376</v>
      </c>
    </row>
    <row r="630" spans="1:4">
      <c r="A630" s="34" t="s">
        <v>1198</v>
      </c>
      <c r="B630" s="32" t="s">
        <v>1199</v>
      </c>
      <c r="C630" s="33" t="s">
        <v>377</v>
      </c>
      <c r="D630" s="32" t="s">
        <v>378</v>
      </c>
    </row>
    <row r="631" spans="1:4">
      <c r="A631" s="34" t="s">
        <v>1198</v>
      </c>
      <c r="B631" s="32" t="s">
        <v>1199</v>
      </c>
      <c r="C631" s="33" t="s">
        <v>379</v>
      </c>
      <c r="D631" s="32" t="s">
        <v>380</v>
      </c>
    </row>
    <row r="632" spans="1:4">
      <c r="A632" s="34" t="s">
        <v>1198</v>
      </c>
      <c r="B632" s="32" t="s">
        <v>1199</v>
      </c>
      <c r="C632" s="33" t="s">
        <v>381</v>
      </c>
      <c r="D632" s="32" t="s">
        <v>382</v>
      </c>
    </row>
    <row r="633" spans="1:4">
      <c r="A633" s="34" t="s">
        <v>1198</v>
      </c>
      <c r="B633" s="32" t="s">
        <v>1199</v>
      </c>
      <c r="C633" s="33" t="s">
        <v>383</v>
      </c>
      <c r="D633" s="32" t="s">
        <v>384</v>
      </c>
    </row>
    <row r="634" spans="1:4">
      <c r="A634" s="34" t="s">
        <v>1198</v>
      </c>
      <c r="B634" s="32" t="s">
        <v>1199</v>
      </c>
      <c r="C634" s="33" t="s">
        <v>385</v>
      </c>
      <c r="D634" s="32" t="s">
        <v>386</v>
      </c>
    </row>
    <row r="635" spans="1:4">
      <c r="A635" s="34" t="s">
        <v>1198</v>
      </c>
      <c r="B635" s="32" t="s">
        <v>1199</v>
      </c>
      <c r="C635" s="33" t="s">
        <v>387</v>
      </c>
      <c r="D635" s="32" t="s">
        <v>388</v>
      </c>
    </row>
    <row r="636" spans="1:4">
      <c r="A636" s="34" t="s">
        <v>1198</v>
      </c>
      <c r="B636" s="32" t="s">
        <v>1199</v>
      </c>
      <c r="C636" s="33" t="s">
        <v>389</v>
      </c>
      <c r="D636" s="32" t="s">
        <v>390</v>
      </c>
    </row>
    <row r="637" spans="1:4">
      <c r="A637" s="34" t="s">
        <v>1198</v>
      </c>
      <c r="B637" s="32" t="s">
        <v>1199</v>
      </c>
      <c r="C637" s="33" t="s">
        <v>391</v>
      </c>
      <c r="D637" s="32" t="s">
        <v>392</v>
      </c>
    </row>
    <row r="638" spans="1:4">
      <c r="A638" s="34" t="s">
        <v>1198</v>
      </c>
      <c r="B638" s="32" t="s">
        <v>1199</v>
      </c>
      <c r="C638" s="33" t="s">
        <v>393</v>
      </c>
      <c r="D638" s="32" t="s">
        <v>394</v>
      </c>
    </row>
    <row r="639" spans="1:4">
      <c r="A639" s="34" t="s">
        <v>1198</v>
      </c>
      <c r="B639" s="32" t="s">
        <v>1199</v>
      </c>
      <c r="C639" s="33" t="s">
        <v>395</v>
      </c>
      <c r="D639" s="32" t="s">
        <v>396</v>
      </c>
    </row>
    <row r="640" spans="1:4">
      <c r="A640" s="34" t="s">
        <v>1200</v>
      </c>
      <c r="B640" s="32" t="s">
        <v>397</v>
      </c>
      <c r="C640" s="33" t="s">
        <v>398</v>
      </c>
      <c r="D640" s="32" t="s">
        <v>399</v>
      </c>
    </row>
    <row r="641" spans="1:4">
      <c r="A641" s="34" t="s">
        <v>1200</v>
      </c>
      <c r="B641" s="32" t="s">
        <v>397</v>
      </c>
      <c r="C641" s="33" t="s">
        <v>400</v>
      </c>
      <c r="D641" s="32" t="s">
        <v>401</v>
      </c>
    </row>
    <row r="642" spans="1:4">
      <c r="A642" s="34" t="s">
        <v>1200</v>
      </c>
      <c r="B642" s="32" t="s">
        <v>397</v>
      </c>
      <c r="C642" s="33" t="s">
        <v>402</v>
      </c>
      <c r="D642" s="32" t="s">
        <v>403</v>
      </c>
    </row>
    <row r="643" spans="1:4">
      <c r="A643" s="33">
        <v>2055</v>
      </c>
      <c r="B643" s="32" t="s">
        <v>404</v>
      </c>
      <c r="C643" s="33" t="s">
        <v>405</v>
      </c>
      <c r="D643" s="32" t="s">
        <v>406</v>
      </c>
    </row>
    <row r="644" spans="1:4">
      <c r="A644" s="34" t="s">
        <v>19</v>
      </c>
      <c r="B644" s="32" t="s">
        <v>404</v>
      </c>
      <c r="C644" s="33" t="s">
        <v>407</v>
      </c>
      <c r="D644" s="32" t="s">
        <v>408</v>
      </c>
    </row>
    <row r="645" spans="1:4">
      <c r="A645" s="34" t="s">
        <v>19</v>
      </c>
      <c r="B645" s="32" t="s">
        <v>404</v>
      </c>
      <c r="C645" s="33" t="s">
        <v>409</v>
      </c>
      <c r="D645" s="32" t="s">
        <v>410</v>
      </c>
    </row>
    <row r="646" spans="1:4">
      <c r="A646" s="34" t="s">
        <v>19</v>
      </c>
      <c r="B646" s="32" t="s">
        <v>404</v>
      </c>
      <c r="C646" s="33" t="s">
        <v>411</v>
      </c>
      <c r="D646" s="32" t="s">
        <v>412</v>
      </c>
    </row>
    <row r="647" spans="1:4">
      <c r="A647" s="34" t="s">
        <v>1632</v>
      </c>
      <c r="B647" s="32" t="s">
        <v>413</v>
      </c>
      <c r="C647" s="33" t="s">
        <v>414</v>
      </c>
      <c r="D647" s="32" t="s">
        <v>415</v>
      </c>
    </row>
    <row r="648" spans="1:4">
      <c r="A648" s="34" t="s">
        <v>1632</v>
      </c>
      <c r="B648" s="32" t="s">
        <v>413</v>
      </c>
      <c r="C648" s="33" t="s">
        <v>416</v>
      </c>
      <c r="D648" s="32" t="s">
        <v>417</v>
      </c>
    </row>
    <row r="649" spans="1:4">
      <c r="A649" s="34" t="s">
        <v>1632</v>
      </c>
      <c r="B649" s="32" t="s">
        <v>413</v>
      </c>
      <c r="C649" s="33" t="s">
        <v>418</v>
      </c>
      <c r="D649" s="32" t="s">
        <v>419</v>
      </c>
    </row>
    <row r="650" spans="1:4">
      <c r="A650" s="34" t="s">
        <v>1632</v>
      </c>
      <c r="B650" s="32" t="s">
        <v>413</v>
      </c>
      <c r="C650" s="33" t="s">
        <v>420</v>
      </c>
      <c r="D650" s="32" t="s">
        <v>421</v>
      </c>
    </row>
    <row r="651" spans="1:4">
      <c r="A651" s="34" t="s">
        <v>1632</v>
      </c>
      <c r="B651" s="32" t="s">
        <v>413</v>
      </c>
      <c r="C651" s="33" t="s">
        <v>422</v>
      </c>
      <c r="D651" s="32" t="s">
        <v>423</v>
      </c>
    </row>
    <row r="652" spans="1:4">
      <c r="A652" s="34" t="s">
        <v>1632</v>
      </c>
      <c r="B652" s="32" t="s">
        <v>413</v>
      </c>
      <c r="C652" s="33" t="s">
        <v>424</v>
      </c>
      <c r="D652" s="32" t="s">
        <v>425</v>
      </c>
    </row>
    <row r="653" spans="1:4">
      <c r="A653" s="34" t="s">
        <v>1632</v>
      </c>
      <c r="B653" s="32" t="s">
        <v>413</v>
      </c>
      <c r="C653" s="33" t="s">
        <v>426</v>
      </c>
      <c r="D653" s="32" t="s">
        <v>427</v>
      </c>
    </row>
    <row r="654" spans="1:4">
      <c r="A654" s="34" t="s">
        <v>1632</v>
      </c>
      <c r="B654" s="32" t="s">
        <v>413</v>
      </c>
      <c r="C654" s="33" t="s">
        <v>428</v>
      </c>
      <c r="D654" s="32" t="s">
        <v>429</v>
      </c>
    </row>
    <row r="655" spans="1:4">
      <c r="A655" s="34" t="s">
        <v>1632</v>
      </c>
      <c r="B655" s="32" t="s">
        <v>413</v>
      </c>
      <c r="C655" s="33" t="s">
        <v>430</v>
      </c>
      <c r="D655" s="32" t="s">
        <v>431</v>
      </c>
    </row>
    <row r="656" spans="1:4">
      <c r="A656" s="34" t="s">
        <v>1632</v>
      </c>
      <c r="B656" s="32" t="s">
        <v>413</v>
      </c>
      <c r="C656" s="33" t="s">
        <v>432</v>
      </c>
      <c r="D656" s="32" t="s">
        <v>433</v>
      </c>
    </row>
    <row r="657" spans="1:4">
      <c r="A657" s="34" t="s">
        <v>1632</v>
      </c>
      <c r="B657" s="32" t="s">
        <v>413</v>
      </c>
      <c r="C657" s="33" t="s">
        <v>434</v>
      </c>
      <c r="D657" s="32" t="s">
        <v>435</v>
      </c>
    </row>
    <row r="658" spans="1:4">
      <c r="A658" s="34" t="s">
        <v>1632</v>
      </c>
      <c r="B658" s="32" t="s">
        <v>413</v>
      </c>
      <c r="C658" s="33" t="s">
        <v>436</v>
      </c>
      <c r="D658" s="32" t="s">
        <v>437</v>
      </c>
    </row>
    <row r="659" spans="1:4">
      <c r="A659" s="34" t="s">
        <v>1632</v>
      </c>
      <c r="B659" s="32" t="s">
        <v>413</v>
      </c>
      <c r="C659" s="33" t="s">
        <v>438</v>
      </c>
      <c r="D659" s="32" t="s">
        <v>439</v>
      </c>
    </row>
    <row r="660" spans="1:4">
      <c r="A660" s="34" t="s">
        <v>1632</v>
      </c>
      <c r="B660" s="32" t="s">
        <v>413</v>
      </c>
      <c r="C660" s="33" t="s">
        <v>440</v>
      </c>
      <c r="D660" s="32" t="s">
        <v>441</v>
      </c>
    </row>
    <row r="661" spans="1:4">
      <c r="A661" s="34" t="s">
        <v>1632</v>
      </c>
      <c r="B661" s="32" t="s">
        <v>413</v>
      </c>
      <c r="C661" s="33" t="s">
        <v>442</v>
      </c>
      <c r="D661" s="32" t="s">
        <v>443</v>
      </c>
    </row>
    <row r="662" spans="1:4">
      <c r="A662" s="34" t="s">
        <v>1632</v>
      </c>
      <c r="B662" s="32" t="s">
        <v>413</v>
      </c>
      <c r="C662" s="33" t="s">
        <v>444</v>
      </c>
      <c r="D662" s="32" t="s">
        <v>445</v>
      </c>
    </row>
    <row r="663" spans="1:4">
      <c r="A663" s="34" t="s">
        <v>1632</v>
      </c>
      <c r="B663" s="32" t="s">
        <v>413</v>
      </c>
      <c r="C663" s="33" t="s">
        <v>446</v>
      </c>
      <c r="D663" s="32" t="s">
        <v>447</v>
      </c>
    </row>
    <row r="664" spans="1:4">
      <c r="A664" s="34" t="s">
        <v>1632</v>
      </c>
      <c r="B664" s="32" t="s">
        <v>413</v>
      </c>
      <c r="C664" s="33" t="s">
        <v>448</v>
      </c>
      <c r="D664" s="32" t="s">
        <v>449</v>
      </c>
    </row>
    <row r="665" spans="1:4">
      <c r="A665" s="34" t="s">
        <v>1632</v>
      </c>
      <c r="B665" s="32" t="s">
        <v>413</v>
      </c>
      <c r="C665" s="33" t="s">
        <v>450</v>
      </c>
      <c r="D665" s="32" t="s">
        <v>451</v>
      </c>
    </row>
    <row r="666" spans="1:4">
      <c r="A666" s="34" t="s">
        <v>1632</v>
      </c>
      <c r="B666" s="32" t="s">
        <v>413</v>
      </c>
      <c r="C666" s="33" t="s">
        <v>452</v>
      </c>
      <c r="D666" s="32" t="s">
        <v>3476</v>
      </c>
    </row>
    <row r="667" spans="1:4">
      <c r="A667" s="34" t="s">
        <v>1632</v>
      </c>
      <c r="B667" s="32" t="s">
        <v>413</v>
      </c>
      <c r="C667" s="33" t="s">
        <v>3477</v>
      </c>
      <c r="D667" s="32" t="s">
        <v>3478</v>
      </c>
    </row>
    <row r="668" spans="1:4">
      <c r="A668" s="34" t="s">
        <v>1632</v>
      </c>
      <c r="B668" s="32" t="s">
        <v>413</v>
      </c>
      <c r="C668" s="33" t="s">
        <v>3479</v>
      </c>
      <c r="D668" s="32" t="s">
        <v>3480</v>
      </c>
    </row>
    <row r="669" spans="1:4">
      <c r="A669" s="34" t="s">
        <v>1632</v>
      </c>
      <c r="B669" s="32" t="s">
        <v>413</v>
      </c>
      <c r="C669" s="33" t="s">
        <v>3481</v>
      </c>
      <c r="D669" s="32" t="s">
        <v>3482</v>
      </c>
    </row>
    <row r="670" spans="1:4">
      <c r="A670" s="34" t="s">
        <v>1632</v>
      </c>
      <c r="B670" s="32" t="s">
        <v>413</v>
      </c>
      <c r="C670" s="33" t="s">
        <v>3483</v>
      </c>
      <c r="D670" s="32" t="s">
        <v>3484</v>
      </c>
    </row>
    <row r="671" spans="1:4">
      <c r="A671" s="34" t="s">
        <v>1632</v>
      </c>
      <c r="B671" s="32" t="s">
        <v>413</v>
      </c>
      <c r="C671" s="33" t="s">
        <v>3485</v>
      </c>
      <c r="D671" s="32" t="s">
        <v>3486</v>
      </c>
    </row>
    <row r="672" spans="1:4">
      <c r="A672" s="34" t="s">
        <v>1632</v>
      </c>
      <c r="B672" s="32" t="s">
        <v>413</v>
      </c>
      <c r="C672" s="33" t="s">
        <v>3487</v>
      </c>
      <c r="D672" s="32" t="s">
        <v>3488</v>
      </c>
    </row>
    <row r="673" spans="1:4">
      <c r="A673" s="34" t="s">
        <v>1632</v>
      </c>
      <c r="B673" s="32" t="s">
        <v>413</v>
      </c>
      <c r="C673" s="33" t="s">
        <v>3489</v>
      </c>
      <c r="D673" s="32" t="s">
        <v>3490</v>
      </c>
    </row>
    <row r="674" spans="1:4">
      <c r="A674" s="34" t="s">
        <v>1632</v>
      </c>
      <c r="B674" s="32" t="s">
        <v>413</v>
      </c>
      <c r="C674" s="33" t="s">
        <v>3491</v>
      </c>
      <c r="D674" s="32" t="s">
        <v>3492</v>
      </c>
    </row>
    <row r="675" spans="1:4">
      <c r="A675" s="34" t="s">
        <v>1632</v>
      </c>
      <c r="B675" s="32" t="s">
        <v>413</v>
      </c>
      <c r="C675" s="33" t="s">
        <v>3493</v>
      </c>
      <c r="D675" s="32" t="s">
        <v>3494</v>
      </c>
    </row>
    <row r="676" spans="1:4">
      <c r="A676" s="34" t="s">
        <v>1632</v>
      </c>
      <c r="B676" s="32" t="s">
        <v>413</v>
      </c>
      <c r="C676" s="33" t="s">
        <v>3495</v>
      </c>
      <c r="D676" s="32" t="s">
        <v>555</v>
      </c>
    </row>
    <row r="677" spans="1:4">
      <c r="A677" s="34" t="s">
        <v>1632</v>
      </c>
      <c r="B677" s="32" t="s">
        <v>413</v>
      </c>
      <c r="C677" s="33" t="s">
        <v>3496</v>
      </c>
      <c r="D677" s="32" t="s">
        <v>3497</v>
      </c>
    </row>
    <row r="678" spans="1:4">
      <c r="A678" s="34" t="s">
        <v>1632</v>
      </c>
      <c r="B678" s="32" t="s">
        <v>413</v>
      </c>
      <c r="C678" s="33" t="s">
        <v>3498</v>
      </c>
      <c r="D678" s="32" t="s">
        <v>3499</v>
      </c>
    </row>
    <row r="679" spans="1:4">
      <c r="A679" s="34" t="s">
        <v>1632</v>
      </c>
      <c r="B679" s="32" t="s">
        <v>413</v>
      </c>
      <c r="C679" s="33" t="s">
        <v>3500</v>
      </c>
      <c r="D679" s="32" t="s">
        <v>3501</v>
      </c>
    </row>
    <row r="680" spans="1:4">
      <c r="A680" s="34" t="s">
        <v>1632</v>
      </c>
      <c r="B680" s="32" t="s">
        <v>413</v>
      </c>
      <c r="C680" s="33" t="s">
        <v>3502</v>
      </c>
      <c r="D680" s="32" t="s">
        <v>3503</v>
      </c>
    </row>
    <row r="681" spans="1:4">
      <c r="A681" s="34" t="s">
        <v>1632</v>
      </c>
      <c r="B681" s="32" t="s">
        <v>413</v>
      </c>
      <c r="C681" s="33" t="s">
        <v>3504</v>
      </c>
      <c r="D681" s="32" t="s">
        <v>3505</v>
      </c>
    </row>
    <row r="682" spans="1:4">
      <c r="A682" s="34" t="s">
        <v>1632</v>
      </c>
      <c r="B682" s="32" t="s">
        <v>413</v>
      </c>
      <c r="C682" s="33" t="s">
        <v>3506</v>
      </c>
      <c r="D682" s="32" t="s">
        <v>1310</v>
      </c>
    </row>
    <row r="683" spans="1:4">
      <c r="A683" s="34" t="s">
        <v>1632</v>
      </c>
      <c r="B683" s="32" t="s">
        <v>413</v>
      </c>
      <c r="C683" s="33" t="s">
        <v>3507</v>
      </c>
      <c r="D683" s="32" t="s">
        <v>1312</v>
      </c>
    </row>
    <row r="684" spans="1:4">
      <c r="A684" s="34" t="s">
        <v>1632</v>
      </c>
      <c r="B684" s="32" t="s">
        <v>413</v>
      </c>
      <c r="C684" s="33" t="s">
        <v>3508</v>
      </c>
      <c r="D684" s="32" t="s">
        <v>3509</v>
      </c>
    </row>
    <row r="685" spans="1:4">
      <c r="A685" s="34" t="s">
        <v>1632</v>
      </c>
      <c r="B685" s="32" t="s">
        <v>413</v>
      </c>
      <c r="C685" s="33" t="s">
        <v>3510</v>
      </c>
      <c r="D685" s="32" t="s">
        <v>3511</v>
      </c>
    </row>
    <row r="686" spans="1:4">
      <c r="A686" s="34" t="s">
        <v>1632</v>
      </c>
      <c r="B686" s="32" t="s">
        <v>413</v>
      </c>
      <c r="C686" s="33" t="s">
        <v>3512</v>
      </c>
      <c r="D686" s="32" t="s">
        <v>2513</v>
      </c>
    </row>
    <row r="687" spans="1:4">
      <c r="A687" s="34" t="s">
        <v>1632</v>
      </c>
      <c r="B687" s="32" t="s">
        <v>413</v>
      </c>
      <c r="C687" s="33" t="s">
        <v>3513</v>
      </c>
      <c r="D687" s="32" t="s">
        <v>3514</v>
      </c>
    </row>
    <row r="688" spans="1:4">
      <c r="A688" s="34" t="s">
        <v>1632</v>
      </c>
      <c r="B688" s="32" t="s">
        <v>413</v>
      </c>
      <c r="C688" s="33" t="s">
        <v>3515</v>
      </c>
      <c r="D688" s="32" t="s">
        <v>3516</v>
      </c>
    </row>
    <row r="689" spans="1:4">
      <c r="A689" s="34" t="s">
        <v>1632</v>
      </c>
      <c r="B689" s="32" t="s">
        <v>413</v>
      </c>
      <c r="C689" s="33" t="s">
        <v>3517</v>
      </c>
      <c r="D689" s="32" t="s">
        <v>3518</v>
      </c>
    </row>
    <row r="690" spans="1:4">
      <c r="A690" s="34" t="s">
        <v>1632</v>
      </c>
      <c r="B690" s="32" t="s">
        <v>413</v>
      </c>
      <c r="C690" s="33" t="s">
        <v>3519</v>
      </c>
      <c r="D690" s="32" t="s">
        <v>3520</v>
      </c>
    </row>
    <row r="691" spans="1:4">
      <c r="A691" s="34" t="s">
        <v>1632</v>
      </c>
      <c r="B691" s="32" t="s">
        <v>413</v>
      </c>
      <c r="C691" s="33" t="s">
        <v>3521</v>
      </c>
      <c r="D691" s="32" t="s">
        <v>1318</v>
      </c>
    </row>
    <row r="692" spans="1:4">
      <c r="A692" s="34" t="s">
        <v>1632</v>
      </c>
      <c r="B692" s="32" t="s">
        <v>413</v>
      </c>
      <c r="C692" s="33" t="s">
        <v>3522</v>
      </c>
      <c r="D692" s="32" t="s">
        <v>3523</v>
      </c>
    </row>
    <row r="693" spans="1:4">
      <c r="A693" s="34" t="s">
        <v>1632</v>
      </c>
      <c r="B693" s="32" t="s">
        <v>413</v>
      </c>
      <c r="C693" s="33" t="s">
        <v>3524</v>
      </c>
      <c r="D693" s="32" t="s">
        <v>3525</v>
      </c>
    </row>
    <row r="694" spans="1:4">
      <c r="A694" s="34" t="s">
        <v>1632</v>
      </c>
      <c r="B694" s="32" t="s">
        <v>413</v>
      </c>
      <c r="C694" s="33" t="s">
        <v>3526</v>
      </c>
      <c r="D694" s="32" t="s">
        <v>3527</v>
      </c>
    </row>
    <row r="695" spans="1:4">
      <c r="A695" s="34" t="s">
        <v>1632</v>
      </c>
      <c r="B695" s="32" t="s">
        <v>413</v>
      </c>
      <c r="C695" s="33" t="s">
        <v>3528</v>
      </c>
      <c r="D695" s="32" t="s">
        <v>3529</v>
      </c>
    </row>
    <row r="696" spans="1:4">
      <c r="A696" s="34" t="s">
        <v>1632</v>
      </c>
      <c r="B696" s="32" t="s">
        <v>413</v>
      </c>
      <c r="C696" s="33" t="s">
        <v>3530</v>
      </c>
      <c r="D696" s="32" t="s">
        <v>3531</v>
      </c>
    </row>
    <row r="697" spans="1:4">
      <c r="A697" s="34" t="s">
        <v>1632</v>
      </c>
      <c r="B697" s="32" t="s">
        <v>413</v>
      </c>
      <c r="C697" s="33" t="s">
        <v>3532</v>
      </c>
      <c r="D697" s="32" t="s">
        <v>3533</v>
      </c>
    </row>
    <row r="698" spans="1:4">
      <c r="A698" s="34" t="s">
        <v>1632</v>
      </c>
      <c r="B698" s="32" t="s">
        <v>413</v>
      </c>
      <c r="C698" s="33" t="s">
        <v>3534</v>
      </c>
      <c r="D698" s="32" t="s">
        <v>3535</v>
      </c>
    </row>
    <row r="699" spans="1:4">
      <c r="A699" s="34" t="s">
        <v>1632</v>
      </c>
      <c r="B699" s="32" t="s">
        <v>413</v>
      </c>
      <c r="C699" s="33" t="s">
        <v>3536</v>
      </c>
      <c r="D699" s="32" t="s">
        <v>3537</v>
      </c>
    </row>
    <row r="700" spans="1:4">
      <c r="A700" s="34" t="s">
        <v>1632</v>
      </c>
      <c r="B700" s="32" t="s">
        <v>413</v>
      </c>
      <c r="C700" s="33" t="s">
        <v>3538</v>
      </c>
      <c r="D700" s="32" t="s">
        <v>3539</v>
      </c>
    </row>
    <row r="701" spans="1:4">
      <c r="A701" s="34" t="s">
        <v>1632</v>
      </c>
      <c r="B701" s="32" t="s">
        <v>413</v>
      </c>
      <c r="C701" s="33" t="s">
        <v>3540</v>
      </c>
      <c r="D701" s="32" t="s">
        <v>3541</v>
      </c>
    </row>
    <row r="702" spans="1:4">
      <c r="A702" s="34" t="s">
        <v>1632</v>
      </c>
      <c r="B702" s="32" t="s">
        <v>413</v>
      </c>
      <c r="C702" s="33" t="s">
        <v>3542</v>
      </c>
      <c r="D702" s="32" t="s">
        <v>3543</v>
      </c>
    </row>
    <row r="703" spans="1:4">
      <c r="A703" s="34" t="s">
        <v>1632</v>
      </c>
      <c r="B703" s="32" t="s">
        <v>413</v>
      </c>
      <c r="C703" s="33" t="s">
        <v>3544</v>
      </c>
      <c r="D703" s="32" t="s">
        <v>3545</v>
      </c>
    </row>
    <row r="704" spans="1:4">
      <c r="A704" s="34" t="s">
        <v>1632</v>
      </c>
      <c r="B704" s="32" t="s">
        <v>413</v>
      </c>
      <c r="C704" s="33" t="s">
        <v>3546</v>
      </c>
      <c r="D704" s="32" t="s">
        <v>3547</v>
      </c>
    </row>
    <row r="705" spans="1:4">
      <c r="A705" s="34" t="s">
        <v>1632</v>
      </c>
      <c r="B705" s="32" t="s">
        <v>413</v>
      </c>
      <c r="C705" s="33" t="s">
        <v>3548</v>
      </c>
      <c r="D705" s="32" t="s">
        <v>3549</v>
      </c>
    </row>
    <row r="706" spans="1:4">
      <c r="A706" s="34" t="s">
        <v>1632</v>
      </c>
      <c r="B706" s="32" t="s">
        <v>413</v>
      </c>
      <c r="C706" s="33" t="s">
        <v>3550</v>
      </c>
      <c r="D706" s="32" t="s">
        <v>3551</v>
      </c>
    </row>
    <row r="707" spans="1:4">
      <c r="A707" s="34" t="s">
        <v>1632</v>
      </c>
      <c r="B707" s="32" t="s">
        <v>413</v>
      </c>
      <c r="C707" s="33" t="s">
        <v>3552</v>
      </c>
      <c r="D707" s="32" t="s">
        <v>3553</v>
      </c>
    </row>
    <row r="708" spans="1:4">
      <c r="A708" s="34" t="s">
        <v>1632</v>
      </c>
      <c r="B708" s="32" t="s">
        <v>413</v>
      </c>
      <c r="C708" s="33" t="s">
        <v>3554</v>
      </c>
      <c r="D708" s="32" t="s">
        <v>3555</v>
      </c>
    </row>
    <row r="709" spans="1:4">
      <c r="A709" s="34" t="s">
        <v>1632</v>
      </c>
      <c r="B709" s="32" t="s">
        <v>413</v>
      </c>
      <c r="C709" s="33" t="s">
        <v>3556</v>
      </c>
      <c r="D709" s="32" t="s">
        <v>3557</v>
      </c>
    </row>
    <row r="710" spans="1:4">
      <c r="A710" s="34" t="s">
        <v>1632</v>
      </c>
      <c r="B710" s="32" t="s">
        <v>413</v>
      </c>
      <c r="C710" s="33" t="s">
        <v>3558</v>
      </c>
      <c r="D710" s="32" t="s">
        <v>3559</v>
      </c>
    </row>
    <row r="711" spans="1:4">
      <c r="A711" s="34" t="s">
        <v>1632</v>
      </c>
      <c r="B711" s="32" t="s">
        <v>413</v>
      </c>
      <c r="C711" s="33" t="s">
        <v>3560</v>
      </c>
      <c r="D711" s="32" t="s">
        <v>3561</v>
      </c>
    </row>
    <row r="712" spans="1:4">
      <c r="A712" s="34" t="s">
        <v>1632</v>
      </c>
      <c r="B712" s="32" t="s">
        <v>413</v>
      </c>
      <c r="C712" s="33" t="s">
        <v>3562</v>
      </c>
      <c r="D712" s="32" t="s">
        <v>3563</v>
      </c>
    </row>
    <row r="713" spans="1:4">
      <c r="A713" s="34" t="s">
        <v>1632</v>
      </c>
      <c r="B713" s="32" t="s">
        <v>413</v>
      </c>
      <c r="C713" s="33" t="s">
        <v>3564</v>
      </c>
      <c r="D713" s="32" t="s">
        <v>2905</v>
      </c>
    </row>
    <row r="714" spans="1:4">
      <c r="A714" s="34" t="s">
        <v>1632</v>
      </c>
      <c r="B714" s="32" t="s">
        <v>413</v>
      </c>
      <c r="C714" s="33" t="s">
        <v>3565</v>
      </c>
      <c r="D714" s="32" t="s">
        <v>3566</v>
      </c>
    </row>
    <row r="715" spans="1:4">
      <c r="A715" s="34" t="s">
        <v>1638</v>
      </c>
      <c r="B715" s="32" t="s">
        <v>3567</v>
      </c>
      <c r="C715" s="33" t="s">
        <v>3568</v>
      </c>
      <c r="D715" s="32" t="s">
        <v>3569</v>
      </c>
    </row>
    <row r="716" spans="1:4">
      <c r="A716" s="34" t="s">
        <v>1638</v>
      </c>
      <c r="B716" s="32" t="s">
        <v>3567</v>
      </c>
      <c r="C716" s="33" t="s">
        <v>3570</v>
      </c>
      <c r="D716" s="32" t="s">
        <v>3571</v>
      </c>
    </row>
    <row r="717" spans="1:4">
      <c r="A717" s="34" t="s">
        <v>1638</v>
      </c>
      <c r="B717" s="32" t="s">
        <v>3567</v>
      </c>
      <c r="C717" s="33" t="s">
        <v>3572</v>
      </c>
      <c r="D717" s="32" t="s">
        <v>3573</v>
      </c>
    </row>
    <row r="718" spans="1:4">
      <c r="A718" s="34" t="s">
        <v>1638</v>
      </c>
      <c r="B718" s="32" t="s">
        <v>3567</v>
      </c>
      <c r="C718" s="33" t="s">
        <v>3574</v>
      </c>
      <c r="D718" s="32" t="s">
        <v>3575</v>
      </c>
    </row>
    <row r="719" spans="1:4">
      <c r="A719" s="34" t="s">
        <v>1638</v>
      </c>
      <c r="B719" s="32" t="s">
        <v>3567</v>
      </c>
      <c r="C719" s="33" t="s">
        <v>3576</v>
      </c>
      <c r="D719" s="32" t="s">
        <v>3577</v>
      </c>
    </row>
    <row r="720" spans="1:4">
      <c r="A720" s="34" t="s">
        <v>1638</v>
      </c>
      <c r="B720" s="32" t="s">
        <v>3567</v>
      </c>
      <c r="C720" s="33" t="s">
        <v>3578</v>
      </c>
      <c r="D720" s="32" t="s">
        <v>3579</v>
      </c>
    </row>
    <row r="721" spans="1:4">
      <c r="A721" s="34" t="s">
        <v>1638</v>
      </c>
      <c r="B721" s="32" t="s">
        <v>3567</v>
      </c>
      <c r="C721" s="33" t="s">
        <v>3580</v>
      </c>
      <c r="D721" s="32" t="s">
        <v>3581</v>
      </c>
    </row>
    <row r="722" spans="1:4">
      <c r="A722" s="34" t="s">
        <v>1638</v>
      </c>
      <c r="B722" s="32" t="s">
        <v>3567</v>
      </c>
      <c r="C722" s="33" t="s">
        <v>3582</v>
      </c>
      <c r="D722" s="32" t="s">
        <v>3583</v>
      </c>
    </row>
    <row r="723" spans="1:4">
      <c r="A723" s="34" t="s">
        <v>1638</v>
      </c>
      <c r="B723" s="32" t="s">
        <v>3567</v>
      </c>
      <c r="C723" s="33" t="s">
        <v>3584</v>
      </c>
      <c r="D723" s="32" t="s">
        <v>3585</v>
      </c>
    </row>
    <row r="724" spans="1:4">
      <c r="A724" s="34" t="s">
        <v>1638</v>
      </c>
      <c r="B724" s="32" t="s">
        <v>3567</v>
      </c>
      <c r="C724" s="33" t="s">
        <v>3586</v>
      </c>
      <c r="D724" s="32" t="s">
        <v>3587</v>
      </c>
    </row>
    <row r="725" spans="1:4">
      <c r="A725" s="34" t="s">
        <v>1638</v>
      </c>
      <c r="B725" s="32" t="s">
        <v>3567</v>
      </c>
      <c r="C725" s="33" t="s">
        <v>3588</v>
      </c>
      <c r="D725" s="32" t="s">
        <v>3589</v>
      </c>
    </row>
    <row r="726" spans="1:4">
      <c r="A726" s="34" t="s">
        <v>1638</v>
      </c>
      <c r="B726" s="32" t="s">
        <v>3567</v>
      </c>
      <c r="C726" s="33" t="s">
        <v>3590</v>
      </c>
      <c r="D726" s="32" t="s">
        <v>3591</v>
      </c>
    </row>
    <row r="727" spans="1:4">
      <c r="A727" s="34" t="s">
        <v>41</v>
      </c>
      <c r="B727" s="32" t="s">
        <v>3592</v>
      </c>
      <c r="C727" s="33" t="s">
        <v>3593</v>
      </c>
      <c r="D727" s="32" t="s">
        <v>3594</v>
      </c>
    </row>
    <row r="728" spans="1:4">
      <c r="A728" s="34" t="s">
        <v>41</v>
      </c>
      <c r="B728" s="32" t="s">
        <v>3592</v>
      </c>
      <c r="C728" s="33" t="s">
        <v>3595</v>
      </c>
      <c r="D728" s="32" t="s">
        <v>3596</v>
      </c>
    </row>
    <row r="729" spans="1:4">
      <c r="A729" s="34" t="s">
        <v>41</v>
      </c>
      <c r="B729" s="32" t="s">
        <v>3592</v>
      </c>
      <c r="C729" s="33" t="s">
        <v>3597</v>
      </c>
      <c r="D729" s="32" t="s">
        <v>3598</v>
      </c>
    </row>
    <row r="730" spans="1:4">
      <c r="A730" s="34" t="s">
        <v>20</v>
      </c>
      <c r="B730" s="32" t="s">
        <v>3599</v>
      </c>
      <c r="C730" s="33" t="s">
        <v>3600</v>
      </c>
      <c r="D730" s="32" t="s">
        <v>3601</v>
      </c>
    </row>
    <row r="731" spans="1:4">
      <c r="A731" s="34" t="s">
        <v>20</v>
      </c>
      <c r="B731" s="32" t="s">
        <v>3599</v>
      </c>
      <c r="C731" s="33" t="s">
        <v>3602</v>
      </c>
      <c r="D731" s="32" t="s">
        <v>3603</v>
      </c>
    </row>
    <row r="732" spans="1:4">
      <c r="A732" s="34" t="s">
        <v>20</v>
      </c>
      <c r="B732" s="32" t="s">
        <v>3599</v>
      </c>
      <c r="C732" s="33" t="s">
        <v>3604</v>
      </c>
      <c r="D732" s="32" t="s">
        <v>3605</v>
      </c>
    </row>
    <row r="733" spans="1:4">
      <c r="A733" s="34" t="s">
        <v>20</v>
      </c>
      <c r="B733" s="32" t="s">
        <v>3599</v>
      </c>
      <c r="C733" s="33" t="s">
        <v>3606</v>
      </c>
      <c r="D733" s="32" t="s">
        <v>3607</v>
      </c>
    </row>
    <row r="734" spans="1:4">
      <c r="A734" s="34" t="s">
        <v>20</v>
      </c>
      <c r="B734" s="32" t="s">
        <v>3599</v>
      </c>
      <c r="C734" s="33" t="s">
        <v>3608</v>
      </c>
      <c r="D734" s="32" t="s">
        <v>3609</v>
      </c>
    </row>
    <row r="735" spans="1:4">
      <c r="A735" s="34" t="s">
        <v>20</v>
      </c>
      <c r="B735" s="32" t="s">
        <v>3599</v>
      </c>
      <c r="C735" s="33" t="s">
        <v>3610</v>
      </c>
      <c r="D735" s="32" t="s">
        <v>3611</v>
      </c>
    </row>
    <row r="736" spans="1:4">
      <c r="A736" s="34" t="s">
        <v>20</v>
      </c>
      <c r="B736" s="32" t="s">
        <v>3599</v>
      </c>
      <c r="C736" s="33" t="s">
        <v>3612</v>
      </c>
      <c r="D736" s="32" t="s">
        <v>3613</v>
      </c>
    </row>
    <row r="737" spans="1:4">
      <c r="A737" s="34" t="s">
        <v>20</v>
      </c>
      <c r="B737" s="32" t="s">
        <v>3599</v>
      </c>
      <c r="C737" s="33" t="s">
        <v>3614</v>
      </c>
      <c r="D737" s="32" t="s">
        <v>3615</v>
      </c>
    </row>
    <row r="738" spans="1:4">
      <c r="A738" s="34" t="s">
        <v>20</v>
      </c>
      <c r="B738" s="32" t="s">
        <v>3599</v>
      </c>
      <c r="C738" s="33" t="s">
        <v>3616</v>
      </c>
      <c r="D738" s="32" t="s">
        <v>3617</v>
      </c>
    </row>
    <row r="739" spans="1:4">
      <c r="A739" s="34" t="s">
        <v>20</v>
      </c>
      <c r="B739" s="32" t="s">
        <v>3599</v>
      </c>
      <c r="C739" s="33" t="s">
        <v>3618</v>
      </c>
      <c r="D739" s="32" t="s">
        <v>3619</v>
      </c>
    </row>
    <row r="740" spans="1:4">
      <c r="A740" s="34" t="s">
        <v>20</v>
      </c>
      <c r="B740" s="32" t="s">
        <v>3599</v>
      </c>
      <c r="C740" s="33" t="s">
        <v>3620</v>
      </c>
      <c r="D740" s="32" t="s">
        <v>3621</v>
      </c>
    </row>
    <row r="741" spans="1:4">
      <c r="A741" s="34" t="s">
        <v>20</v>
      </c>
      <c r="B741" s="32" t="s">
        <v>3599</v>
      </c>
      <c r="C741" s="33" t="s">
        <v>3622</v>
      </c>
      <c r="D741" s="32" t="s">
        <v>3623</v>
      </c>
    </row>
    <row r="742" spans="1:4">
      <c r="A742" s="34" t="s">
        <v>20</v>
      </c>
      <c r="B742" s="32" t="s">
        <v>3599</v>
      </c>
      <c r="C742" s="33" t="s">
        <v>3624</v>
      </c>
      <c r="D742" s="32" t="s">
        <v>3625</v>
      </c>
    </row>
    <row r="743" spans="1:4">
      <c r="A743" s="34" t="s">
        <v>20</v>
      </c>
      <c r="B743" s="32" t="s">
        <v>3599</v>
      </c>
      <c r="C743" s="33" t="s">
        <v>3626</v>
      </c>
      <c r="D743" s="32" t="s">
        <v>3627</v>
      </c>
    </row>
    <row r="744" spans="1:4">
      <c r="A744" s="34" t="s">
        <v>20</v>
      </c>
      <c r="B744" s="32" t="s">
        <v>3599</v>
      </c>
      <c r="C744" s="33" t="s">
        <v>3628</v>
      </c>
      <c r="D744" s="32" t="s">
        <v>3629</v>
      </c>
    </row>
    <row r="745" spans="1:4">
      <c r="A745" s="34" t="s">
        <v>20</v>
      </c>
      <c r="B745" s="32" t="s">
        <v>3599</v>
      </c>
      <c r="C745" s="33" t="s">
        <v>3630</v>
      </c>
      <c r="D745" s="32" t="s">
        <v>3631</v>
      </c>
    </row>
    <row r="746" spans="1:4">
      <c r="A746" s="34" t="s">
        <v>20</v>
      </c>
      <c r="B746" s="32" t="s">
        <v>3599</v>
      </c>
      <c r="C746" s="33" t="s">
        <v>3632</v>
      </c>
      <c r="D746" s="32" t="s">
        <v>3633</v>
      </c>
    </row>
    <row r="747" spans="1:4">
      <c r="A747" s="34" t="s">
        <v>45</v>
      </c>
      <c r="B747" s="32" t="s">
        <v>3634</v>
      </c>
      <c r="C747" s="33" t="s">
        <v>3635</v>
      </c>
      <c r="D747" s="32" t="s">
        <v>3636</v>
      </c>
    </row>
    <row r="748" spans="1:4">
      <c r="A748" s="34" t="s">
        <v>45</v>
      </c>
      <c r="B748" s="32" t="s">
        <v>3634</v>
      </c>
      <c r="C748" s="33" t="s">
        <v>3637</v>
      </c>
      <c r="D748" s="32" t="s">
        <v>3638</v>
      </c>
    </row>
    <row r="749" spans="1:4">
      <c r="A749" s="34" t="s">
        <v>45</v>
      </c>
      <c r="B749" s="32" t="s">
        <v>3634</v>
      </c>
      <c r="C749" s="33" t="s">
        <v>3639</v>
      </c>
      <c r="D749" s="32" t="s">
        <v>3640</v>
      </c>
    </row>
    <row r="750" spans="1:4">
      <c r="A750" s="34" t="s">
        <v>45</v>
      </c>
      <c r="B750" s="32" t="s">
        <v>3634</v>
      </c>
      <c r="C750" s="33" t="s">
        <v>3641</v>
      </c>
      <c r="D750" s="32" t="s">
        <v>3642</v>
      </c>
    </row>
    <row r="751" spans="1:4">
      <c r="A751" s="34" t="s">
        <v>45</v>
      </c>
      <c r="B751" s="32" t="s">
        <v>3634</v>
      </c>
      <c r="C751" s="33" t="s">
        <v>3643</v>
      </c>
      <c r="D751" s="32" t="s">
        <v>3644</v>
      </c>
    </row>
    <row r="752" spans="1:4">
      <c r="A752" s="34" t="s">
        <v>45</v>
      </c>
      <c r="B752" s="32" t="s">
        <v>3634</v>
      </c>
      <c r="C752" s="33" t="s">
        <v>3645</v>
      </c>
      <c r="D752" s="32" t="s">
        <v>3646</v>
      </c>
    </row>
    <row r="753" spans="1:4">
      <c r="A753" s="34" t="s">
        <v>1244</v>
      </c>
      <c r="B753" s="32" t="s">
        <v>1245</v>
      </c>
      <c r="C753" s="33" t="s">
        <v>3647</v>
      </c>
      <c r="D753" s="32" t="s">
        <v>3648</v>
      </c>
    </row>
    <row r="754" spans="1:4">
      <c r="A754" s="34" t="s">
        <v>1244</v>
      </c>
      <c r="B754" s="32" t="s">
        <v>1245</v>
      </c>
      <c r="C754" s="33" t="s">
        <v>3649</v>
      </c>
      <c r="D754" s="32" t="s">
        <v>3650</v>
      </c>
    </row>
    <row r="755" spans="1:4">
      <c r="A755" s="34" t="s">
        <v>1244</v>
      </c>
      <c r="B755" s="32" t="s">
        <v>1245</v>
      </c>
      <c r="C755" s="33" t="s">
        <v>3651</v>
      </c>
      <c r="D755" s="32" t="s">
        <v>3652</v>
      </c>
    </row>
    <row r="756" spans="1:4">
      <c r="A756" s="34" t="s">
        <v>1244</v>
      </c>
      <c r="B756" s="32" t="s">
        <v>1245</v>
      </c>
      <c r="C756" s="33" t="s">
        <v>3653</v>
      </c>
      <c r="D756" s="32" t="s">
        <v>3654</v>
      </c>
    </row>
    <row r="757" spans="1:4">
      <c r="A757" s="34" t="s">
        <v>1244</v>
      </c>
      <c r="B757" s="32" t="s">
        <v>1245</v>
      </c>
      <c r="C757" s="33" t="s">
        <v>3655</v>
      </c>
      <c r="D757" s="32" t="s">
        <v>3656</v>
      </c>
    </row>
    <row r="758" spans="1:4">
      <c r="A758" s="34" t="s">
        <v>46</v>
      </c>
      <c r="B758" s="32" t="s">
        <v>3657</v>
      </c>
      <c r="C758" s="33" t="s">
        <v>3658</v>
      </c>
      <c r="D758" s="32" t="s">
        <v>3659</v>
      </c>
    </row>
    <row r="759" spans="1:4">
      <c r="A759" s="34" t="s">
        <v>46</v>
      </c>
      <c r="B759" s="32" t="s">
        <v>3657</v>
      </c>
      <c r="C759" s="33" t="s">
        <v>3660</v>
      </c>
      <c r="D759" s="32" t="s">
        <v>3661</v>
      </c>
    </row>
    <row r="760" spans="1:4">
      <c r="A760" s="34" t="s">
        <v>46</v>
      </c>
      <c r="B760" s="32" t="s">
        <v>3657</v>
      </c>
      <c r="C760" s="33" t="s">
        <v>3662</v>
      </c>
      <c r="D760" s="32" t="s">
        <v>3663</v>
      </c>
    </row>
    <row r="761" spans="1:4">
      <c r="A761" s="34" t="s">
        <v>46</v>
      </c>
      <c r="B761" s="32" t="s">
        <v>3657</v>
      </c>
      <c r="C761" s="33" t="s">
        <v>3664</v>
      </c>
      <c r="D761" s="32" t="s">
        <v>3665</v>
      </c>
    </row>
    <row r="762" spans="1:4">
      <c r="A762" s="34" t="s">
        <v>46</v>
      </c>
      <c r="B762" s="32" t="s">
        <v>3657</v>
      </c>
      <c r="C762" s="33" t="s">
        <v>3666</v>
      </c>
      <c r="D762" s="32" t="s">
        <v>3667</v>
      </c>
    </row>
    <row r="763" spans="1:4">
      <c r="A763" s="34" t="s">
        <v>47</v>
      </c>
      <c r="B763" s="32" t="s">
        <v>3668</v>
      </c>
      <c r="C763" s="33" t="s">
        <v>3669</v>
      </c>
      <c r="D763" s="32" t="s">
        <v>3670</v>
      </c>
    </row>
    <row r="764" spans="1:4">
      <c r="A764" s="34" t="s">
        <v>47</v>
      </c>
      <c r="B764" s="32" t="s">
        <v>3668</v>
      </c>
      <c r="C764" s="33" t="s">
        <v>3671</v>
      </c>
      <c r="D764" s="32" t="s">
        <v>2827</v>
      </c>
    </row>
    <row r="765" spans="1:4">
      <c r="A765" s="34" t="s">
        <v>47</v>
      </c>
      <c r="B765" s="32" t="s">
        <v>3668</v>
      </c>
      <c r="C765" s="33" t="s">
        <v>3672</v>
      </c>
      <c r="D765" s="32" t="s">
        <v>3673</v>
      </c>
    </row>
    <row r="766" spans="1:4">
      <c r="A766" s="34" t="s">
        <v>48</v>
      </c>
      <c r="B766" s="32" t="s">
        <v>3674</v>
      </c>
      <c r="C766" s="33" t="s">
        <v>3675</v>
      </c>
      <c r="D766" s="32" t="s">
        <v>3676</v>
      </c>
    </row>
    <row r="767" spans="1:4">
      <c r="A767" s="33">
        <v>950</v>
      </c>
      <c r="B767" s="32" t="s">
        <v>3674</v>
      </c>
      <c r="C767" s="33" t="s">
        <v>3677</v>
      </c>
      <c r="D767" s="32" t="s">
        <v>3678</v>
      </c>
    </row>
    <row r="768" spans="1:4">
      <c r="A768" s="33">
        <v>920</v>
      </c>
      <c r="B768" s="32" t="s">
        <v>3679</v>
      </c>
      <c r="C768" s="33" t="s">
        <v>3680</v>
      </c>
      <c r="D768" s="32" t="s">
        <v>3681</v>
      </c>
    </row>
    <row r="769" spans="1:4">
      <c r="A769" s="33">
        <v>920</v>
      </c>
      <c r="B769" s="32" t="s">
        <v>3679</v>
      </c>
      <c r="C769" s="33" t="s">
        <v>3682</v>
      </c>
      <c r="D769" s="32" t="s">
        <v>3683</v>
      </c>
    </row>
    <row r="770" spans="1:4">
      <c r="A770" s="33">
        <v>920</v>
      </c>
      <c r="B770" s="32" t="s">
        <v>3679</v>
      </c>
      <c r="C770" s="33" t="s">
        <v>3684</v>
      </c>
      <c r="D770" s="32" t="s">
        <v>649</v>
      </c>
    </row>
    <row r="771" spans="1:4">
      <c r="A771" s="33">
        <v>920</v>
      </c>
      <c r="B771" s="32" t="s">
        <v>3679</v>
      </c>
      <c r="C771" s="33" t="s">
        <v>650</v>
      </c>
      <c r="D771" s="32" t="s">
        <v>651</v>
      </c>
    </row>
    <row r="772" spans="1:4">
      <c r="A772" s="33">
        <v>920</v>
      </c>
      <c r="B772" s="32" t="s">
        <v>3679</v>
      </c>
      <c r="C772" s="33" t="s">
        <v>652</v>
      </c>
      <c r="D772" s="32" t="s">
        <v>653</v>
      </c>
    </row>
    <row r="773" spans="1:4">
      <c r="A773" s="33">
        <v>920</v>
      </c>
      <c r="B773" s="32" t="s">
        <v>3679</v>
      </c>
      <c r="C773" s="33" t="s">
        <v>654</v>
      </c>
      <c r="D773" s="32" t="s">
        <v>655</v>
      </c>
    </row>
    <row r="774" spans="1:4">
      <c r="A774" s="33">
        <v>920</v>
      </c>
      <c r="B774" s="32" t="s">
        <v>3679</v>
      </c>
      <c r="C774" s="33" t="s">
        <v>656</v>
      </c>
      <c r="D774" s="32" t="s">
        <v>657</v>
      </c>
    </row>
    <row r="775" spans="1:4">
      <c r="A775" s="33">
        <v>920</v>
      </c>
      <c r="B775" s="32" t="s">
        <v>3679</v>
      </c>
      <c r="C775" s="33" t="s">
        <v>658</v>
      </c>
      <c r="D775" s="32" t="s">
        <v>659</v>
      </c>
    </row>
    <row r="776" spans="1:4">
      <c r="A776" s="33">
        <v>1050</v>
      </c>
      <c r="B776" s="32" t="s">
        <v>1210</v>
      </c>
      <c r="C776" s="33" t="s">
        <v>660</v>
      </c>
      <c r="D776" s="32" t="s">
        <v>661</v>
      </c>
    </row>
    <row r="777" spans="1:4">
      <c r="A777" s="33">
        <v>1050</v>
      </c>
      <c r="B777" s="32" t="s">
        <v>1210</v>
      </c>
      <c r="C777" s="33" t="s">
        <v>662</v>
      </c>
      <c r="D777" s="32" t="s">
        <v>663</v>
      </c>
    </row>
    <row r="778" spans="1:4">
      <c r="A778" s="33">
        <v>1050</v>
      </c>
      <c r="B778" s="32" t="s">
        <v>1210</v>
      </c>
      <c r="C778" s="33" t="s">
        <v>664</v>
      </c>
      <c r="D778" s="32" t="s">
        <v>665</v>
      </c>
    </row>
    <row r="779" spans="1:4">
      <c r="A779" s="34" t="s">
        <v>21</v>
      </c>
      <c r="B779" s="32" t="s">
        <v>666</v>
      </c>
      <c r="C779" s="33" t="s">
        <v>667</v>
      </c>
      <c r="D779" s="32" t="s">
        <v>668</v>
      </c>
    </row>
    <row r="780" spans="1:4">
      <c r="A780" s="34" t="s">
        <v>21</v>
      </c>
      <c r="B780" s="32" t="s">
        <v>666</v>
      </c>
      <c r="C780" s="33" t="s">
        <v>669</v>
      </c>
      <c r="D780" s="32" t="s">
        <v>670</v>
      </c>
    </row>
    <row r="781" spans="1:4">
      <c r="A781" s="34" t="s">
        <v>21</v>
      </c>
      <c r="B781" s="32" t="s">
        <v>666</v>
      </c>
      <c r="C781" s="33" t="s">
        <v>671</v>
      </c>
      <c r="D781" s="32" t="s">
        <v>672</v>
      </c>
    </row>
    <row r="782" spans="1:4">
      <c r="A782" s="34" t="s">
        <v>21</v>
      </c>
      <c r="B782" s="32" t="s">
        <v>666</v>
      </c>
      <c r="C782" s="33" t="s">
        <v>673</v>
      </c>
      <c r="D782" s="32" t="s">
        <v>674</v>
      </c>
    </row>
    <row r="783" spans="1:4">
      <c r="A783" s="34" t="s">
        <v>21</v>
      </c>
      <c r="B783" s="32" t="s">
        <v>666</v>
      </c>
      <c r="C783" s="33" t="s">
        <v>675</v>
      </c>
      <c r="D783" s="32" t="s">
        <v>676</v>
      </c>
    </row>
    <row r="784" spans="1:4">
      <c r="A784" s="34" t="s">
        <v>21</v>
      </c>
      <c r="B784" s="32" t="s">
        <v>666</v>
      </c>
      <c r="C784" s="33" t="s">
        <v>677</v>
      </c>
      <c r="D784" s="32" t="s">
        <v>678</v>
      </c>
    </row>
    <row r="785" spans="1:4">
      <c r="A785" s="34" t="s">
        <v>21</v>
      </c>
      <c r="B785" s="32" t="s">
        <v>666</v>
      </c>
      <c r="C785" s="33" t="s">
        <v>1258</v>
      </c>
      <c r="D785" s="32" t="s">
        <v>679</v>
      </c>
    </row>
    <row r="786" spans="1:4">
      <c r="A786" s="34" t="s">
        <v>21</v>
      </c>
      <c r="B786" s="32" t="s">
        <v>666</v>
      </c>
      <c r="C786" s="33" t="s">
        <v>680</v>
      </c>
      <c r="D786" s="32" t="s">
        <v>681</v>
      </c>
    </row>
    <row r="787" spans="1:4">
      <c r="A787" s="34" t="s">
        <v>21</v>
      </c>
      <c r="B787" s="32" t="s">
        <v>666</v>
      </c>
      <c r="C787" s="33" t="s">
        <v>682</v>
      </c>
      <c r="D787" s="32" t="s">
        <v>683</v>
      </c>
    </row>
    <row r="788" spans="1:4">
      <c r="A788" s="34" t="s">
        <v>21</v>
      </c>
      <c r="B788" s="32" t="s">
        <v>666</v>
      </c>
      <c r="C788" s="33" t="s">
        <v>684</v>
      </c>
      <c r="D788" s="32" t="s">
        <v>685</v>
      </c>
    </row>
    <row r="789" spans="1:4">
      <c r="A789" s="34" t="s">
        <v>21</v>
      </c>
      <c r="B789" s="32" t="s">
        <v>666</v>
      </c>
      <c r="C789" s="33" t="s">
        <v>686</v>
      </c>
      <c r="D789" s="32" t="s">
        <v>687</v>
      </c>
    </row>
    <row r="790" spans="1:4">
      <c r="A790" s="33">
        <v>9130</v>
      </c>
      <c r="B790" s="32" t="s">
        <v>688</v>
      </c>
      <c r="C790" s="33" t="s">
        <v>689</v>
      </c>
      <c r="D790" s="32" t="s">
        <v>690</v>
      </c>
    </row>
    <row r="791" spans="1:4">
      <c r="A791" s="33">
        <v>1110</v>
      </c>
      <c r="B791" s="32" t="s">
        <v>691</v>
      </c>
      <c r="C791" s="33" t="s">
        <v>692</v>
      </c>
      <c r="D791" s="32" t="s">
        <v>693</v>
      </c>
    </row>
    <row r="792" spans="1:4">
      <c r="A792" s="33">
        <v>1110</v>
      </c>
      <c r="B792" s="32" t="s">
        <v>691</v>
      </c>
      <c r="C792" s="33" t="s">
        <v>694</v>
      </c>
      <c r="D792" s="32" t="s">
        <v>157</v>
      </c>
    </row>
    <row r="793" spans="1:4">
      <c r="A793" s="33">
        <v>1110</v>
      </c>
      <c r="B793" s="32" t="s">
        <v>691</v>
      </c>
      <c r="C793" s="33" t="s">
        <v>695</v>
      </c>
      <c r="D793" s="32" t="s">
        <v>696</v>
      </c>
    </row>
    <row r="794" spans="1:4">
      <c r="A794" s="33">
        <v>1110</v>
      </c>
      <c r="B794" s="32" t="s">
        <v>691</v>
      </c>
      <c r="C794" s="33" t="s">
        <v>697</v>
      </c>
      <c r="D794" s="32" t="s">
        <v>698</v>
      </c>
    </row>
    <row r="795" spans="1:4">
      <c r="A795" s="33">
        <v>1110</v>
      </c>
      <c r="B795" s="32" t="s">
        <v>691</v>
      </c>
      <c r="C795" s="33" t="s">
        <v>699</v>
      </c>
      <c r="D795" s="32" t="s">
        <v>700</v>
      </c>
    </row>
    <row r="796" spans="1:4">
      <c r="A796" s="33">
        <v>1110</v>
      </c>
      <c r="B796" s="32" t="s">
        <v>691</v>
      </c>
      <c r="C796" s="33" t="s">
        <v>701</v>
      </c>
      <c r="D796" s="32" t="s">
        <v>564</v>
      </c>
    </row>
    <row r="797" spans="1:4">
      <c r="A797" s="33">
        <v>1110</v>
      </c>
      <c r="B797" s="32" t="s">
        <v>691</v>
      </c>
      <c r="C797" s="33" t="s">
        <v>702</v>
      </c>
      <c r="D797" s="32" t="s">
        <v>703</v>
      </c>
    </row>
    <row r="798" spans="1:4">
      <c r="A798" s="33">
        <v>1110</v>
      </c>
      <c r="B798" s="32" t="s">
        <v>691</v>
      </c>
      <c r="C798" s="33" t="s">
        <v>704</v>
      </c>
      <c r="D798" s="32" t="s">
        <v>705</v>
      </c>
    </row>
    <row r="799" spans="1:4">
      <c r="A799" s="33">
        <v>1110</v>
      </c>
      <c r="B799" s="32" t="s">
        <v>691</v>
      </c>
      <c r="C799" s="33" t="s">
        <v>706</v>
      </c>
      <c r="D799" s="32" t="s">
        <v>707</v>
      </c>
    </row>
    <row r="800" spans="1:4">
      <c r="A800" s="33">
        <v>1110</v>
      </c>
      <c r="B800" s="32" t="s">
        <v>691</v>
      </c>
      <c r="C800" s="33" t="s">
        <v>708</v>
      </c>
      <c r="D800" s="32" t="s">
        <v>333</v>
      </c>
    </row>
    <row r="801" spans="1:4">
      <c r="A801" s="33">
        <v>1110</v>
      </c>
      <c r="B801" s="32" t="s">
        <v>691</v>
      </c>
      <c r="C801" s="33" t="s">
        <v>709</v>
      </c>
      <c r="D801" s="32" t="s">
        <v>710</v>
      </c>
    </row>
    <row r="802" spans="1:4">
      <c r="A802" s="33">
        <v>1110</v>
      </c>
      <c r="B802" s="32" t="s">
        <v>691</v>
      </c>
      <c r="C802" s="33" t="s">
        <v>711</v>
      </c>
      <c r="D802" s="32" t="s">
        <v>712</v>
      </c>
    </row>
    <row r="803" spans="1:4">
      <c r="A803" s="33">
        <v>1110</v>
      </c>
      <c r="B803" s="32" t="s">
        <v>691</v>
      </c>
      <c r="C803" s="33" t="s">
        <v>713</v>
      </c>
      <c r="D803" s="32" t="s">
        <v>714</v>
      </c>
    </row>
    <row r="804" spans="1:4">
      <c r="A804" s="33">
        <v>1110</v>
      </c>
      <c r="B804" s="32" t="s">
        <v>691</v>
      </c>
      <c r="C804" s="33" t="s">
        <v>715</v>
      </c>
      <c r="D804" s="32" t="s">
        <v>716</v>
      </c>
    </row>
    <row r="805" spans="1:4">
      <c r="A805" s="33">
        <v>1110</v>
      </c>
      <c r="B805" s="32" t="s">
        <v>691</v>
      </c>
      <c r="C805" s="33" t="s">
        <v>717</v>
      </c>
      <c r="D805" s="32" t="s">
        <v>718</v>
      </c>
    </row>
    <row r="806" spans="1:4">
      <c r="A806" s="33">
        <v>1110</v>
      </c>
      <c r="B806" s="32" t="s">
        <v>691</v>
      </c>
      <c r="C806" s="33" t="s">
        <v>719</v>
      </c>
      <c r="D806" s="32" t="s">
        <v>720</v>
      </c>
    </row>
    <row r="807" spans="1:4">
      <c r="A807" s="33">
        <v>1110</v>
      </c>
      <c r="B807" s="32" t="s">
        <v>691</v>
      </c>
      <c r="C807" s="33" t="s">
        <v>721</v>
      </c>
      <c r="D807" s="32" t="s">
        <v>722</v>
      </c>
    </row>
    <row r="808" spans="1:4">
      <c r="A808" s="33">
        <v>1150</v>
      </c>
      <c r="B808" s="32" t="s">
        <v>1212</v>
      </c>
      <c r="C808" s="33" t="s">
        <v>723</v>
      </c>
      <c r="D808" s="32" t="s">
        <v>724</v>
      </c>
    </row>
    <row r="809" spans="1:4">
      <c r="A809" s="33">
        <v>1150</v>
      </c>
      <c r="B809" s="32" t="s">
        <v>1212</v>
      </c>
      <c r="C809" s="33" t="s">
        <v>725</v>
      </c>
      <c r="D809" s="32" t="s">
        <v>2831</v>
      </c>
    </row>
    <row r="810" spans="1:4">
      <c r="A810" s="33">
        <v>1150</v>
      </c>
      <c r="B810" s="32" t="s">
        <v>1212</v>
      </c>
      <c r="C810" s="33" t="s">
        <v>726</v>
      </c>
      <c r="D810" s="32" t="s">
        <v>727</v>
      </c>
    </row>
    <row r="811" spans="1:4">
      <c r="A811" s="33">
        <v>1150</v>
      </c>
      <c r="B811" s="32" t="s">
        <v>1212</v>
      </c>
      <c r="C811" s="33" t="s">
        <v>728</v>
      </c>
      <c r="D811" s="32" t="s">
        <v>2881</v>
      </c>
    </row>
    <row r="812" spans="1:4">
      <c r="A812" s="33">
        <v>2405</v>
      </c>
      <c r="B812" s="32" t="s">
        <v>1242</v>
      </c>
      <c r="C812" s="33" t="s">
        <v>729</v>
      </c>
      <c r="D812" s="32" t="s">
        <v>730</v>
      </c>
    </row>
    <row r="813" spans="1:4">
      <c r="A813" s="33">
        <v>2405</v>
      </c>
      <c r="B813" s="32" t="s">
        <v>1242</v>
      </c>
      <c r="C813" s="33" t="s">
        <v>1229</v>
      </c>
      <c r="D813" s="32" t="s">
        <v>2402</v>
      </c>
    </row>
    <row r="814" spans="1:4">
      <c r="A814" s="33">
        <v>2405</v>
      </c>
      <c r="B814" s="32" t="s">
        <v>1242</v>
      </c>
      <c r="C814" s="33" t="s">
        <v>731</v>
      </c>
      <c r="D814" s="32" t="s">
        <v>732</v>
      </c>
    </row>
    <row r="815" spans="1:4">
      <c r="A815" s="33">
        <v>2405</v>
      </c>
      <c r="B815" s="32" t="s">
        <v>1242</v>
      </c>
      <c r="C815" s="33" t="s">
        <v>733</v>
      </c>
      <c r="D815" s="32" t="s">
        <v>734</v>
      </c>
    </row>
    <row r="816" spans="1:4">
      <c r="A816" s="33">
        <v>2405</v>
      </c>
      <c r="B816" s="32" t="s">
        <v>1242</v>
      </c>
      <c r="C816" s="33" t="s">
        <v>735</v>
      </c>
      <c r="D816" s="32" t="s">
        <v>736</v>
      </c>
    </row>
    <row r="817" spans="1:4">
      <c r="A817" s="33">
        <v>2405</v>
      </c>
      <c r="B817" s="32" t="s">
        <v>1242</v>
      </c>
      <c r="C817" s="33" t="s">
        <v>737</v>
      </c>
      <c r="D817" s="32" t="s">
        <v>738</v>
      </c>
    </row>
    <row r="818" spans="1:4">
      <c r="A818" s="33">
        <v>2405</v>
      </c>
      <c r="B818" s="32" t="s">
        <v>1242</v>
      </c>
      <c r="C818" s="33" t="s">
        <v>739</v>
      </c>
      <c r="D818" s="32" t="s">
        <v>1318</v>
      </c>
    </row>
    <row r="819" spans="1:4">
      <c r="A819" s="33">
        <v>2405</v>
      </c>
      <c r="B819" s="32" t="s">
        <v>1242</v>
      </c>
      <c r="C819" s="33" t="s">
        <v>740</v>
      </c>
      <c r="D819" s="32" t="s">
        <v>741</v>
      </c>
    </row>
    <row r="820" spans="1:4">
      <c r="A820" s="33">
        <v>1000</v>
      </c>
      <c r="B820" s="32" t="s">
        <v>742</v>
      </c>
      <c r="C820" s="33" t="s">
        <v>743</v>
      </c>
      <c r="D820" s="32" t="s">
        <v>744</v>
      </c>
    </row>
    <row r="821" spans="1:4">
      <c r="A821" s="33">
        <v>1000</v>
      </c>
      <c r="B821" s="32" t="s">
        <v>742</v>
      </c>
      <c r="C821" s="33" t="s">
        <v>745</v>
      </c>
      <c r="D821" s="32" t="s">
        <v>746</v>
      </c>
    </row>
    <row r="822" spans="1:4">
      <c r="A822" s="33">
        <v>1000</v>
      </c>
      <c r="B822" s="32" t="s">
        <v>742</v>
      </c>
      <c r="C822" s="33" t="s">
        <v>747</v>
      </c>
      <c r="D822" s="32" t="s">
        <v>748</v>
      </c>
    </row>
    <row r="823" spans="1:4">
      <c r="A823" s="33">
        <v>1000</v>
      </c>
      <c r="B823" s="32" t="s">
        <v>742</v>
      </c>
      <c r="C823" s="33" t="s">
        <v>749</v>
      </c>
      <c r="D823" s="32" t="s">
        <v>750</v>
      </c>
    </row>
    <row r="824" spans="1:4">
      <c r="A824" s="33">
        <v>1000</v>
      </c>
      <c r="B824" s="32" t="s">
        <v>742</v>
      </c>
      <c r="C824" s="33" t="s">
        <v>751</v>
      </c>
      <c r="D824" s="32" t="s">
        <v>752</v>
      </c>
    </row>
    <row r="825" spans="1:4">
      <c r="A825" s="33">
        <v>1000</v>
      </c>
      <c r="B825" s="32" t="s">
        <v>742</v>
      </c>
      <c r="C825" s="33" t="s">
        <v>753</v>
      </c>
      <c r="D825" s="32" t="s">
        <v>754</v>
      </c>
    </row>
    <row r="826" spans="1:4">
      <c r="A826" s="33">
        <v>1000</v>
      </c>
      <c r="B826" s="32" t="s">
        <v>742</v>
      </c>
      <c r="C826" s="33" t="s">
        <v>755</v>
      </c>
      <c r="D826" s="32" t="s">
        <v>756</v>
      </c>
    </row>
    <row r="827" spans="1:4">
      <c r="A827" s="33">
        <v>1000</v>
      </c>
      <c r="B827" s="32" t="s">
        <v>742</v>
      </c>
      <c r="C827" s="33" t="s">
        <v>757</v>
      </c>
      <c r="D827" s="32" t="s">
        <v>2450</v>
      </c>
    </row>
    <row r="828" spans="1:4">
      <c r="A828" s="33">
        <v>1000</v>
      </c>
      <c r="B828" s="32" t="s">
        <v>742</v>
      </c>
      <c r="C828" s="33" t="s">
        <v>758</v>
      </c>
      <c r="D828" s="32" t="s">
        <v>759</v>
      </c>
    </row>
    <row r="829" spans="1:4">
      <c r="A829" s="33">
        <v>1000</v>
      </c>
      <c r="B829" s="32" t="s">
        <v>742</v>
      </c>
      <c r="C829" s="33" t="s">
        <v>760</v>
      </c>
      <c r="D829" s="32" t="s">
        <v>761</v>
      </c>
    </row>
    <row r="830" spans="1:4">
      <c r="A830" s="33">
        <v>2540</v>
      </c>
      <c r="B830" s="32" t="s">
        <v>762</v>
      </c>
      <c r="C830" s="33" t="s">
        <v>763</v>
      </c>
      <c r="D830" s="32" t="s">
        <v>764</v>
      </c>
    </row>
    <row r="831" spans="1:4">
      <c r="A831" s="33">
        <v>2540</v>
      </c>
      <c r="B831" s="32" t="s">
        <v>762</v>
      </c>
      <c r="C831" s="33" t="s">
        <v>765</v>
      </c>
      <c r="D831" s="32" t="s">
        <v>766</v>
      </c>
    </row>
    <row r="832" spans="1:4">
      <c r="A832" s="33">
        <v>2540</v>
      </c>
      <c r="B832" s="32" t="s">
        <v>762</v>
      </c>
      <c r="C832" s="33" t="s">
        <v>767</v>
      </c>
      <c r="D832" s="32" t="s">
        <v>768</v>
      </c>
    </row>
    <row r="833" spans="1:4">
      <c r="A833" s="33">
        <v>1850</v>
      </c>
      <c r="B833" s="32" t="s">
        <v>1230</v>
      </c>
      <c r="C833" s="33" t="s">
        <v>769</v>
      </c>
      <c r="D833" s="32" t="s">
        <v>770</v>
      </c>
    </row>
    <row r="834" spans="1:4">
      <c r="A834" s="33">
        <v>1850</v>
      </c>
      <c r="B834" s="32" t="s">
        <v>1230</v>
      </c>
      <c r="C834" s="33" t="s">
        <v>771</v>
      </c>
      <c r="D834" s="32" t="s">
        <v>772</v>
      </c>
    </row>
    <row r="835" spans="1:4">
      <c r="A835" s="33">
        <v>1220</v>
      </c>
      <c r="B835" s="32" t="s">
        <v>773</v>
      </c>
      <c r="C835" s="33" t="s">
        <v>774</v>
      </c>
      <c r="D835" s="32" t="s">
        <v>775</v>
      </c>
    </row>
    <row r="836" spans="1:4">
      <c r="A836" s="33">
        <v>1220</v>
      </c>
      <c r="B836" s="32" t="s">
        <v>773</v>
      </c>
      <c r="C836" s="33" t="s">
        <v>776</v>
      </c>
      <c r="D836" s="32" t="s">
        <v>777</v>
      </c>
    </row>
    <row r="837" spans="1:4">
      <c r="A837" s="33">
        <v>1220</v>
      </c>
      <c r="B837" s="32" t="s">
        <v>773</v>
      </c>
      <c r="C837" s="33" t="s">
        <v>778</v>
      </c>
      <c r="D837" s="32" t="s">
        <v>779</v>
      </c>
    </row>
    <row r="838" spans="1:4">
      <c r="A838" s="33">
        <v>1220</v>
      </c>
      <c r="B838" s="32" t="s">
        <v>773</v>
      </c>
      <c r="C838" s="33" t="s">
        <v>780</v>
      </c>
      <c r="D838" s="32" t="s">
        <v>3042</v>
      </c>
    </row>
    <row r="839" spans="1:4">
      <c r="A839" s="33">
        <v>1195</v>
      </c>
      <c r="B839" s="32" t="s">
        <v>3043</v>
      </c>
      <c r="C839" s="33" t="s">
        <v>3044</v>
      </c>
      <c r="D839" s="32" t="s">
        <v>3045</v>
      </c>
    </row>
    <row r="840" spans="1:4">
      <c r="A840" s="33">
        <v>1195</v>
      </c>
      <c r="B840" s="32" t="s">
        <v>3043</v>
      </c>
      <c r="C840" s="33" t="s">
        <v>3046</v>
      </c>
      <c r="D840" s="32" t="s">
        <v>196</v>
      </c>
    </row>
    <row r="841" spans="1:4">
      <c r="A841" s="33">
        <v>1195</v>
      </c>
      <c r="B841" s="32" t="s">
        <v>3043</v>
      </c>
      <c r="C841" s="33" t="s">
        <v>3047</v>
      </c>
      <c r="D841" s="32" t="s">
        <v>3048</v>
      </c>
    </row>
    <row r="842" spans="1:4">
      <c r="A842" s="33">
        <v>1195</v>
      </c>
      <c r="B842" s="32" t="s">
        <v>3043</v>
      </c>
      <c r="C842" s="33" t="s">
        <v>3049</v>
      </c>
      <c r="D842" s="32" t="s">
        <v>3050</v>
      </c>
    </row>
    <row r="843" spans="1:4">
      <c r="A843" s="33">
        <v>1195</v>
      </c>
      <c r="B843" s="32" t="s">
        <v>3043</v>
      </c>
      <c r="C843" s="33" t="s">
        <v>3051</v>
      </c>
      <c r="D843" s="32" t="s">
        <v>3052</v>
      </c>
    </row>
    <row r="844" spans="1:4">
      <c r="A844" s="33">
        <v>1195</v>
      </c>
      <c r="B844" s="32" t="s">
        <v>3043</v>
      </c>
      <c r="C844" s="33" t="s">
        <v>3053</v>
      </c>
      <c r="D844" s="32" t="s">
        <v>3054</v>
      </c>
    </row>
    <row r="845" spans="1:4">
      <c r="A845" s="33">
        <v>1195</v>
      </c>
      <c r="B845" s="32" t="s">
        <v>3043</v>
      </c>
      <c r="C845" s="33" t="s">
        <v>3055</v>
      </c>
      <c r="D845" s="32" t="s">
        <v>3056</v>
      </c>
    </row>
    <row r="846" spans="1:4">
      <c r="A846" s="33">
        <v>1195</v>
      </c>
      <c r="B846" s="32" t="s">
        <v>3043</v>
      </c>
      <c r="C846" s="33" t="s">
        <v>3057</v>
      </c>
      <c r="D846" s="32" t="s">
        <v>3058</v>
      </c>
    </row>
    <row r="847" spans="1:4">
      <c r="A847" s="33">
        <v>1780</v>
      </c>
      <c r="B847" s="32" t="s">
        <v>1228</v>
      </c>
      <c r="C847" s="33" t="s">
        <v>3059</v>
      </c>
      <c r="D847" s="32" t="s">
        <v>3060</v>
      </c>
    </row>
    <row r="848" spans="1:4">
      <c r="A848" s="33">
        <v>1780</v>
      </c>
      <c r="B848" s="32" t="s">
        <v>1228</v>
      </c>
      <c r="C848" s="33" t="s">
        <v>3061</v>
      </c>
      <c r="D848" s="32" t="s">
        <v>3062</v>
      </c>
    </row>
    <row r="849" spans="1:4">
      <c r="A849" s="33">
        <v>1780</v>
      </c>
      <c r="B849" s="32" t="s">
        <v>1228</v>
      </c>
      <c r="C849" s="33" t="s">
        <v>3063</v>
      </c>
      <c r="D849" s="32" t="s">
        <v>3064</v>
      </c>
    </row>
    <row r="850" spans="1:4">
      <c r="A850" s="33">
        <v>1330</v>
      </c>
      <c r="B850" s="32" t="s">
        <v>3065</v>
      </c>
      <c r="C850" s="33" t="s">
        <v>3066</v>
      </c>
      <c r="D850" s="32" t="s">
        <v>3067</v>
      </c>
    </row>
    <row r="851" spans="1:4">
      <c r="A851" s="33">
        <v>1330</v>
      </c>
      <c r="B851" s="32" t="s">
        <v>3065</v>
      </c>
      <c r="C851" s="33" t="s">
        <v>3068</v>
      </c>
      <c r="D851" s="32" t="s">
        <v>3069</v>
      </c>
    </row>
    <row r="852" spans="1:4">
      <c r="A852" s="33">
        <v>2650</v>
      </c>
      <c r="B852" s="32" t="s">
        <v>3070</v>
      </c>
      <c r="C852" s="33" t="s">
        <v>3071</v>
      </c>
      <c r="D852" s="32" t="s">
        <v>3072</v>
      </c>
    </row>
    <row r="853" spans="1:4">
      <c r="A853" s="33">
        <v>2650</v>
      </c>
      <c r="B853" s="32" t="s">
        <v>3070</v>
      </c>
      <c r="C853" s="33" t="s">
        <v>3073</v>
      </c>
      <c r="D853" s="32" t="s">
        <v>3074</v>
      </c>
    </row>
    <row r="854" spans="1:4">
      <c r="A854" s="33">
        <v>3120</v>
      </c>
      <c r="B854" s="32" t="s">
        <v>1268</v>
      </c>
      <c r="C854" s="33" t="s">
        <v>3075</v>
      </c>
      <c r="D854" s="32" t="s">
        <v>3076</v>
      </c>
    </row>
    <row r="855" spans="1:4">
      <c r="A855" s="33">
        <v>3120</v>
      </c>
      <c r="B855" s="32" t="s">
        <v>1268</v>
      </c>
      <c r="C855" s="33" t="s">
        <v>3077</v>
      </c>
      <c r="D855" s="32" t="s">
        <v>3078</v>
      </c>
    </row>
    <row r="856" spans="1:4">
      <c r="A856" s="33">
        <v>3120</v>
      </c>
      <c r="B856" s="32" t="s">
        <v>1268</v>
      </c>
      <c r="C856" s="33" t="s">
        <v>3079</v>
      </c>
      <c r="D856" s="32" t="s">
        <v>3080</v>
      </c>
    </row>
    <row r="857" spans="1:4">
      <c r="A857" s="33">
        <v>3120</v>
      </c>
      <c r="B857" s="32" t="s">
        <v>1268</v>
      </c>
      <c r="C857" s="33" t="s">
        <v>3081</v>
      </c>
      <c r="D857" s="32" t="s">
        <v>3082</v>
      </c>
    </row>
    <row r="858" spans="1:4">
      <c r="A858" s="33">
        <v>3120</v>
      </c>
      <c r="B858" s="32" t="s">
        <v>1268</v>
      </c>
      <c r="C858" s="33" t="s">
        <v>3083</v>
      </c>
      <c r="D858" s="32" t="s">
        <v>3084</v>
      </c>
    </row>
    <row r="859" spans="1:4">
      <c r="A859" s="33">
        <v>3120</v>
      </c>
      <c r="B859" s="32" t="s">
        <v>1268</v>
      </c>
      <c r="C859" s="33" t="s">
        <v>3085</v>
      </c>
      <c r="D859" s="32" t="s">
        <v>1345</v>
      </c>
    </row>
    <row r="860" spans="1:4">
      <c r="A860" s="33">
        <v>3120</v>
      </c>
      <c r="B860" s="32" t="s">
        <v>1268</v>
      </c>
      <c r="C860" s="33" t="s">
        <v>3086</v>
      </c>
      <c r="D860" s="32" t="s">
        <v>3087</v>
      </c>
    </row>
    <row r="861" spans="1:4">
      <c r="A861" s="33">
        <v>3120</v>
      </c>
      <c r="B861" s="32" t="s">
        <v>1268</v>
      </c>
      <c r="C861" s="33" t="s">
        <v>3088</v>
      </c>
      <c r="D861" s="32" t="s">
        <v>3089</v>
      </c>
    </row>
    <row r="862" spans="1:4">
      <c r="A862" s="33">
        <v>3120</v>
      </c>
      <c r="B862" s="32" t="s">
        <v>1268</v>
      </c>
      <c r="C862" s="33" t="s">
        <v>1227</v>
      </c>
      <c r="D862" s="32" t="s">
        <v>3090</v>
      </c>
    </row>
    <row r="863" spans="1:4">
      <c r="A863" s="33">
        <v>3120</v>
      </c>
      <c r="B863" s="32" t="s">
        <v>1268</v>
      </c>
      <c r="C863" s="33" t="s">
        <v>3091</v>
      </c>
      <c r="D863" s="32" t="s">
        <v>975</v>
      </c>
    </row>
    <row r="864" spans="1:4">
      <c r="A864" s="33">
        <v>3120</v>
      </c>
      <c r="B864" s="32" t="s">
        <v>1268</v>
      </c>
      <c r="C864" s="33" t="s">
        <v>976</v>
      </c>
      <c r="D864" s="32" t="s">
        <v>977</v>
      </c>
    </row>
    <row r="865" spans="1:4">
      <c r="A865" s="33">
        <v>3120</v>
      </c>
      <c r="B865" s="32" t="s">
        <v>1268</v>
      </c>
      <c r="C865" s="33" t="s">
        <v>978</v>
      </c>
      <c r="D865" s="32" t="s">
        <v>979</v>
      </c>
    </row>
    <row r="866" spans="1:4">
      <c r="A866" s="33">
        <v>3120</v>
      </c>
      <c r="B866" s="32" t="s">
        <v>1268</v>
      </c>
      <c r="C866" s="33" t="s">
        <v>980</v>
      </c>
      <c r="D866" s="32" t="s">
        <v>981</v>
      </c>
    </row>
    <row r="867" spans="1:4">
      <c r="A867" s="33">
        <v>3120</v>
      </c>
      <c r="B867" s="32" t="s">
        <v>1268</v>
      </c>
      <c r="C867" s="33" t="s">
        <v>982</v>
      </c>
      <c r="D867" s="32" t="s">
        <v>2568</v>
      </c>
    </row>
    <row r="868" spans="1:4">
      <c r="A868" s="33">
        <v>3120</v>
      </c>
      <c r="B868" s="32" t="s">
        <v>1268</v>
      </c>
      <c r="C868" s="33" t="s">
        <v>983</v>
      </c>
      <c r="D868" s="32" t="s">
        <v>984</v>
      </c>
    </row>
    <row r="869" spans="1:4">
      <c r="A869" s="33">
        <v>3120</v>
      </c>
      <c r="B869" s="32" t="s">
        <v>1268</v>
      </c>
      <c r="C869" s="33" t="s">
        <v>985</v>
      </c>
      <c r="D869" s="32" t="s">
        <v>986</v>
      </c>
    </row>
    <row r="870" spans="1:4">
      <c r="A870" s="33">
        <v>3120</v>
      </c>
      <c r="B870" s="32" t="s">
        <v>1268</v>
      </c>
      <c r="C870" s="33" t="s">
        <v>987</v>
      </c>
      <c r="D870" s="32" t="s">
        <v>988</v>
      </c>
    </row>
    <row r="871" spans="1:4">
      <c r="A871" s="33">
        <v>3120</v>
      </c>
      <c r="B871" s="32" t="s">
        <v>1268</v>
      </c>
      <c r="C871" s="33" t="s">
        <v>989</v>
      </c>
      <c r="D871" s="32" t="s">
        <v>990</v>
      </c>
    </row>
    <row r="872" spans="1:4">
      <c r="A872" s="33">
        <v>3120</v>
      </c>
      <c r="B872" s="32" t="s">
        <v>1268</v>
      </c>
      <c r="C872" s="33" t="s">
        <v>991</v>
      </c>
      <c r="D872" s="32" t="s">
        <v>2849</v>
      </c>
    </row>
    <row r="873" spans="1:4">
      <c r="A873" s="33">
        <v>3120</v>
      </c>
      <c r="B873" s="32" t="s">
        <v>1268</v>
      </c>
      <c r="C873" s="33" t="s">
        <v>992</v>
      </c>
      <c r="D873" s="32" t="s">
        <v>2851</v>
      </c>
    </row>
    <row r="874" spans="1:4">
      <c r="A874" s="33">
        <v>3120</v>
      </c>
      <c r="B874" s="32" t="s">
        <v>1268</v>
      </c>
      <c r="C874" s="33" t="s">
        <v>993</v>
      </c>
      <c r="D874" s="32" t="s">
        <v>994</v>
      </c>
    </row>
    <row r="875" spans="1:4">
      <c r="A875" s="33">
        <v>3120</v>
      </c>
      <c r="B875" s="32" t="s">
        <v>1268</v>
      </c>
      <c r="C875" s="33" t="s">
        <v>995</v>
      </c>
      <c r="D875" s="32" t="s">
        <v>2864</v>
      </c>
    </row>
    <row r="876" spans="1:4">
      <c r="A876" s="33">
        <v>3120</v>
      </c>
      <c r="B876" s="32" t="s">
        <v>1268</v>
      </c>
      <c r="C876" s="33" t="s">
        <v>996</v>
      </c>
      <c r="D876" s="32" t="s">
        <v>997</v>
      </c>
    </row>
    <row r="877" spans="1:4">
      <c r="A877" s="33">
        <v>3120</v>
      </c>
      <c r="B877" s="32" t="s">
        <v>1268</v>
      </c>
      <c r="C877" s="33" t="s">
        <v>998</v>
      </c>
      <c r="D877" s="32" t="s">
        <v>999</v>
      </c>
    </row>
    <row r="878" spans="1:4">
      <c r="A878" s="33">
        <v>3120</v>
      </c>
      <c r="B878" s="32" t="s">
        <v>1268</v>
      </c>
      <c r="C878" s="33" t="s">
        <v>1000</v>
      </c>
      <c r="D878" s="32" t="s">
        <v>1001</v>
      </c>
    </row>
    <row r="879" spans="1:4">
      <c r="A879" s="33">
        <v>3120</v>
      </c>
      <c r="B879" s="32" t="s">
        <v>1268</v>
      </c>
      <c r="C879" s="33" t="s">
        <v>1002</v>
      </c>
      <c r="D879" s="32" t="s">
        <v>1003</v>
      </c>
    </row>
    <row r="880" spans="1:4">
      <c r="A880" s="33">
        <v>3120</v>
      </c>
      <c r="B880" s="32" t="s">
        <v>1268</v>
      </c>
      <c r="C880" s="33" t="s">
        <v>1004</v>
      </c>
      <c r="D880" s="32" t="s">
        <v>2897</v>
      </c>
    </row>
    <row r="881" spans="1:4">
      <c r="A881" s="33">
        <v>3120</v>
      </c>
      <c r="B881" s="32" t="s">
        <v>1268</v>
      </c>
      <c r="C881" s="33" t="s">
        <v>1005</v>
      </c>
      <c r="D881" s="32" t="s">
        <v>1006</v>
      </c>
    </row>
    <row r="882" spans="1:4">
      <c r="A882" s="33">
        <v>3120</v>
      </c>
      <c r="B882" s="32" t="s">
        <v>1268</v>
      </c>
      <c r="C882" s="33" t="s">
        <v>1007</v>
      </c>
      <c r="D882" s="32" t="s">
        <v>1008</v>
      </c>
    </row>
    <row r="883" spans="1:4">
      <c r="A883" s="33">
        <v>3120</v>
      </c>
      <c r="B883" s="32" t="s">
        <v>1268</v>
      </c>
      <c r="C883" s="33" t="s">
        <v>1009</v>
      </c>
      <c r="D883" s="32" t="s">
        <v>1010</v>
      </c>
    </row>
    <row r="884" spans="1:4">
      <c r="A884" s="33">
        <v>3120</v>
      </c>
      <c r="B884" s="32" t="s">
        <v>1268</v>
      </c>
      <c r="C884" s="33" t="s">
        <v>1011</v>
      </c>
      <c r="D884" s="32" t="s">
        <v>1012</v>
      </c>
    </row>
    <row r="885" spans="1:4">
      <c r="A885" s="33">
        <v>1360</v>
      </c>
      <c r="B885" s="32" t="s">
        <v>1013</v>
      </c>
      <c r="C885" s="33" t="s">
        <v>1014</v>
      </c>
      <c r="D885" s="32" t="s">
        <v>1015</v>
      </c>
    </row>
    <row r="886" spans="1:4">
      <c r="A886" s="33">
        <v>1360</v>
      </c>
      <c r="B886" s="32" t="s">
        <v>1013</v>
      </c>
      <c r="C886" s="33" t="s">
        <v>1016</v>
      </c>
      <c r="D886" s="32" t="s">
        <v>1017</v>
      </c>
    </row>
    <row r="887" spans="1:4">
      <c r="A887" s="33">
        <v>1360</v>
      </c>
      <c r="B887" s="32" t="s">
        <v>1013</v>
      </c>
      <c r="C887" s="33" t="s">
        <v>1018</v>
      </c>
      <c r="D887" s="32" t="s">
        <v>1019</v>
      </c>
    </row>
    <row r="888" spans="1:4">
      <c r="A888" s="33">
        <v>1360</v>
      </c>
      <c r="B888" s="32" t="s">
        <v>1013</v>
      </c>
      <c r="C888" s="33" t="s">
        <v>1020</v>
      </c>
      <c r="D888" s="32" t="s">
        <v>1021</v>
      </c>
    </row>
    <row r="889" spans="1:4">
      <c r="A889" s="33">
        <v>1360</v>
      </c>
      <c r="B889" s="32" t="s">
        <v>1013</v>
      </c>
      <c r="C889" s="33" t="s">
        <v>1022</v>
      </c>
      <c r="D889" s="32" t="s">
        <v>1023</v>
      </c>
    </row>
    <row r="890" spans="1:4">
      <c r="A890" s="33">
        <v>1360</v>
      </c>
      <c r="B890" s="32" t="s">
        <v>1013</v>
      </c>
      <c r="C890" s="33" t="s">
        <v>1024</v>
      </c>
      <c r="D890" s="32" t="s">
        <v>1025</v>
      </c>
    </row>
    <row r="891" spans="1:4">
      <c r="A891" s="33">
        <v>1360</v>
      </c>
      <c r="B891" s="32" t="s">
        <v>1013</v>
      </c>
      <c r="C891" s="33" t="s">
        <v>1026</v>
      </c>
      <c r="D891" s="32" t="s">
        <v>1027</v>
      </c>
    </row>
    <row r="892" spans="1:4">
      <c r="A892" s="33">
        <v>1070</v>
      </c>
      <c r="B892" s="32" t="s">
        <v>1028</v>
      </c>
      <c r="C892" s="33" t="s">
        <v>1029</v>
      </c>
      <c r="D892" s="32" t="s">
        <v>1030</v>
      </c>
    </row>
    <row r="893" spans="1:4">
      <c r="A893" s="33">
        <v>1070</v>
      </c>
      <c r="B893" s="32" t="s">
        <v>1028</v>
      </c>
      <c r="C893" s="33" t="s">
        <v>1031</v>
      </c>
      <c r="D893" s="32" t="s">
        <v>1032</v>
      </c>
    </row>
    <row r="894" spans="1:4">
      <c r="A894" s="34" t="s">
        <v>1203</v>
      </c>
      <c r="B894" s="32" t="s">
        <v>1204</v>
      </c>
      <c r="C894" s="33" t="s">
        <v>1033</v>
      </c>
      <c r="D894" s="32" t="s">
        <v>1034</v>
      </c>
    </row>
    <row r="895" spans="1:4">
      <c r="A895" s="34" t="s">
        <v>1203</v>
      </c>
      <c r="B895" s="32" t="s">
        <v>1204</v>
      </c>
      <c r="C895" s="33" t="s">
        <v>1035</v>
      </c>
      <c r="D895" s="32" t="s">
        <v>1036</v>
      </c>
    </row>
    <row r="896" spans="1:4">
      <c r="A896" s="34" t="s">
        <v>1203</v>
      </c>
      <c r="B896" s="32" t="s">
        <v>1204</v>
      </c>
      <c r="C896" s="33" t="s">
        <v>1037</v>
      </c>
      <c r="D896" s="32" t="s">
        <v>1038</v>
      </c>
    </row>
    <row r="897" spans="1:4">
      <c r="A897" s="34" t="s">
        <v>1203</v>
      </c>
      <c r="B897" s="32" t="s">
        <v>1204</v>
      </c>
      <c r="C897" s="33" t="s">
        <v>1039</v>
      </c>
      <c r="D897" s="32" t="s">
        <v>1345</v>
      </c>
    </row>
    <row r="898" spans="1:4">
      <c r="A898" s="34" t="s">
        <v>1203</v>
      </c>
      <c r="B898" s="32" t="s">
        <v>1204</v>
      </c>
      <c r="C898" s="33" t="s">
        <v>1219</v>
      </c>
      <c r="D898" s="32" t="s">
        <v>1040</v>
      </c>
    </row>
    <row r="899" spans="1:4">
      <c r="A899" s="34" t="s">
        <v>1203</v>
      </c>
      <c r="B899" s="32" t="s">
        <v>1204</v>
      </c>
      <c r="C899" s="33" t="s">
        <v>1041</v>
      </c>
      <c r="D899" s="32" t="s">
        <v>1042</v>
      </c>
    </row>
    <row r="900" spans="1:4">
      <c r="A900" s="34" t="s">
        <v>1203</v>
      </c>
      <c r="B900" s="32" t="s">
        <v>1204</v>
      </c>
      <c r="C900" s="33" t="s">
        <v>1043</v>
      </c>
      <c r="D900" s="32" t="s">
        <v>1044</v>
      </c>
    </row>
    <row r="901" spans="1:4">
      <c r="A901" s="34" t="s">
        <v>1203</v>
      </c>
      <c r="B901" s="32" t="s">
        <v>1204</v>
      </c>
      <c r="C901" s="33" t="s">
        <v>1045</v>
      </c>
      <c r="D901" s="32" t="s">
        <v>1046</v>
      </c>
    </row>
    <row r="902" spans="1:4">
      <c r="A902" s="34" t="s">
        <v>1203</v>
      </c>
      <c r="B902" s="32" t="s">
        <v>1204</v>
      </c>
      <c r="C902" s="33" t="s">
        <v>1047</v>
      </c>
      <c r="D902" s="32" t="s">
        <v>1048</v>
      </c>
    </row>
    <row r="903" spans="1:4">
      <c r="A903" s="34" t="s">
        <v>1203</v>
      </c>
      <c r="B903" s="32" t="s">
        <v>1204</v>
      </c>
      <c r="C903" s="33" t="s">
        <v>1049</v>
      </c>
      <c r="D903" s="32" t="s">
        <v>1050</v>
      </c>
    </row>
    <row r="904" spans="1:4">
      <c r="A904" s="34" t="s">
        <v>1203</v>
      </c>
      <c r="B904" s="32" t="s">
        <v>1204</v>
      </c>
      <c r="C904" s="33" t="s">
        <v>1051</v>
      </c>
      <c r="D904" s="32" t="s">
        <v>1052</v>
      </c>
    </row>
    <row r="905" spans="1:4">
      <c r="A905" s="34" t="s">
        <v>1203</v>
      </c>
      <c r="B905" s="32" t="s">
        <v>1204</v>
      </c>
      <c r="C905" s="33" t="s">
        <v>1053</v>
      </c>
      <c r="D905" s="32" t="s">
        <v>1054</v>
      </c>
    </row>
    <row r="906" spans="1:4">
      <c r="A906" s="34" t="s">
        <v>1203</v>
      </c>
      <c r="B906" s="32" t="s">
        <v>1204</v>
      </c>
      <c r="C906" s="33" t="s">
        <v>1055</v>
      </c>
      <c r="D906" s="32" t="s">
        <v>1056</v>
      </c>
    </row>
    <row r="907" spans="1:4">
      <c r="A907" s="34" t="s">
        <v>1203</v>
      </c>
      <c r="B907" s="32" t="s">
        <v>1204</v>
      </c>
      <c r="C907" s="33" t="s">
        <v>1057</v>
      </c>
      <c r="D907" s="32" t="s">
        <v>1058</v>
      </c>
    </row>
    <row r="908" spans="1:4">
      <c r="A908" s="34" t="s">
        <v>1203</v>
      </c>
      <c r="B908" s="32" t="s">
        <v>1204</v>
      </c>
      <c r="C908" s="33" t="s">
        <v>1059</v>
      </c>
      <c r="D908" s="32" t="s">
        <v>1060</v>
      </c>
    </row>
    <row r="909" spans="1:4">
      <c r="A909" s="34" t="s">
        <v>1203</v>
      </c>
      <c r="B909" s="32" t="s">
        <v>1204</v>
      </c>
      <c r="C909" s="33" t="s">
        <v>1061</v>
      </c>
      <c r="D909" s="32" t="s">
        <v>1062</v>
      </c>
    </row>
    <row r="910" spans="1:4">
      <c r="A910" s="34" t="s">
        <v>1203</v>
      </c>
      <c r="B910" s="32" t="s">
        <v>1204</v>
      </c>
      <c r="C910" s="33" t="s">
        <v>1063</v>
      </c>
      <c r="D910" s="32" t="s">
        <v>1064</v>
      </c>
    </row>
    <row r="911" spans="1:4">
      <c r="A911" s="34" t="s">
        <v>1203</v>
      </c>
      <c r="B911" s="32" t="s">
        <v>1204</v>
      </c>
      <c r="C911" s="33" t="s">
        <v>1065</v>
      </c>
      <c r="D911" s="32" t="s">
        <v>1066</v>
      </c>
    </row>
    <row r="912" spans="1:4">
      <c r="A912" s="34" t="s">
        <v>1203</v>
      </c>
      <c r="B912" s="32" t="s">
        <v>1204</v>
      </c>
      <c r="C912" s="33" t="s">
        <v>1067</v>
      </c>
      <c r="D912" s="32" t="s">
        <v>3549</v>
      </c>
    </row>
    <row r="913" spans="1:4">
      <c r="A913" s="34" t="s">
        <v>1203</v>
      </c>
      <c r="B913" s="32" t="s">
        <v>1204</v>
      </c>
      <c r="C913" s="33" t="s">
        <v>1068</v>
      </c>
      <c r="D913" s="32" t="s">
        <v>1069</v>
      </c>
    </row>
    <row r="914" spans="1:4">
      <c r="A914" s="34" t="s">
        <v>1203</v>
      </c>
      <c r="B914" s="32" t="s">
        <v>1204</v>
      </c>
      <c r="C914" s="33" t="s">
        <v>1070</v>
      </c>
      <c r="D914" s="32" t="s">
        <v>1071</v>
      </c>
    </row>
    <row r="915" spans="1:4">
      <c r="A915" s="34" t="s">
        <v>1203</v>
      </c>
      <c r="B915" s="32" t="s">
        <v>1204</v>
      </c>
      <c r="C915" s="33" t="s">
        <v>1072</v>
      </c>
      <c r="D915" s="32" t="s">
        <v>1073</v>
      </c>
    </row>
    <row r="916" spans="1:4">
      <c r="A916" s="34" t="s">
        <v>1203</v>
      </c>
      <c r="B916" s="32" t="s">
        <v>1204</v>
      </c>
      <c r="C916" s="33" t="s">
        <v>1074</v>
      </c>
      <c r="D916" s="32" t="s">
        <v>1075</v>
      </c>
    </row>
    <row r="917" spans="1:4">
      <c r="A917" s="34" t="s">
        <v>1203</v>
      </c>
      <c r="B917" s="32" t="s">
        <v>1204</v>
      </c>
      <c r="C917" s="33" t="s">
        <v>1076</v>
      </c>
      <c r="D917" s="32" t="s">
        <v>1077</v>
      </c>
    </row>
    <row r="918" spans="1:4">
      <c r="A918" s="34" t="s">
        <v>1203</v>
      </c>
      <c r="B918" s="32" t="s">
        <v>1204</v>
      </c>
      <c r="C918" s="33" t="s">
        <v>1078</v>
      </c>
      <c r="D918" s="32" t="s">
        <v>1079</v>
      </c>
    </row>
    <row r="919" spans="1:4">
      <c r="A919" s="34" t="s">
        <v>1203</v>
      </c>
      <c r="B919" s="32" t="s">
        <v>1204</v>
      </c>
      <c r="C919" s="33" t="s">
        <v>1080</v>
      </c>
      <c r="D919" s="32" t="s">
        <v>1081</v>
      </c>
    </row>
    <row r="920" spans="1:4">
      <c r="A920" s="33">
        <v>2630</v>
      </c>
      <c r="B920" s="32" t="s">
        <v>1082</v>
      </c>
      <c r="C920" s="33" t="s">
        <v>1083</v>
      </c>
      <c r="D920" s="32" t="s">
        <v>1084</v>
      </c>
    </row>
    <row r="921" spans="1:4">
      <c r="A921" s="33">
        <v>2630</v>
      </c>
      <c r="B921" s="32" t="s">
        <v>1082</v>
      </c>
      <c r="C921" s="33" t="s">
        <v>1085</v>
      </c>
      <c r="D921" s="32" t="s">
        <v>1086</v>
      </c>
    </row>
    <row r="922" spans="1:4">
      <c r="A922" s="33">
        <v>2760</v>
      </c>
      <c r="B922" s="32" t="s">
        <v>1087</v>
      </c>
      <c r="C922" s="33" t="s">
        <v>1088</v>
      </c>
      <c r="D922" s="32" t="s">
        <v>1089</v>
      </c>
    </row>
    <row r="923" spans="1:4">
      <c r="A923" s="33">
        <v>2760</v>
      </c>
      <c r="B923" s="32" t="s">
        <v>1087</v>
      </c>
      <c r="C923" s="33" t="s">
        <v>1090</v>
      </c>
      <c r="D923" s="32" t="s">
        <v>1091</v>
      </c>
    </row>
    <row r="924" spans="1:4">
      <c r="A924" s="33">
        <v>2760</v>
      </c>
      <c r="B924" s="32" t="s">
        <v>1087</v>
      </c>
      <c r="C924" s="33" t="s">
        <v>1092</v>
      </c>
      <c r="D924" s="32" t="s">
        <v>1093</v>
      </c>
    </row>
    <row r="925" spans="1:4">
      <c r="A925" s="33">
        <v>1460</v>
      </c>
      <c r="B925" s="32" t="s">
        <v>1094</v>
      </c>
      <c r="C925" s="33" t="s">
        <v>1095</v>
      </c>
      <c r="D925" s="32" t="s">
        <v>1096</v>
      </c>
    </row>
    <row r="926" spans="1:4">
      <c r="A926" s="33">
        <v>1460</v>
      </c>
      <c r="B926" s="32" t="s">
        <v>1094</v>
      </c>
      <c r="C926" s="33" t="s">
        <v>1097</v>
      </c>
      <c r="D926" s="32" t="s">
        <v>1098</v>
      </c>
    </row>
    <row r="927" spans="1:4">
      <c r="A927" s="33">
        <v>1380</v>
      </c>
      <c r="B927" s="32" t="s">
        <v>1099</v>
      </c>
      <c r="C927" s="33" t="s">
        <v>1100</v>
      </c>
      <c r="D927" s="32" t="s">
        <v>1101</v>
      </c>
    </row>
    <row r="928" spans="1:4">
      <c r="A928" s="33">
        <v>1600</v>
      </c>
      <c r="B928" s="32" t="s">
        <v>1102</v>
      </c>
      <c r="C928" s="33" t="s">
        <v>1103</v>
      </c>
      <c r="D928" s="32" t="s">
        <v>1104</v>
      </c>
    </row>
    <row r="929" spans="1:4">
      <c r="A929" s="33">
        <v>1600</v>
      </c>
      <c r="B929" s="32" t="s">
        <v>1102</v>
      </c>
      <c r="C929" s="33" t="s">
        <v>1105</v>
      </c>
      <c r="D929" s="32" t="s">
        <v>1106</v>
      </c>
    </row>
    <row r="930" spans="1:4">
      <c r="A930" s="33">
        <v>1600</v>
      </c>
      <c r="B930" s="32" t="s">
        <v>1102</v>
      </c>
      <c r="C930" s="33" t="s">
        <v>1107</v>
      </c>
      <c r="D930" s="32" t="s">
        <v>1108</v>
      </c>
    </row>
    <row r="931" spans="1:4">
      <c r="A931" s="33">
        <v>2670</v>
      </c>
      <c r="B931" s="32" t="s">
        <v>1109</v>
      </c>
      <c r="C931" s="33" t="s">
        <v>1110</v>
      </c>
      <c r="D931" s="32" t="s">
        <v>1111</v>
      </c>
    </row>
    <row r="932" spans="1:4">
      <c r="A932" s="33">
        <v>2670</v>
      </c>
      <c r="B932" s="32" t="s">
        <v>1109</v>
      </c>
      <c r="C932" s="33" t="s">
        <v>1112</v>
      </c>
      <c r="D932" s="32" t="s">
        <v>1113</v>
      </c>
    </row>
    <row r="933" spans="1:4">
      <c r="A933" s="33">
        <v>2620</v>
      </c>
      <c r="B933" s="32" t="s">
        <v>1249</v>
      </c>
      <c r="C933" s="33" t="s">
        <v>1114</v>
      </c>
      <c r="D933" s="32" t="s">
        <v>1115</v>
      </c>
    </row>
    <row r="934" spans="1:4">
      <c r="A934" s="33">
        <v>2620</v>
      </c>
      <c r="B934" s="32" t="s">
        <v>1249</v>
      </c>
      <c r="C934" s="33" t="s">
        <v>1116</v>
      </c>
      <c r="D934" s="32" t="s">
        <v>1117</v>
      </c>
    </row>
    <row r="935" spans="1:4">
      <c r="A935" s="33">
        <v>1390</v>
      </c>
      <c r="B935" s="32" t="s">
        <v>1118</v>
      </c>
      <c r="C935" s="33" t="s">
        <v>1119</v>
      </c>
      <c r="D935" s="32" t="s">
        <v>1120</v>
      </c>
    </row>
    <row r="936" spans="1:4">
      <c r="A936" s="33">
        <v>1390</v>
      </c>
      <c r="B936" s="32" t="s">
        <v>1118</v>
      </c>
      <c r="C936" s="33" t="s">
        <v>1121</v>
      </c>
      <c r="D936" s="32" t="s">
        <v>1122</v>
      </c>
    </row>
    <row r="937" spans="1:4">
      <c r="A937" s="33">
        <v>1390</v>
      </c>
      <c r="B937" s="32" t="s">
        <v>1118</v>
      </c>
      <c r="C937" s="33" t="s">
        <v>1123</v>
      </c>
      <c r="D937" s="32" t="s">
        <v>1124</v>
      </c>
    </row>
    <row r="938" spans="1:4">
      <c r="A938" s="33">
        <v>1390</v>
      </c>
      <c r="B938" s="32" t="s">
        <v>1118</v>
      </c>
      <c r="C938" s="33" t="s">
        <v>1125</v>
      </c>
      <c r="D938" s="32" t="s">
        <v>1126</v>
      </c>
    </row>
    <row r="939" spans="1:4">
      <c r="A939" s="33">
        <v>1390</v>
      </c>
      <c r="B939" s="32" t="s">
        <v>1118</v>
      </c>
      <c r="C939" s="33" t="s">
        <v>1127</v>
      </c>
      <c r="D939" s="32" t="s">
        <v>1128</v>
      </c>
    </row>
    <row r="940" spans="1:4">
      <c r="A940" s="33">
        <v>3220</v>
      </c>
      <c r="B940" s="32" t="s">
        <v>1276</v>
      </c>
      <c r="C940" s="33" t="s">
        <v>1129</v>
      </c>
      <c r="D940" s="32" t="s">
        <v>1130</v>
      </c>
    </row>
    <row r="941" spans="1:4">
      <c r="A941" s="33">
        <v>3220</v>
      </c>
      <c r="B941" s="32" t="s">
        <v>1276</v>
      </c>
      <c r="C941" s="33" t="s">
        <v>1131</v>
      </c>
      <c r="D941" s="32" t="s">
        <v>1132</v>
      </c>
    </row>
    <row r="942" spans="1:4">
      <c r="A942" s="33">
        <v>1540</v>
      </c>
      <c r="B942" s="32" t="s">
        <v>1133</v>
      </c>
      <c r="C942" s="33" t="s">
        <v>1134</v>
      </c>
      <c r="D942" s="32" t="s">
        <v>1135</v>
      </c>
    </row>
    <row r="943" spans="1:4">
      <c r="A943" s="33">
        <v>1540</v>
      </c>
      <c r="B943" s="32" t="s">
        <v>1133</v>
      </c>
      <c r="C943" s="33" t="s">
        <v>1136</v>
      </c>
      <c r="D943" s="32" t="s">
        <v>1137</v>
      </c>
    </row>
    <row r="944" spans="1:4">
      <c r="A944" s="33">
        <v>1540</v>
      </c>
      <c r="B944" s="32" t="s">
        <v>1133</v>
      </c>
      <c r="C944" s="33" t="s">
        <v>1138</v>
      </c>
      <c r="D944" s="32" t="s">
        <v>1139</v>
      </c>
    </row>
    <row r="945" spans="1:4">
      <c r="A945" s="33">
        <v>1540</v>
      </c>
      <c r="B945" s="32" t="s">
        <v>1133</v>
      </c>
      <c r="C945" s="33" t="s">
        <v>1140</v>
      </c>
      <c r="D945" s="32" t="s">
        <v>1141</v>
      </c>
    </row>
    <row r="946" spans="1:4">
      <c r="A946" s="33">
        <v>1540</v>
      </c>
      <c r="B946" s="32" t="s">
        <v>1133</v>
      </c>
      <c r="C946" s="33" t="s">
        <v>1142</v>
      </c>
      <c r="D946" s="32" t="s">
        <v>1143</v>
      </c>
    </row>
    <row r="947" spans="1:4">
      <c r="A947" s="34" t="s">
        <v>474</v>
      </c>
      <c r="B947" s="32" t="s">
        <v>1144</v>
      </c>
      <c r="C947" s="33" t="s">
        <v>1860</v>
      </c>
      <c r="D947" s="32" t="s">
        <v>2800</v>
      </c>
    </row>
    <row r="948" spans="1:4">
      <c r="A948" s="34" t="s">
        <v>474</v>
      </c>
      <c r="B948" s="32" t="s">
        <v>1144</v>
      </c>
      <c r="C948" s="33" t="s">
        <v>1145</v>
      </c>
      <c r="D948" s="32" t="s">
        <v>1146</v>
      </c>
    </row>
    <row r="949" spans="1:4">
      <c r="A949" s="34" t="s">
        <v>474</v>
      </c>
      <c r="B949" s="32" t="s">
        <v>1144</v>
      </c>
      <c r="C949" s="33" t="s">
        <v>1147</v>
      </c>
      <c r="D949" s="32" t="s">
        <v>1148</v>
      </c>
    </row>
    <row r="950" spans="1:4">
      <c r="A950" s="34" t="s">
        <v>474</v>
      </c>
      <c r="B950" s="32" t="s">
        <v>1144</v>
      </c>
      <c r="C950" s="33" t="s">
        <v>1149</v>
      </c>
      <c r="D950" s="32" t="s">
        <v>1150</v>
      </c>
    </row>
    <row r="951" spans="1:4">
      <c r="A951" s="34" t="s">
        <v>474</v>
      </c>
      <c r="B951" s="32" t="s">
        <v>1144</v>
      </c>
      <c r="C951" s="33" t="s">
        <v>1151</v>
      </c>
      <c r="D951" s="32" t="s">
        <v>1152</v>
      </c>
    </row>
    <row r="952" spans="1:4">
      <c r="A952" s="34" t="s">
        <v>474</v>
      </c>
      <c r="B952" s="32" t="s">
        <v>1144</v>
      </c>
      <c r="C952" s="33" t="s">
        <v>1153</v>
      </c>
      <c r="D952" s="32" t="s">
        <v>1154</v>
      </c>
    </row>
    <row r="953" spans="1:4">
      <c r="A953" s="34" t="s">
        <v>474</v>
      </c>
      <c r="B953" s="32" t="s">
        <v>1144</v>
      </c>
      <c r="C953" s="33" t="s">
        <v>1155</v>
      </c>
      <c r="D953" s="32" t="s">
        <v>237</v>
      </c>
    </row>
    <row r="954" spans="1:4">
      <c r="A954" s="34" t="s">
        <v>474</v>
      </c>
      <c r="B954" s="32" t="s">
        <v>1144</v>
      </c>
      <c r="C954" s="33" t="s">
        <v>1156</v>
      </c>
      <c r="D954" s="32" t="s">
        <v>1157</v>
      </c>
    </row>
    <row r="955" spans="1:4">
      <c r="A955" s="34" t="s">
        <v>474</v>
      </c>
      <c r="B955" s="32" t="s">
        <v>1144</v>
      </c>
      <c r="C955" s="33" t="s">
        <v>1158</v>
      </c>
      <c r="D955" s="32" t="s">
        <v>1159</v>
      </c>
    </row>
    <row r="956" spans="1:4">
      <c r="A956" s="34" t="s">
        <v>474</v>
      </c>
      <c r="B956" s="32" t="s">
        <v>1144</v>
      </c>
      <c r="C956" s="33" t="s">
        <v>1160</v>
      </c>
      <c r="D956" s="32" t="s">
        <v>1161</v>
      </c>
    </row>
    <row r="957" spans="1:4">
      <c r="A957" s="34" t="s">
        <v>474</v>
      </c>
      <c r="B957" s="32" t="s">
        <v>1144</v>
      </c>
      <c r="C957" s="33" t="s">
        <v>1162</v>
      </c>
      <c r="D957" s="32" t="s">
        <v>1163</v>
      </c>
    </row>
    <row r="958" spans="1:4">
      <c r="A958" s="34" t="s">
        <v>474</v>
      </c>
      <c r="B958" s="32" t="s">
        <v>1144</v>
      </c>
      <c r="C958" s="33" t="s">
        <v>1164</v>
      </c>
      <c r="D958" s="32" t="s">
        <v>3275</v>
      </c>
    </row>
    <row r="959" spans="1:4">
      <c r="A959" s="34" t="s">
        <v>474</v>
      </c>
      <c r="B959" s="32" t="s">
        <v>1144</v>
      </c>
      <c r="C959" s="33" t="s">
        <v>3276</v>
      </c>
      <c r="D959" s="32" t="s">
        <v>3277</v>
      </c>
    </row>
    <row r="960" spans="1:4">
      <c r="A960" s="34" t="s">
        <v>474</v>
      </c>
      <c r="B960" s="32" t="s">
        <v>1144</v>
      </c>
      <c r="C960" s="33" t="s">
        <v>3278</v>
      </c>
      <c r="D960" s="32" t="s">
        <v>3279</v>
      </c>
    </row>
    <row r="961" spans="1:4">
      <c r="A961" s="34" t="s">
        <v>474</v>
      </c>
      <c r="B961" s="32" t="s">
        <v>1144</v>
      </c>
      <c r="C961" s="33" t="s">
        <v>3280</v>
      </c>
      <c r="D961" s="32" t="s">
        <v>3281</v>
      </c>
    </row>
    <row r="962" spans="1:4">
      <c r="A962" s="34" t="s">
        <v>474</v>
      </c>
      <c r="B962" s="32" t="s">
        <v>1144</v>
      </c>
      <c r="C962" s="33" t="s">
        <v>3282</v>
      </c>
      <c r="D962" s="32" t="s">
        <v>3283</v>
      </c>
    </row>
    <row r="963" spans="1:4">
      <c r="A963" s="34" t="s">
        <v>474</v>
      </c>
      <c r="B963" s="32" t="s">
        <v>1144</v>
      </c>
      <c r="C963" s="33" t="s">
        <v>3284</v>
      </c>
      <c r="D963" s="32" t="s">
        <v>3285</v>
      </c>
    </row>
    <row r="964" spans="1:4">
      <c r="A964" s="34" t="s">
        <v>474</v>
      </c>
      <c r="B964" s="32" t="s">
        <v>1144</v>
      </c>
      <c r="C964" s="33" t="s">
        <v>3286</v>
      </c>
      <c r="D964" s="32" t="s">
        <v>3287</v>
      </c>
    </row>
    <row r="965" spans="1:4">
      <c r="A965" s="34" t="s">
        <v>474</v>
      </c>
      <c r="B965" s="32" t="s">
        <v>1144</v>
      </c>
      <c r="C965" s="33" t="s">
        <v>3288</v>
      </c>
      <c r="D965" s="32" t="s">
        <v>3289</v>
      </c>
    </row>
    <row r="966" spans="1:4">
      <c r="A966" s="34" t="s">
        <v>474</v>
      </c>
      <c r="B966" s="32" t="s">
        <v>1144</v>
      </c>
      <c r="C966" s="33" t="s">
        <v>3290</v>
      </c>
      <c r="D966" s="32" t="s">
        <v>3291</v>
      </c>
    </row>
    <row r="967" spans="1:4">
      <c r="A967" s="34" t="s">
        <v>474</v>
      </c>
      <c r="B967" s="32" t="s">
        <v>1144</v>
      </c>
      <c r="C967" s="33" t="s">
        <v>3292</v>
      </c>
      <c r="D967" s="32" t="s">
        <v>3293</v>
      </c>
    </row>
    <row r="968" spans="1:4">
      <c r="A968" s="34" t="s">
        <v>474</v>
      </c>
      <c r="B968" s="32" t="s">
        <v>1144</v>
      </c>
      <c r="C968" s="33" t="s">
        <v>3294</v>
      </c>
      <c r="D968" s="32" t="s">
        <v>3295</v>
      </c>
    </row>
    <row r="969" spans="1:4">
      <c r="A969" s="34" t="s">
        <v>474</v>
      </c>
      <c r="B969" s="32" t="s">
        <v>1144</v>
      </c>
      <c r="C969" s="33" t="s">
        <v>3296</v>
      </c>
      <c r="D969" s="32" t="s">
        <v>3297</v>
      </c>
    </row>
    <row r="970" spans="1:4">
      <c r="A970" s="34" t="s">
        <v>474</v>
      </c>
      <c r="B970" s="32" t="s">
        <v>1144</v>
      </c>
      <c r="C970" s="33" t="s">
        <v>3298</v>
      </c>
      <c r="D970" s="32" t="s">
        <v>3299</v>
      </c>
    </row>
    <row r="971" spans="1:4">
      <c r="A971" s="34" t="s">
        <v>474</v>
      </c>
      <c r="B971" s="32" t="s">
        <v>1144</v>
      </c>
      <c r="C971" s="33" t="s">
        <v>3300</v>
      </c>
      <c r="D971" s="32" t="s">
        <v>3301</v>
      </c>
    </row>
    <row r="972" spans="1:4">
      <c r="A972" s="34" t="s">
        <v>474</v>
      </c>
      <c r="B972" s="32" t="s">
        <v>1144</v>
      </c>
      <c r="C972" s="33" t="s">
        <v>3302</v>
      </c>
      <c r="D972" s="32" t="s">
        <v>3303</v>
      </c>
    </row>
    <row r="973" spans="1:4">
      <c r="A973" s="34" t="s">
        <v>474</v>
      </c>
      <c r="B973" s="32" t="s">
        <v>1144</v>
      </c>
      <c r="C973" s="33" t="s">
        <v>3304</v>
      </c>
      <c r="D973" s="32" t="s">
        <v>3305</v>
      </c>
    </row>
    <row r="974" spans="1:4">
      <c r="A974" s="34" t="s">
        <v>474</v>
      </c>
      <c r="B974" s="32" t="s">
        <v>1144</v>
      </c>
      <c r="C974" s="33" t="s">
        <v>3306</v>
      </c>
      <c r="D974" s="32" t="s">
        <v>3307</v>
      </c>
    </row>
    <row r="975" spans="1:4">
      <c r="A975" s="34" t="s">
        <v>474</v>
      </c>
      <c r="B975" s="32" t="s">
        <v>1144</v>
      </c>
      <c r="C975" s="33" t="s">
        <v>3308</v>
      </c>
      <c r="D975" s="32" t="s">
        <v>3309</v>
      </c>
    </row>
    <row r="976" spans="1:4">
      <c r="A976" s="34" t="s">
        <v>474</v>
      </c>
      <c r="B976" s="32" t="s">
        <v>1144</v>
      </c>
      <c r="C976" s="33" t="s">
        <v>3310</v>
      </c>
      <c r="D976" s="32" t="s">
        <v>3311</v>
      </c>
    </row>
    <row r="977" spans="1:4">
      <c r="A977" s="34" t="s">
        <v>474</v>
      </c>
      <c r="B977" s="32" t="s">
        <v>1144</v>
      </c>
      <c r="C977" s="33" t="s">
        <v>3312</v>
      </c>
      <c r="D977" s="32" t="s">
        <v>3313</v>
      </c>
    </row>
    <row r="978" spans="1:4">
      <c r="A978" s="34" t="s">
        <v>474</v>
      </c>
      <c r="B978" s="32" t="s">
        <v>1144</v>
      </c>
      <c r="C978" s="33" t="s">
        <v>3314</v>
      </c>
      <c r="D978" s="32" t="s">
        <v>3315</v>
      </c>
    </row>
    <row r="979" spans="1:4">
      <c r="A979" s="34" t="s">
        <v>474</v>
      </c>
      <c r="B979" s="32" t="s">
        <v>1144</v>
      </c>
      <c r="C979" s="33" t="s">
        <v>3316</v>
      </c>
      <c r="D979" s="32" t="s">
        <v>3317</v>
      </c>
    </row>
    <row r="980" spans="1:4">
      <c r="A980" s="34" t="s">
        <v>474</v>
      </c>
      <c r="B980" s="32" t="s">
        <v>1144</v>
      </c>
      <c r="C980" s="33" t="s">
        <v>3318</v>
      </c>
      <c r="D980" s="32" t="s">
        <v>3319</v>
      </c>
    </row>
    <row r="981" spans="1:4">
      <c r="A981" s="34" t="s">
        <v>474</v>
      </c>
      <c r="B981" s="32" t="s">
        <v>1144</v>
      </c>
      <c r="C981" s="33" t="s">
        <v>3320</v>
      </c>
      <c r="D981" s="32" t="s">
        <v>3321</v>
      </c>
    </row>
    <row r="982" spans="1:4">
      <c r="A982" s="34" t="s">
        <v>474</v>
      </c>
      <c r="B982" s="32" t="s">
        <v>1144</v>
      </c>
      <c r="C982" s="33" t="s">
        <v>3322</v>
      </c>
      <c r="D982" s="32" t="s">
        <v>3323</v>
      </c>
    </row>
    <row r="983" spans="1:4">
      <c r="A983" s="34" t="s">
        <v>474</v>
      </c>
      <c r="B983" s="32" t="s">
        <v>1144</v>
      </c>
      <c r="C983" s="33" t="s">
        <v>3324</v>
      </c>
      <c r="D983" s="32" t="s">
        <v>3325</v>
      </c>
    </row>
    <row r="984" spans="1:4">
      <c r="A984" s="34" t="s">
        <v>474</v>
      </c>
      <c r="B984" s="32" t="s">
        <v>1144</v>
      </c>
      <c r="C984" s="33" t="s">
        <v>3326</v>
      </c>
      <c r="D984" s="32" t="s">
        <v>3327</v>
      </c>
    </row>
    <row r="985" spans="1:4">
      <c r="A985" s="34" t="s">
        <v>474</v>
      </c>
      <c r="B985" s="32" t="s">
        <v>1144</v>
      </c>
      <c r="C985" s="33" t="s">
        <v>3328</v>
      </c>
      <c r="D985" s="32" t="s">
        <v>3329</v>
      </c>
    </row>
    <row r="986" spans="1:4">
      <c r="A986" s="34" t="s">
        <v>474</v>
      </c>
      <c r="B986" s="32" t="s">
        <v>1144</v>
      </c>
      <c r="C986" s="33" t="s">
        <v>3330</v>
      </c>
      <c r="D986" s="32" t="s">
        <v>3331</v>
      </c>
    </row>
    <row r="987" spans="1:4">
      <c r="A987" s="34" t="s">
        <v>474</v>
      </c>
      <c r="B987" s="32" t="s">
        <v>1144</v>
      </c>
      <c r="C987" s="33" t="s">
        <v>3332</v>
      </c>
      <c r="D987" s="32" t="s">
        <v>3333</v>
      </c>
    </row>
    <row r="988" spans="1:4">
      <c r="A988" s="34" t="s">
        <v>474</v>
      </c>
      <c r="B988" s="32" t="s">
        <v>1144</v>
      </c>
      <c r="C988" s="33" t="s">
        <v>3334</v>
      </c>
      <c r="D988" s="32" t="s">
        <v>3335</v>
      </c>
    </row>
    <row r="989" spans="1:4">
      <c r="A989" s="34" t="s">
        <v>474</v>
      </c>
      <c r="B989" s="32" t="s">
        <v>1144</v>
      </c>
      <c r="C989" s="33" t="s">
        <v>3336</v>
      </c>
      <c r="D989" s="32" t="s">
        <v>3337</v>
      </c>
    </row>
    <row r="990" spans="1:4">
      <c r="A990" s="34" t="s">
        <v>474</v>
      </c>
      <c r="B990" s="32" t="s">
        <v>1144</v>
      </c>
      <c r="C990" s="33" t="s">
        <v>1263</v>
      </c>
      <c r="D990" s="32" t="s">
        <v>3338</v>
      </c>
    </row>
    <row r="991" spans="1:4">
      <c r="A991" s="34" t="s">
        <v>474</v>
      </c>
      <c r="B991" s="32" t="s">
        <v>1144</v>
      </c>
      <c r="C991" s="33" t="s">
        <v>3339</v>
      </c>
      <c r="D991" s="32" t="s">
        <v>3340</v>
      </c>
    </row>
    <row r="992" spans="1:4">
      <c r="A992" s="34" t="s">
        <v>474</v>
      </c>
      <c r="B992" s="32" t="s">
        <v>1144</v>
      </c>
      <c r="C992" s="33" t="s">
        <v>3341</v>
      </c>
      <c r="D992" s="32" t="s">
        <v>3342</v>
      </c>
    </row>
    <row r="993" spans="1:4">
      <c r="A993" s="34" t="s">
        <v>474</v>
      </c>
      <c r="B993" s="32" t="s">
        <v>1144</v>
      </c>
      <c r="C993" s="33" t="s">
        <v>3343</v>
      </c>
      <c r="D993" s="32" t="s">
        <v>3344</v>
      </c>
    </row>
    <row r="994" spans="1:4">
      <c r="A994" s="34" t="s">
        <v>474</v>
      </c>
      <c r="B994" s="32" t="s">
        <v>1144</v>
      </c>
      <c r="C994" s="33" t="s">
        <v>3345</v>
      </c>
      <c r="D994" s="32" t="s">
        <v>3346</v>
      </c>
    </row>
    <row r="995" spans="1:4">
      <c r="A995" s="34" t="s">
        <v>474</v>
      </c>
      <c r="B995" s="32" t="s">
        <v>1144</v>
      </c>
      <c r="C995" s="33" t="s">
        <v>3347</v>
      </c>
      <c r="D995" s="32" t="s">
        <v>1302</v>
      </c>
    </row>
    <row r="996" spans="1:4">
      <c r="A996" s="34" t="s">
        <v>474</v>
      </c>
      <c r="B996" s="32" t="s">
        <v>1144</v>
      </c>
      <c r="C996" s="33" t="s">
        <v>3348</v>
      </c>
      <c r="D996" s="32" t="s">
        <v>3349</v>
      </c>
    </row>
    <row r="997" spans="1:4">
      <c r="A997" s="34" t="s">
        <v>474</v>
      </c>
      <c r="B997" s="32" t="s">
        <v>1144</v>
      </c>
      <c r="C997" s="33" t="s">
        <v>3350</v>
      </c>
      <c r="D997" s="32" t="s">
        <v>3351</v>
      </c>
    </row>
    <row r="998" spans="1:4">
      <c r="A998" s="34" t="s">
        <v>474</v>
      </c>
      <c r="B998" s="32" t="s">
        <v>1144</v>
      </c>
      <c r="C998" s="33" t="s">
        <v>3352</v>
      </c>
      <c r="D998" s="32" t="s">
        <v>2831</v>
      </c>
    </row>
    <row r="999" spans="1:4">
      <c r="A999" s="34" t="s">
        <v>474</v>
      </c>
      <c r="B999" s="32" t="s">
        <v>1144</v>
      </c>
      <c r="C999" s="33" t="s">
        <v>3353</v>
      </c>
      <c r="D999" s="32" t="s">
        <v>3354</v>
      </c>
    </row>
    <row r="1000" spans="1:4">
      <c r="A1000" s="34" t="s">
        <v>474</v>
      </c>
      <c r="B1000" s="32" t="s">
        <v>1144</v>
      </c>
      <c r="C1000" s="33" t="s">
        <v>3355</v>
      </c>
      <c r="D1000" s="32" t="s">
        <v>3356</v>
      </c>
    </row>
    <row r="1001" spans="1:4">
      <c r="A1001" s="34" t="s">
        <v>474</v>
      </c>
      <c r="B1001" s="32" t="s">
        <v>1144</v>
      </c>
      <c r="C1001" s="33" t="s">
        <v>3357</v>
      </c>
      <c r="D1001" s="32" t="s">
        <v>3358</v>
      </c>
    </row>
    <row r="1002" spans="1:4">
      <c r="A1002" s="34" t="s">
        <v>474</v>
      </c>
      <c r="B1002" s="32" t="s">
        <v>1144</v>
      </c>
      <c r="C1002" s="33" t="s">
        <v>3359</v>
      </c>
      <c r="D1002" s="32" t="s">
        <v>3360</v>
      </c>
    </row>
    <row r="1003" spans="1:4">
      <c r="A1003" s="34" t="s">
        <v>474</v>
      </c>
      <c r="B1003" s="32" t="s">
        <v>1144</v>
      </c>
      <c r="C1003" s="33" t="s">
        <v>3361</v>
      </c>
      <c r="D1003" s="32" t="s">
        <v>3362</v>
      </c>
    </row>
    <row r="1004" spans="1:4">
      <c r="A1004" s="34" t="s">
        <v>474</v>
      </c>
      <c r="B1004" s="32" t="s">
        <v>1144</v>
      </c>
      <c r="C1004" s="33" t="s">
        <v>3363</v>
      </c>
      <c r="D1004" s="32" t="s">
        <v>3364</v>
      </c>
    </row>
    <row r="1005" spans="1:4">
      <c r="A1005" s="34" t="s">
        <v>474</v>
      </c>
      <c r="B1005" s="32" t="s">
        <v>1144</v>
      </c>
      <c r="C1005" s="33" t="s">
        <v>3365</v>
      </c>
      <c r="D1005" s="32" t="s">
        <v>3366</v>
      </c>
    </row>
    <row r="1006" spans="1:4">
      <c r="A1006" s="34" t="s">
        <v>474</v>
      </c>
      <c r="B1006" s="32" t="s">
        <v>1144</v>
      </c>
      <c r="C1006" s="33" t="s">
        <v>3367</v>
      </c>
      <c r="D1006" s="32" t="s">
        <v>3368</v>
      </c>
    </row>
    <row r="1007" spans="1:4">
      <c r="A1007" s="34" t="s">
        <v>474</v>
      </c>
      <c r="B1007" s="32" t="s">
        <v>1144</v>
      </c>
      <c r="C1007" s="33" t="s">
        <v>3369</v>
      </c>
      <c r="D1007" s="32" t="s">
        <v>3370</v>
      </c>
    </row>
    <row r="1008" spans="1:4">
      <c r="A1008" s="34" t="s">
        <v>474</v>
      </c>
      <c r="B1008" s="32" t="s">
        <v>1144</v>
      </c>
      <c r="C1008" s="33" t="s">
        <v>3371</v>
      </c>
      <c r="D1008" s="32" t="s">
        <v>3372</v>
      </c>
    </row>
    <row r="1009" spans="1:4">
      <c r="A1009" s="34" t="s">
        <v>474</v>
      </c>
      <c r="B1009" s="32" t="s">
        <v>1144</v>
      </c>
      <c r="C1009" s="33" t="s">
        <v>3373</v>
      </c>
      <c r="D1009" s="32" t="s">
        <v>3374</v>
      </c>
    </row>
    <row r="1010" spans="1:4">
      <c r="A1010" s="34" t="s">
        <v>474</v>
      </c>
      <c r="B1010" s="32" t="s">
        <v>1144</v>
      </c>
      <c r="C1010" s="33" t="s">
        <v>3375</v>
      </c>
      <c r="D1010" s="32" t="s">
        <v>3376</v>
      </c>
    </row>
    <row r="1011" spans="1:4">
      <c r="A1011" s="34" t="s">
        <v>474</v>
      </c>
      <c r="B1011" s="32" t="s">
        <v>1144</v>
      </c>
      <c r="C1011" s="33" t="s">
        <v>3377</v>
      </c>
      <c r="D1011" s="32" t="s">
        <v>3378</v>
      </c>
    </row>
    <row r="1012" spans="1:4">
      <c r="A1012" s="34" t="s">
        <v>474</v>
      </c>
      <c r="B1012" s="32" t="s">
        <v>1144</v>
      </c>
      <c r="C1012" s="33" t="s">
        <v>3379</v>
      </c>
      <c r="D1012" s="32" t="s">
        <v>3380</v>
      </c>
    </row>
    <row r="1013" spans="1:4">
      <c r="A1013" s="34" t="s">
        <v>474</v>
      </c>
      <c r="B1013" s="32" t="s">
        <v>1144</v>
      </c>
      <c r="C1013" s="33" t="s">
        <v>3381</v>
      </c>
      <c r="D1013" s="32" t="s">
        <v>3382</v>
      </c>
    </row>
    <row r="1014" spans="1:4">
      <c r="A1014" s="34" t="s">
        <v>474</v>
      </c>
      <c r="B1014" s="32" t="s">
        <v>1144</v>
      </c>
      <c r="C1014" s="33" t="s">
        <v>3383</v>
      </c>
      <c r="D1014" s="32" t="s">
        <v>3384</v>
      </c>
    </row>
    <row r="1015" spans="1:4">
      <c r="A1015" s="34" t="s">
        <v>474</v>
      </c>
      <c r="B1015" s="32" t="s">
        <v>1144</v>
      </c>
      <c r="C1015" s="33" t="s">
        <v>3385</v>
      </c>
      <c r="D1015" s="32" t="s">
        <v>3386</v>
      </c>
    </row>
    <row r="1016" spans="1:4">
      <c r="A1016" s="34" t="s">
        <v>474</v>
      </c>
      <c r="B1016" s="32" t="s">
        <v>1144</v>
      </c>
      <c r="C1016" s="33" t="s">
        <v>3387</v>
      </c>
      <c r="D1016" s="32" t="s">
        <v>3388</v>
      </c>
    </row>
    <row r="1017" spans="1:4">
      <c r="A1017" s="34" t="s">
        <v>474</v>
      </c>
      <c r="B1017" s="32" t="s">
        <v>1144</v>
      </c>
      <c r="C1017" s="33" t="s">
        <v>3389</v>
      </c>
      <c r="D1017" s="32" t="s">
        <v>3390</v>
      </c>
    </row>
    <row r="1018" spans="1:4">
      <c r="A1018" s="34" t="s">
        <v>474</v>
      </c>
      <c r="B1018" s="32" t="s">
        <v>1144</v>
      </c>
      <c r="C1018" s="33" t="s">
        <v>3391</v>
      </c>
      <c r="D1018" s="32" t="s">
        <v>3392</v>
      </c>
    </row>
    <row r="1019" spans="1:4">
      <c r="A1019" s="34" t="s">
        <v>474</v>
      </c>
      <c r="B1019" s="32" t="s">
        <v>1144</v>
      </c>
      <c r="C1019" s="33" t="s">
        <v>3393</v>
      </c>
      <c r="D1019" s="32" t="s">
        <v>3394</v>
      </c>
    </row>
    <row r="1020" spans="1:4">
      <c r="A1020" s="34" t="s">
        <v>474</v>
      </c>
      <c r="B1020" s="32" t="s">
        <v>1144</v>
      </c>
      <c r="C1020" s="33" t="s">
        <v>3395</v>
      </c>
      <c r="D1020" s="32" t="s">
        <v>3396</v>
      </c>
    </row>
    <row r="1021" spans="1:4">
      <c r="A1021" s="34" t="s">
        <v>474</v>
      </c>
      <c r="B1021" s="32" t="s">
        <v>1144</v>
      </c>
      <c r="C1021" s="33" t="s">
        <v>3397</v>
      </c>
      <c r="D1021" s="32" t="s">
        <v>3398</v>
      </c>
    </row>
    <row r="1022" spans="1:4">
      <c r="A1022" s="34" t="s">
        <v>474</v>
      </c>
      <c r="B1022" s="32" t="s">
        <v>1144</v>
      </c>
      <c r="C1022" s="33" t="s">
        <v>3399</v>
      </c>
      <c r="D1022" s="32" t="s">
        <v>3400</v>
      </c>
    </row>
    <row r="1023" spans="1:4">
      <c r="A1023" s="34" t="s">
        <v>474</v>
      </c>
      <c r="B1023" s="32" t="s">
        <v>1144</v>
      </c>
      <c r="C1023" s="33" t="s">
        <v>3401</v>
      </c>
      <c r="D1023" s="32" t="s">
        <v>3402</v>
      </c>
    </row>
    <row r="1024" spans="1:4">
      <c r="A1024" s="34" t="s">
        <v>474</v>
      </c>
      <c r="B1024" s="32" t="s">
        <v>1144</v>
      </c>
      <c r="C1024" s="33" t="s">
        <v>3403</v>
      </c>
      <c r="D1024" s="32" t="s">
        <v>3404</v>
      </c>
    </row>
    <row r="1025" spans="1:4">
      <c r="A1025" s="34" t="s">
        <v>474</v>
      </c>
      <c r="B1025" s="32" t="s">
        <v>1144</v>
      </c>
      <c r="C1025" s="33" t="s">
        <v>3405</v>
      </c>
      <c r="D1025" s="32" t="s">
        <v>3406</v>
      </c>
    </row>
    <row r="1026" spans="1:4">
      <c r="A1026" s="34" t="s">
        <v>474</v>
      </c>
      <c r="B1026" s="32" t="s">
        <v>1144</v>
      </c>
      <c r="C1026" s="33" t="s">
        <v>3407</v>
      </c>
      <c r="D1026" s="32" t="s">
        <v>3408</v>
      </c>
    </row>
    <row r="1027" spans="1:4">
      <c r="A1027" s="34" t="s">
        <v>474</v>
      </c>
      <c r="B1027" s="32" t="s">
        <v>1144</v>
      </c>
      <c r="C1027" s="33" t="s">
        <v>3409</v>
      </c>
      <c r="D1027" s="32" t="s">
        <v>3410</v>
      </c>
    </row>
    <row r="1028" spans="1:4">
      <c r="A1028" s="34" t="s">
        <v>474</v>
      </c>
      <c r="B1028" s="32" t="s">
        <v>1144</v>
      </c>
      <c r="C1028" s="33" t="s">
        <v>3411</v>
      </c>
      <c r="D1028" s="32" t="s">
        <v>3412</v>
      </c>
    </row>
    <row r="1029" spans="1:4">
      <c r="A1029" s="34" t="s">
        <v>474</v>
      </c>
      <c r="B1029" s="32" t="s">
        <v>1144</v>
      </c>
      <c r="C1029" s="33" t="s">
        <v>3413</v>
      </c>
      <c r="D1029" s="32" t="s">
        <v>3414</v>
      </c>
    </row>
    <row r="1030" spans="1:4">
      <c r="A1030" s="34" t="s">
        <v>474</v>
      </c>
      <c r="B1030" s="32" t="s">
        <v>1144</v>
      </c>
      <c r="C1030" s="33" t="s">
        <v>3415</v>
      </c>
      <c r="D1030" s="32" t="s">
        <v>3416</v>
      </c>
    </row>
    <row r="1031" spans="1:4">
      <c r="A1031" s="34" t="s">
        <v>474</v>
      </c>
      <c r="B1031" s="32" t="s">
        <v>1144</v>
      </c>
      <c r="C1031" s="33" t="s">
        <v>3417</v>
      </c>
      <c r="D1031" s="32" t="s">
        <v>3418</v>
      </c>
    </row>
    <row r="1032" spans="1:4">
      <c r="A1032" s="34" t="s">
        <v>474</v>
      </c>
      <c r="B1032" s="32" t="s">
        <v>1144</v>
      </c>
      <c r="C1032" s="33" t="s">
        <v>3419</v>
      </c>
      <c r="D1032" s="32" t="s">
        <v>3420</v>
      </c>
    </row>
    <row r="1033" spans="1:4">
      <c r="A1033" s="34" t="s">
        <v>474</v>
      </c>
      <c r="B1033" s="32" t="s">
        <v>1144</v>
      </c>
      <c r="C1033" s="33" t="s">
        <v>3421</v>
      </c>
      <c r="D1033" s="32" t="s">
        <v>3422</v>
      </c>
    </row>
    <row r="1034" spans="1:4">
      <c r="A1034" s="34" t="s">
        <v>474</v>
      </c>
      <c r="B1034" s="32" t="s">
        <v>1144</v>
      </c>
      <c r="C1034" s="33" t="s">
        <v>3423</v>
      </c>
      <c r="D1034" s="32" t="s">
        <v>3424</v>
      </c>
    </row>
    <row r="1035" spans="1:4">
      <c r="A1035" s="34" t="s">
        <v>474</v>
      </c>
      <c r="B1035" s="32" t="s">
        <v>1144</v>
      </c>
      <c r="C1035" s="33" t="s">
        <v>3425</v>
      </c>
      <c r="D1035" s="32" t="s">
        <v>3426</v>
      </c>
    </row>
    <row r="1036" spans="1:4">
      <c r="A1036" s="34" t="s">
        <v>474</v>
      </c>
      <c r="B1036" s="32" t="s">
        <v>1144</v>
      </c>
      <c r="C1036" s="33" t="s">
        <v>3427</v>
      </c>
      <c r="D1036" s="32" t="s">
        <v>3428</v>
      </c>
    </row>
    <row r="1037" spans="1:4">
      <c r="A1037" s="34" t="s">
        <v>474</v>
      </c>
      <c r="B1037" s="32" t="s">
        <v>1144</v>
      </c>
      <c r="C1037" s="33" t="s">
        <v>3429</v>
      </c>
      <c r="D1037" s="32" t="s">
        <v>3430</v>
      </c>
    </row>
    <row r="1038" spans="1:4">
      <c r="A1038" s="34" t="s">
        <v>474</v>
      </c>
      <c r="B1038" s="32" t="s">
        <v>1144</v>
      </c>
      <c r="C1038" s="33" t="s">
        <v>3431</v>
      </c>
      <c r="D1038" s="32" t="s">
        <v>3432</v>
      </c>
    </row>
    <row r="1039" spans="1:4">
      <c r="A1039" s="34" t="s">
        <v>474</v>
      </c>
      <c r="B1039" s="32" t="s">
        <v>1144</v>
      </c>
      <c r="C1039" s="33" t="s">
        <v>3433</v>
      </c>
      <c r="D1039" s="32" t="s">
        <v>287</v>
      </c>
    </row>
    <row r="1040" spans="1:4">
      <c r="A1040" s="34" t="s">
        <v>474</v>
      </c>
      <c r="B1040" s="32" t="s">
        <v>1144</v>
      </c>
      <c r="C1040" s="33" t="s">
        <v>3434</v>
      </c>
      <c r="D1040" s="32" t="s">
        <v>3435</v>
      </c>
    </row>
    <row r="1041" spans="1:4">
      <c r="A1041" s="34" t="s">
        <v>474</v>
      </c>
      <c r="B1041" s="32" t="s">
        <v>1144</v>
      </c>
      <c r="C1041" s="33" t="s">
        <v>3436</v>
      </c>
      <c r="D1041" s="32" t="s">
        <v>3437</v>
      </c>
    </row>
    <row r="1042" spans="1:4">
      <c r="A1042" s="34" t="s">
        <v>474</v>
      </c>
      <c r="B1042" s="32" t="s">
        <v>1144</v>
      </c>
      <c r="C1042" s="33" t="s">
        <v>3438</v>
      </c>
      <c r="D1042" s="32" t="s">
        <v>3439</v>
      </c>
    </row>
    <row r="1043" spans="1:4">
      <c r="A1043" s="34" t="s">
        <v>474</v>
      </c>
      <c r="B1043" s="32" t="s">
        <v>1144</v>
      </c>
      <c r="C1043" s="33" t="s">
        <v>3440</v>
      </c>
      <c r="D1043" s="32" t="s">
        <v>3441</v>
      </c>
    </row>
    <row r="1044" spans="1:4">
      <c r="A1044" s="34" t="s">
        <v>474</v>
      </c>
      <c r="B1044" s="32" t="s">
        <v>1144</v>
      </c>
      <c r="C1044" s="33" t="s">
        <v>3442</v>
      </c>
      <c r="D1044" s="32" t="s">
        <v>3443</v>
      </c>
    </row>
    <row r="1045" spans="1:4">
      <c r="A1045" s="34" t="s">
        <v>474</v>
      </c>
      <c r="B1045" s="32" t="s">
        <v>1144</v>
      </c>
      <c r="C1045" s="33" t="s">
        <v>3444</v>
      </c>
      <c r="D1045" s="32" t="s">
        <v>2185</v>
      </c>
    </row>
    <row r="1046" spans="1:4">
      <c r="A1046" s="34" t="s">
        <v>474</v>
      </c>
      <c r="B1046" s="32" t="s">
        <v>1144</v>
      </c>
      <c r="C1046" s="33" t="s">
        <v>3445</v>
      </c>
      <c r="D1046" s="32" t="s">
        <v>3446</v>
      </c>
    </row>
    <row r="1047" spans="1:4">
      <c r="A1047" s="34" t="s">
        <v>474</v>
      </c>
      <c r="B1047" s="32" t="s">
        <v>1144</v>
      </c>
      <c r="C1047" s="33" t="s">
        <v>3447</v>
      </c>
      <c r="D1047" s="32" t="s">
        <v>3448</v>
      </c>
    </row>
    <row r="1048" spans="1:4">
      <c r="A1048" s="34" t="s">
        <v>474</v>
      </c>
      <c r="B1048" s="32" t="s">
        <v>1144</v>
      </c>
      <c r="C1048" s="33" t="s">
        <v>3449</v>
      </c>
      <c r="D1048" s="32" t="s">
        <v>3450</v>
      </c>
    </row>
    <row r="1049" spans="1:4">
      <c r="A1049" s="34" t="s">
        <v>474</v>
      </c>
      <c r="B1049" s="32" t="s">
        <v>1144</v>
      </c>
      <c r="C1049" s="33" t="s">
        <v>3451</v>
      </c>
      <c r="D1049" s="32" t="s">
        <v>3452</v>
      </c>
    </row>
    <row r="1050" spans="1:4">
      <c r="A1050" s="34" t="s">
        <v>474</v>
      </c>
      <c r="B1050" s="32" t="s">
        <v>1144</v>
      </c>
      <c r="C1050" s="33" t="s">
        <v>3453</v>
      </c>
      <c r="D1050" s="32" t="s">
        <v>3454</v>
      </c>
    </row>
    <row r="1051" spans="1:4">
      <c r="A1051" s="34" t="s">
        <v>474</v>
      </c>
      <c r="B1051" s="32" t="s">
        <v>1144</v>
      </c>
      <c r="C1051" s="33" t="s">
        <v>3455</v>
      </c>
      <c r="D1051" s="32" t="s">
        <v>3456</v>
      </c>
    </row>
    <row r="1052" spans="1:4">
      <c r="A1052" s="34" t="s">
        <v>474</v>
      </c>
      <c r="B1052" s="32" t="s">
        <v>1144</v>
      </c>
      <c r="C1052" s="33" t="s">
        <v>3457</v>
      </c>
      <c r="D1052" s="32" t="s">
        <v>3458</v>
      </c>
    </row>
    <row r="1053" spans="1:4">
      <c r="A1053" s="34" t="s">
        <v>474</v>
      </c>
      <c r="B1053" s="32" t="s">
        <v>1144</v>
      </c>
      <c r="C1053" s="33" t="s">
        <v>3459</v>
      </c>
      <c r="D1053" s="32" t="s">
        <v>3460</v>
      </c>
    </row>
    <row r="1054" spans="1:4">
      <c r="A1054" s="34" t="s">
        <v>474</v>
      </c>
      <c r="B1054" s="32" t="s">
        <v>1144</v>
      </c>
      <c r="C1054" s="33" t="s">
        <v>3461</v>
      </c>
      <c r="D1054" s="32" t="s">
        <v>3462</v>
      </c>
    </row>
    <row r="1055" spans="1:4">
      <c r="A1055" s="34" t="s">
        <v>474</v>
      </c>
      <c r="B1055" s="32" t="s">
        <v>1144</v>
      </c>
      <c r="C1055" s="33" t="s">
        <v>3463</v>
      </c>
      <c r="D1055" s="32" t="s">
        <v>3464</v>
      </c>
    </row>
    <row r="1056" spans="1:4">
      <c r="A1056" s="34" t="s">
        <v>474</v>
      </c>
      <c r="B1056" s="32" t="s">
        <v>1144</v>
      </c>
      <c r="C1056" s="33" t="s">
        <v>3465</v>
      </c>
      <c r="D1056" s="32" t="s">
        <v>3466</v>
      </c>
    </row>
    <row r="1057" spans="1:4">
      <c r="A1057" s="34" t="s">
        <v>474</v>
      </c>
      <c r="B1057" s="32" t="s">
        <v>1144</v>
      </c>
      <c r="C1057" s="33" t="s">
        <v>3467</v>
      </c>
      <c r="D1057" s="32" t="s">
        <v>3468</v>
      </c>
    </row>
    <row r="1058" spans="1:4">
      <c r="A1058" s="34" t="s">
        <v>474</v>
      </c>
      <c r="B1058" s="32" t="s">
        <v>1144</v>
      </c>
      <c r="C1058" s="33" t="s">
        <v>3469</v>
      </c>
      <c r="D1058" s="32" t="s">
        <v>3470</v>
      </c>
    </row>
    <row r="1059" spans="1:4">
      <c r="A1059" s="34" t="s">
        <v>474</v>
      </c>
      <c r="B1059" s="32" t="s">
        <v>1144</v>
      </c>
      <c r="C1059" s="33" t="s">
        <v>3471</v>
      </c>
      <c r="D1059" s="32" t="s">
        <v>3472</v>
      </c>
    </row>
    <row r="1060" spans="1:4">
      <c r="A1060" s="34" t="s">
        <v>474</v>
      </c>
      <c r="B1060" s="32" t="s">
        <v>1144</v>
      </c>
      <c r="C1060" s="33" t="s">
        <v>3473</v>
      </c>
      <c r="D1060" s="32" t="s">
        <v>3474</v>
      </c>
    </row>
    <row r="1061" spans="1:4">
      <c r="A1061" s="34" t="s">
        <v>474</v>
      </c>
      <c r="B1061" s="32" t="s">
        <v>1144</v>
      </c>
      <c r="C1061" s="33" t="s">
        <v>3475</v>
      </c>
      <c r="D1061" s="32" t="s">
        <v>1353</v>
      </c>
    </row>
    <row r="1062" spans="1:4">
      <c r="A1062" s="34" t="s">
        <v>474</v>
      </c>
      <c r="B1062" s="32" t="s">
        <v>1144</v>
      </c>
      <c r="C1062" s="33" t="s">
        <v>1354</v>
      </c>
      <c r="D1062" s="32" t="s">
        <v>1355</v>
      </c>
    </row>
    <row r="1063" spans="1:4">
      <c r="A1063" s="34" t="s">
        <v>474</v>
      </c>
      <c r="B1063" s="32" t="s">
        <v>1144</v>
      </c>
      <c r="C1063" s="33" t="s">
        <v>1356</v>
      </c>
      <c r="D1063" s="32" t="s">
        <v>1357</v>
      </c>
    </row>
    <row r="1064" spans="1:4">
      <c r="A1064" s="34" t="s">
        <v>474</v>
      </c>
      <c r="B1064" s="32" t="s">
        <v>1144</v>
      </c>
      <c r="C1064" s="33" t="s">
        <v>1358</v>
      </c>
      <c r="D1064" s="32" t="s">
        <v>1359</v>
      </c>
    </row>
    <row r="1065" spans="1:4">
      <c r="A1065" s="34" t="s">
        <v>474</v>
      </c>
      <c r="B1065" s="32" t="s">
        <v>1144</v>
      </c>
      <c r="C1065" s="33" t="s">
        <v>1360</v>
      </c>
      <c r="D1065" s="32" t="s">
        <v>1361</v>
      </c>
    </row>
    <row r="1066" spans="1:4">
      <c r="A1066" s="34" t="s">
        <v>474</v>
      </c>
      <c r="B1066" s="32" t="s">
        <v>1144</v>
      </c>
      <c r="C1066" s="33" t="s">
        <v>1362</v>
      </c>
      <c r="D1066" s="32" t="s">
        <v>1363</v>
      </c>
    </row>
    <row r="1067" spans="1:4">
      <c r="A1067" s="34" t="s">
        <v>474</v>
      </c>
      <c r="B1067" s="32" t="s">
        <v>1144</v>
      </c>
      <c r="C1067" s="33" t="s">
        <v>1364</v>
      </c>
      <c r="D1067" s="32" t="s">
        <v>2468</v>
      </c>
    </row>
    <row r="1068" spans="1:4">
      <c r="A1068" s="34" t="s">
        <v>474</v>
      </c>
      <c r="B1068" s="32" t="s">
        <v>1144</v>
      </c>
      <c r="C1068" s="33" t="s">
        <v>1365</v>
      </c>
      <c r="D1068" s="32" t="s">
        <v>1366</v>
      </c>
    </row>
    <row r="1069" spans="1:4">
      <c r="A1069" s="34" t="s">
        <v>474</v>
      </c>
      <c r="B1069" s="32" t="s">
        <v>1144</v>
      </c>
      <c r="C1069" s="33" t="s">
        <v>1367</v>
      </c>
      <c r="D1069" s="32" t="s">
        <v>1368</v>
      </c>
    </row>
    <row r="1070" spans="1:4">
      <c r="A1070" s="34" t="s">
        <v>474</v>
      </c>
      <c r="B1070" s="32" t="s">
        <v>1144</v>
      </c>
      <c r="C1070" s="33" t="s">
        <v>1369</v>
      </c>
      <c r="D1070" s="32" t="s">
        <v>1370</v>
      </c>
    </row>
    <row r="1071" spans="1:4">
      <c r="A1071" s="34" t="s">
        <v>474</v>
      </c>
      <c r="B1071" s="32" t="s">
        <v>1144</v>
      </c>
      <c r="C1071" s="33" t="s">
        <v>1371</v>
      </c>
      <c r="D1071" s="32" t="s">
        <v>1372</v>
      </c>
    </row>
    <row r="1072" spans="1:4">
      <c r="A1072" s="34" t="s">
        <v>474</v>
      </c>
      <c r="B1072" s="32" t="s">
        <v>1144</v>
      </c>
      <c r="C1072" s="33" t="s">
        <v>1373</v>
      </c>
      <c r="D1072" s="32" t="s">
        <v>1374</v>
      </c>
    </row>
    <row r="1073" spans="1:4">
      <c r="A1073" s="34" t="s">
        <v>474</v>
      </c>
      <c r="B1073" s="32" t="s">
        <v>1144</v>
      </c>
      <c r="C1073" s="33" t="s">
        <v>1375</v>
      </c>
      <c r="D1073" s="32" t="s">
        <v>1376</v>
      </c>
    </row>
    <row r="1074" spans="1:4">
      <c r="A1074" s="34" t="s">
        <v>474</v>
      </c>
      <c r="B1074" s="32" t="s">
        <v>1144</v>
      </c>
      <c r="C1074" s="33" t="s">
        <v>1377</v>
      </c>
      <c r="D1074" s="32" t="s">
        <v>1378</v>
      </c>
    </row>
    <row r="1075" spans="1:4">
      <c r="A1075" s="34" t="s">
        <v>474</v>
      </c>
      <c r="B1075" s="32" t="s">
        <v>1144</v>
      </c>
      <c r="C1075" s="33" t="s">
        <v>1379</v>
      </c>
      <c r="D1075" s="32" t="s">
        <v>1380</v>
      </c>
    </row>
    <row r="1076" spans="1:4">
      <c r="A1076" s="34" t="s">
        <v>474</v>
      </c>
      <c r="B1076" s="32" t="s">
        <v>1144</v>
      </c>
      <c r="C1076" s="33" t="s">
        <v>1381</v>
      </c>
      <c r="D1076" s="32" t="s">
        <v>1382</v>
      </c>
    </row>
    <row r="1077" spans="1:4">
      <c r="A1077" s="34" t="s">
        <v>474</v>
      </c>
      <c r="B1077" s="32" t="s">
        <v>1144</v>
      </c>
      <c r="C1077" s="33" t="s">
        <v>1383</v>
      </c>
      <c r="D1077" s="32" t="s">
        <v>1384</v>
      </c>
    </row>
    <row r="1078" spans="1:4">
      <c r="A1078" s="34" t="s">
        <v>474</v>
      </c>
      <c r="B1078" s="32" t="s">
        <v>1144</v>
      </c>
      <c r="C1078" s="33" t="s">
        <v>1385</v>
      </c>
      <c r="D1078" s="32" t="s">
        <v>1386</v>
      </c>
    </row>
    <row r="1079" spans="1:4">
      <c r="A1079" s="34" t="s">
        <v>474</v>
      </c>
      <c r="B1079" s="32" t="s">
        <v>1144</v>
      </c>
      <c r="C1079" s="33" t="s">
        <v>1387</v>
      </c>
      <c r="D1079" s="32" t="s">
        <v>1388</v>
      </c>
    </row>
    <row r="1080" spans="1:4">
      <c r="A1080" s="34" t="s">
        <v>474</v>
      </c>
      <c r="B1080" s="32" t="s">
        <v>1144</v>
      </c>
      <c r="C1080" s="33" t="s">
        <v>1389</v>
      </c>
      <c r="D1080" s="32" t="s">
        <v>1390</v>
      </c>
    </row>
    <row r="1081" spans="1:4">
      <c r="A1081" s="34" t="s">
        <v>474</v>
      </c>
      <c r="B1081" s="32" t="s">
        <v>1144</v>
      </c>
      <c r="C1081" s="33" t="s">
        <v>1391</v>
      </c>
      <c r="D1081" s="32" t="s">
        <v>1392</v>
      </c>
    </row>
    <row r="1082" spans="1:4">
      <c r="A1082" s="34" t="s">
        <v>474</v>
      </c>
      <c r="B1082" s="32" t="s">
        <v>1144</v>
      </c>
      <c r="C1082" s="33" t="s">
        <v>1393</v>
      </c>
      <c r="D1082" s="32" t="s">
        <v>1394</v>
      </c>
    </row>
    <row r="1083" spans="1:4">
      <c r="A1083" s="34" t="s">
        <v>474</v>
      </c>
      <c r="B1083" s="32" t="s">
        <v>1144</v>
      </c>
      <c r="C1083" s="33" t="s">
        <v>1395</v>
      </c>
      <c r="D1083" s="32" t="s">
        <v>1396</v>
      </c>
    </row>
    <row r="1084" spans="1:4">
      <c r="A1084" s="34" t="s">
        <v>474</v>
      </c>
      <c r="B1084" s="32" t="s">
        <v>1144</v>
      </c>
      <c r="C1084" s="33" t="s">
        <v>1397</v>
      </c>
      <c r="D1084" s="32" t="s">
        <v>1398</v>
      </c>
    </row>
    <row r="1085" spans="1:4">
      <c r="A1085" s="34" t="s">
        <v>474</v>
      </c>
      <c r="B1085" s="32" t="s">
        <v>1144</v>
      </c>
      <c r="C1085" s="33" t="s">
        <v>1399</v>
      </c>
      <c r="D1085" s="32" t="s">
        <v>1400</v>
      </c>
    </row>
    <row r="1086" spans="1:4">
      <c r="A1086" s="34" t="s">
        <v>474</v>
      </c>
      <c r="B1086" s="32" t="s">
        <v>1144</v>
      </c>
      <c r="C1086" s="33" t="s">
        <v>1401</v>
      </c>
      <c r="D1086" s="32" t="s">
        <v>1402</v>
      </c>
    </row>
    <row r="1087" spans="1:4">
      <c r="A1087" s="34" t="s">
        <v>474</v>
      </c>
      <c r="B1087" s="32" t="s">
        <v>1144</v>
      </c>
      <c r="C1087" s="33" t="s">
        <v>1403</v>
      </c>
      <c r="D1087" s="32" t="s">
        <v>1404</v>
      </c>
    </row>
    <row r="1088" spans="1:4">
      <c r="A1088" s="34" t="s">
        <v>474</v>
      </c>
      <c r="B1088" s="32" t="s">
        <v>1144</v>
      </c>
      <c r="C1088" s="33" t="s">
        <v>1405</v>
      </c>
      <c r="D1088" s="32" t="s">
        <v>1406</v>
      </c>
    </row>
    <row r="1089" spans="1:4">
      <c r="A1089" s="34" t="s">
        <v>474</v>
      </c>
      <c r="B1089" s="32" t="s">
        <v>1144</v>
      </c>
      <c r="C1089" s="33" t="s">
        <v>1407</v>
      </c>
      <c r="D1089" s="32" t="s">
        <v>1408</v>
      </c>
    </row>
    <row r="1090" spans="1:4">
      <c r="A1090" s="34" t="s">
        <v>474</v>
      </c>
      <c r="B1090" s="32" t="s">
        <v>1144</v>
      </c>
      <c r="C1090" s="33" t="s">
        <v>1409</v>
      </c>
      <c r="D1090" s="32" t="s">
        <v>1410</v>
      </c>
    </row>
    <row r="1091" spans="1:4">
      <c r="A1091" s="34" t="s">
        <v>474</v>
      </c>
      <c r="B1091" s="32" t="s">
        <v>1144</v>
      </c>
      <c r="C1091" s="33" t="s">
        <v>1411</v>
      </c>
      <c r="D1091" s="32" t="s">
        <v>1412</v>
      </c>
    </row>
    <row r="1092" spans="1:4">
      <c r="A1092" s="34" t="s">
        <v>474</v>
      </c>
      <c r="B1092" s="32" t="s">
        <v>1144</v>
      </c>
      <c r="C1092" s="33" t="s">
        <v>1413</v>
      </c>
      <c r="D1092" s="32" t="s">
        <v>1414</v>
      </c>
    </row>
    <row r="1093" spans="1:4">
      <c r="A1093" s="34" t="s">
        <v>474</v>
      </c>
      <c r="B1093" s="32" t="s">
        <v>1144</v>
      </c>
      <c r="C1093" s="33" t="s">
        <v>1415</v>
      </c>
      <c r="D1093" s="32" t="s">
        <v>1416</v>
      </c>
    </row>
    <row r="1094" spans="1:4">
      <c r="A1094" s="34" t="s">
        <v>474</v>
      </c>
      <c r="B1094" s="32" t="s">
        <v>1144</v>
      </c>
      <c r="C1094" s="33" t="s">
        <v>1417</v>
      </c>
      <c r="D1094" s="32" t="s">
        <v>1418</v>
      </c>
    </row>
    <row r="1095" spans="1:4">
      <c r="A1095" s="34" t="s">
        <v>474</v>
      </c>
      <c r="B1095" s="32" t="s">
        <v>1144</v>
      </c>
      <c r="C1095" s="33" t="s">
        <v>1419</v>
      </c>
      <c r="D1095" s="32" t="s">
        <v>1420</v>
      </c>
    </row>
    <row r="1096" spans="1:4">
      <c r="A1096" s="34" t="s">
        <v>474</v>
      </c>
      <c r="B1096" s="32" t="s">
        <v>1144</v>
      </c>
      <c r="C1096" s="33" t="s">
        <v>1421</v>
      </c>
      <c r="D1096" s="32" t="s">
        <v>1422</v>
      </c>
    </row>
    <row r="1097" spans="1:4">
      <c r="A1097" s="34" t="s">
        <v>474</v>
      </c>
      <c r="B1097" s="32" t="s">
        <v>1144</v>
      </c>
      <c r="C1097" s="33" t="s">
        <v>1423</v>
      </c>
      <c r="D1097" s="32" t="s">
        <v>1424</v>
      </c>
    </row>
    <row r="1098" spans="1:4">
      <c r="A1098" s="34" t="s">
        <v>474</v>
      </c>
      <c r="B1098" s="32" t="s">
        <v>1144</v>
      </c>
      <c r="C1098" s="33" t="s">
        <v>1425</v>
      </c>
      <c r="D1098" s="32" t="s">
        <v>1426</v>
      </c>
    </row>
    <row r="1099" spans="1:4">
      <c r="A1099" s="34" t="s">
        <v>474</v>
      </c>
      <c r="B1099" s="32" t="s">
        <v>1144</v>
      </c>
      <c r="C1099" s="33" t="s">
        <v>1427</v>
      </c>
      <c r="D1099" s="32" t="s">
        <v>1428</v>
      </c>
    </row>
    <row r="1100" spans="1:4">
      <c r="A1100" s="34" t="s">
        <v>474</v>
      </c>
      <c r="B1100" s="32" t="s">
        <v>1144</v>
      </c>
      <c r="C1100" s="33" t="s">
        <v>1429</v>
      </c>
      <c r="D1100" s="32" t="s">
        <v>1430</v>
      </c>
    </row>
    <row r="1101" spans="1:4">
      <c r="A1101" s="34" t="s">
        <v>474</v>
      </c>
      <c r="B1101" s="32" t="s">
        <v>1144</v>
      </c>
      <c r="C1101" s="33" t="s">
        <v>1431</v>
      </c>
      <c r="D1101" s="32" t="s">
        <v>1432</v>
      </c>
    </row>
    <row r="1102" spans="1:4">
      <c r="A1102" s="34" t="s">
        <v>474</v>
      </c>
      <c r="B1102" s="32" t="s">
        <v>1144</v>
      </c>
      <c r="C1102" s="33" t="s">
        <v>1433</v>
      </c>
      <c r="D1102" s="32" t="s">
        <v>1434</v>
      </c>
    </row>
    <row r="1103" spans="1:4">
      <c r="A1103" s="34" t="s">
        <v>474</v>
      </c>
      <c r="B1103" s="32" t="s">
        <v>1144</v>
      </c>
      <c r="C1103" s="33" t="s">
        <v>1435</v>
      </c>
      <c r="D1103" s="32" t="s">
        <v>1436</v>
      </c>
    </row>
    <row r="1104" spans="1:4">
      <c r="A1104" s="34" t="s">
        <v>474</v>
      </c>
      <c r="B1104" s="32" t="s">
        <v>1144</v>
      </c>
      <c r="C1104" s="33" t="s">
        <v>1437</v>
      </c>
      <c r="D1104" s="32" t="s">
        <v>1438</v>
      </c>
    </row>
    <row r="1105" spans="1:4">
      <c r="A1105" s="34" t="s">
        <v>474</v>
      </c>
      <c r="B1105" s="32" t="s">
        <v>1144</v>
      </c>
      <c r="C1105" s="33" t="s">
        <v>1439</v>
      </c>
      <c r="D1105" s="32" t="s">
        <v>1440</v>
      </c>
    </row>
    <row r="1106" spans="1:4">
      <c r="A1106" s="34" t="s">
        <v>474</v>
      </c>
      <c r="B1106" s="32" t="s">
        <v>1144</v>
      </c>
      <c r="C1106" s="33" t="s">
        <v>1441</v>
      </c>
      <c r="D1106" s="32" t="s">
        <v>1442</v>
      </c>
    </row>
    <row r="1107" spans="1:4">
      <c r="A1107" s="33">
        <v>3110</v>
      </c>
      <c r="B1107" s="32" t="s">
        <v>1443</v>
      </c>
      <c r="C1107" s="33" t="s">
        <v>1444</v>
      </c>
      <c r="D1107" s="32" t="s">
        <v>1445</v>
      </c>
    </row>
    <row r="1108" spans="1:4">
      <c r="A1108" s="33">
        <v>3110</v>
      </c>
      <c r="B1108" s="32" t="s">
        <v>1443</v>
      </c>
      <c r="C1108" s="33" t="s">
        <v>1446</v>
      </c>
      <c r="D1108" s="32" t="s">
        <v>1447</v>
      </c>
    </row>
    <row r="1109" spans="1:4">
      <c r="A1109" s="33">
        <v>3110</v>
      </c>
      <c r="B1109" s="32" t="s">
        <v>1443</v>
      </c>
      <c r="C1109" s="33" t="s">
        <v>1448</v>
      </c>
      <c r="D1109" s="32" t="s">
        <v>1449</v>
      </c>
    </row>
    <row r="1110" spans="1:4">
      <c r="A1110" s="33">
        <v>3110</v>
      </c>
      <c r="B1110" s="32" t="s">
        <v>1443</v>
      </c>
      <c r="C1110" s="33" t="s">
        <v>1450</v>
      </c>
      <c r="D1110" s="32" t="s">
        <v>1451</v>
      </c>
    </row>
    <row r="1111" spans="1:4">
      <c r="A1111" s="33">
        <v>3110</v>
      </c>
      <c r="B1111" s="32" t="s">
        <v>1443</v>
      </c>
      <c r="C1111" s="33" t="s">
        <v>1452</v>
      </c>
      <c r="D1111" s="32" t="s">
        <v>1453</v>
      </c>
    </row>
    <row r="1112" spans="1:4">
      <c r="A1112" s="33">
        <v>3110</v>
      </c>
      <c r="B1112" s="32" t="s">
        <v>1443</v>
      </c>
      <c r="C1112" s="33" t="s">
        <v>1454</v>
      </c>
      <c r="D1112" s="32" t="s">
        <v>1455</v>
      </c>
    </row>
    <row r="1113" spans="1:4">
      <c r="A1113" s="33">
        <v>2862</v>
      </c>
      <c r="B1113" s="32" t="s">
        <v>1456</v>
      </c>
      <c r="C1113" s="33" t="s">
        <v>1457</v>
      </c>
      <c r="D1113" s="32" t="s">
        <v>1458</v>
      </c>
    </row>
    <row r="1114" spans="1:4">
      <c r="A1114" s="33">
        <v>2862</v>
      </c>
      <c r="B1114" s="32" t="s">
        <v>1456</v>
      </c>
      <c r="C1114" s="33" t="s">
        <v>1459</v>
      </c>
      <c r="D1114" s="32" t="s">
        <v>1460</v>
      </c>
    </row>
    <row r="1115" spans="1:4">
      <c r="A1115" s="33">
        <v>1810</v>
      </c>
      <c r="B1115" s="32" t="s">
        <v>1461</v>
      </c>
      <c r="C1115" s="33" t="s">
        <v>1462</v>
      </c>
      <c r="D1115" s="32" t="s">
        <v>1463</v>
      </c>
    </row>
    <row r="1116" spans="1:4">
      <c r="A1116" s="33">
        <v>1810</v>
      </c>
      <c r="B1116" s="32" t="s">
        <v>1461</v>
      </c>
      <c r="C1116" s="33" t="s">
        <v>1464</v>
      </c>
      <c r="D1116" s="32" t="s">
        <v>1465</v>
      </c>
    </row>
    <row r="1117" spans="1:4">
      <c r="A1117" s="33">
        <v>1810</v>
      </c>
      <c r="B1117" s="32" t="s">
        <v>1461</v>
      </c>
      <c r="C1117" s="33" t="s">
        <v>1466</v>
      </c>
      <c r="D1117" s="32" t="s">
        <v>1467</v>
      </c>
    </row>
    <row r="1118" spans="1:4">
      <c r="A1118" s="33">
        <v>3090</v>
      </c>
      <c r="B1118" s="32" t="s">
        <v>1468</v>
      </c>
      <c r="C1118" s="33" t="s">
        <v>1469</v>
      </c>
      <c r="D1118" s="32" t="s">
        <v>1470</v>
      </c>
    </row>
    <row r="1119" spans="1:4">
      <c r="A1119" s="33">
        <v>3090</v>
      </c>
      <c r="B1119" s="32" t="s">
        <v>1468</v>
      </c>
      <c r="C1119" s="33" t="s">
        <v>1471</v>
      </c>
      <c r="D1119" s="32" t="s">
        <v>1472</v>
      </c>
    </row>
    <row r="1120" spans="1:4">
      <c r="A1120" s="33">
        <v>3090</v>
      </c>
      <c r="B1120" s="32" t="s">
        <v>1468</v>
      </c>
      <c r="C1120" s="33" t="s">
        <v>1473</v>
      </c>
      <c r="D1120" s="32" t="s">
        <v>1474</v>
      </c>
    </row>
    <row r="1121" spans="1:4">
      <c r="A1121" s="33">
        <v>3090</v>
      </c>
      <c r="B1121" s="32" t="s">
        <v>1468</v>
      </c>
      <c r="C1121" s="33" t="s">
        <v>1475</v>
      </c>
      <c r="D1121" s="32" t="s">
        <v>1476</v>
      </c>
    </row>
    <row r="1122" spans="1:4">
      <c r="A1122" s="33">
        <v>3090</v>
      </c>
      <c r="B1122" s="32" t="s">
        <v>1468</v>
      </c>
      <c r="C1122" s="33" t="s">
        <v>1477</v>
      </c>
      <c r="D1122" s="32" t="s">
        <v>1478</v>
      </c>
    </row>
    <row r="1123" spans="1:4">
      <c r="A1123" s="33">
        <v>3090</v>
      </c>
      <c r="B1123" s="32" t="s">
        <v>1468</v>
      </c>
      <c r="C1123" s="33" t="s">
        <v>1479</v>
      </c>
      <c r="D1123" s="32" t="s">
        <v>1480</v>
      </c>
    </row>
    <row r="1124" spans="1:4">
      <c r="A1124" s="33">
        <v>1760</v>
      </c>
      <c r="B1124" s="32" t="s">
        <v>1481</v>
      </c>
      <c r="C1124" s="33" t="s">
        <v>1482</v>
      </c>
      <c r="D1124" s="32" t="s">
        <v>1483</v>
      </c>
    </row>
    <row r="1125" spans="1:4">
      <c r="A1125" s="34" t="s">
        <v>34</v>
      </c>
      <c r="B1125" s="32" t="s">
        <v>1481</v>
      </c>
      <c r="C1125" s="33" t="s">
        <v>1484</v>
      </c>
      <c r="D1125" s="32" t="s">
        <v>1485</v>
      </c>
    </row>
    <row r="1126" spans="1:4">
      <c r="A1126" s="34" t="s">
        <v>33</v>
      </c>
      <c r="B1126" s="32" t="s">
        <v>1486</v>
      </c>
      <c r="C1126" s="33" t="s">
        <v>1487</v>
      </c>
      <c r="D1126" s="32" t="s">
        <v>1488</v>
      </c>
    </row>
    <row r="1127" spans="1:4">
      <c r="A1127" s="34" t="s">
        <v>33</v>
      </c>
      <c r="B1127" s="32" t="s">
        <v>1486</v>
      </c>
      <c r="C1127" s="33" t="s">
        <v>1489</v>
      </c>
      <c r="D1127" s="32" t="s">
        <v>1490</v>
      </c>
    </row>
    <row r="1128" spans="1:4">
      <c r="A1128" s="34" t="s">
        <v>33</v>
      </c>
      <c r="B1128" s="32" t="s">
        <v>1486</v>
      </c>
      <c r="C1128" s="33" t="s">
        <v>1491</v>
      </c>
      <c r="D1128" s="32" t="s">
        <v>1492</v>
      </c>
    </row>
    <row r="1129" spans="1:4">
      <c r="A1129" s="34" t="s">
        <v>1192</v>
      </c>
      <c r="B1129" s="32" t="s">
        <v>1193</v>
      </c>
      <c r="C1129" s="33" t="s">
        <v>1493</v>
      </c>
      <c r="D1129" s="32" t="s">
        <v>1494</v>
      </c>
    </row>
    <row r="1130" spans="1:4">
      <c r="A1130" s="34" t="s">
        <v>1192</v>
      </c>
      <c r="B1130" s="32" t="s">
        <v>1193</v>
      </c>
      <c r="C1130" s="33" t="s">
        <v>1495</v>
      </c>
      <c r="D1130" s="32" t="s">
        <v>1496</v>
      </c>
    </row>
    <row r="1131" spans="1:4">
      <c r="A1131" s="33">
        <v>1400</v>
      </c>
      <c r="B1131" s="32" t="s">
        <v>1218</v>
      </c>
      <c r="C1131" s="33" t="s">
        <v>1497</v>
      </c>
      <c r="D1131" s="32" t="s">
        <v>1498</v>
      </c>
    </row>
    <row r="1132" spans="1:4">
      <c r="A1132" s="33">
        <v>1400</v>
      </c>
      <c r="B1132" s="32" t="s">
        <v>1218</v>
      </c>
      <c r="C1132" s="33" t="s">
        <v>1499</v>
      </c>
      <c r="D1132" s="32" t="s">
        <v>1500</v>
      </c>
    </row>
    <row r="1133" spans="1:4">
      <c r="A1133" s="33">
        <v>1510</v>
      </c>
      <c r="B1133" s="32" t="s">
        <v>1222</v>
      </c>
      <c r="C1133" s="33" t="s">
        <v>1501</v>
      </c>
      <c r="D1133" s="32" t="s">
        <v>1502</v>
      </c>
    </row>
    <row r="1134" spans="1:4">
      <c r="A1134" s="33">
        <v>1510</v>
      </c>
      <c r="B1134" s="32" t="s">
        <v>1222</v>
      </c>
      <c r="C1134" s="33" t="s">
        <v>1503</v>
      </c>
      <c r="D1134" s="32" t="s">
        <v>1504</v>
      </c>
    </row>
    <row r="1135" spans="1:4">
      <c r="A1135" s="33">
        <v>1510</v>
      </c>
      <c r="B1135" s="32" t="s">
        <v>1222</v>
      </c>
      <c r="C1135" s="33" t="s">
        <v>1505</v>
      </c>
      <c r="D1135" s="32" t="s">
        <v>1506</v>
      </c>
    </row>
    <row r="1136" spans="1:4">
      <c r="A1136" s="33">
        <v>1510</v>
      </c>
      <c r="B1136" s="32" t="s">
        <v>1222</v>
      </c>
      <c r="C1136" s="33" t="s">
        <v>1507</v>
      </c>
      <c r="D1136" s="32" t="s">
        <v>1508</v>
      </c>
    </row>
    <row r="1137" spans="1:4">
      <c r="A1137" s="33">
        <v>2660</v>
      </c>
      <c r="B1137" s="32" t="s">
        <v>1251</v>
      </c>
      <c r="C1137" s="33" t="s">
        <v>1509</v>
      </c>
      <c r="D1137" s="32" t="s">
        <v>1510</v>
      </c>
    </row>
    <row r="1138" spans="1:4">
      <c r="A1138" s="33">
        <v>2660</v>
      </c>
      <c r="B1138" s="32" t="s">
        <v>1251</v>
      </c>
      <c r="C1138" s="33" t="s">
        <v>1511</v>
      </c>
      <c r="D1138" s="32" t="s">
        <v>1512</v>
      </c>
    </row>
    <row r="1139" spans="1:4">
      <c r="A1139" s="33">
        <v>2660</v>
      </c>
      <c r="B1139" s="32" t="s">
        <v>1251</v>
      </c>
      <c r="C1139" s="33" t="s">
        <v>1513</v>
      </c>
      <c r="D1139" s="32" t="s">
        <v>1514</v>
      </c>
    </row>
    <row r="1140" spans="1:4">
      <c r="A1140" s="33">
        <v>2660</v>
      </c>
      <c r="B1140" s="32" t="s">
        <v>1251</v>
      </c>
      <c r="C1140" s="33" t="s">
        <v>1515</v>
      </c>
      <c r="D1140" s="32" t="s">
        <v>453</v>
      </c>
    </row>
    <row r="1141" spans="1:4">
      <c r="A1141" s="33">
        <v>2660</v>
      </c>
      <c r="B1141" s="32" t="s">
        <v>1251</v>
      </c>
      <c r="C1141" s="33" t="s">
        <v>1516</v>
      </c>
      <c r="D1141" s="32" t="s">
        <v>1517</v>
      </c>
    </row>
    <row r="1142" spans="1:4">
      <c r="A1142" s="33">
        <v>2660</v>
      </c>
      <c r="B1142" s="32" t="s">
        <v>1251</v>
      </c>
      <c r="C1142" s="33" t="s">
        <v>1518</v>
      </c>
      <c r="D1142" s="32" t="s">
        <v>1519</v>
      </c>
    </row>
    <row r="1143" spans="1:4">
      <c r="A1143" s="33">
        <v>2660</v>
      </c>
      <c r="B1143" s="32" t="s">
        <v>1251</v>
      </c>
      <c r="C1143" s="33" t="s">
        <v>1520</v>
      </c>
      <c r="D1143" s="32" t="s">
        <v>463</v>
      </c>
    </row>
    <row r="1144" spans="1:4">
      <c r="A1144" s="34" t="s">
        <v>1190</v>
      </c>
      <c r="B1144" s="32" t="s">
        <v>1191</v>
      </c>
      <c r="C1144" s="33" t="s">
        <v>1521</v>
      </c>
      <c r="D1144" s="32" t="s">
        <v>1522</v>
      </c>
    </row>
    <row r="1145" spans="1:4">
      <c r="A1145" s="34" t="s">
        <v>1190</v>
      </c>
      <c r="B1145" s="32" t="s">
        <v>1191</v>
      </c>
      <c r="C1145" s="33" t="s">
        <v>1523</v>
      </c>
      <c r="D1145" s="32" t="s">
        <v>1524</v>
      </c>
    </row>
    <row r="1146" spans="1:4">
      <c r="A1146" s="34" t="s">
        <v>1190</v>
      </c>
      <c r="B1146" s="32" t="s">
        <v>1191</v>
      </c>
      <c r="C1146" s="33" t="s">
        <v>1525</v>
      </c>
      <c r="D1146" s="32" t="s">
        <v>1526</v>
      </c>
    </row>
    <row r="1147" spans="1:4">
      <c r="A1147" s="34" t="s">
        <v>1190</v>
      </c>
      <c r="B1147" s="32" t="s">
        <v>1191</v>
      </c>
      <c r="C1147" s="33" t="s">
        <v>1527</v>
      </c>
      <c r="D1147" s="32" t="s">
        <v>1528</v>
      </c>
    </row>
    <row r="1148" spans="1:4">
      <c r="A1148" s="34" t="s">
        <v>1190</v>
      </c>
      <c r="B1148" s="32" t="s">
        <v>1191</v>
      </c>
      <c r="C1148" s="33" t="s">
        <v>1529</v>
      </c>
      <c r="D1148" s="32" t="s">
        <v>1530</v>
      </c>
    </row>
    <row r="1149" spans="1:4">
      <c r="A1149" s="33">
        <v>1080</v>
      </c>
      <c r="B1149" s="32" t="s">
        <v>1531</v>
      </c>
      <c r="C1149" s="33" t="s">
        <v>1532</v>
      </c>
      <c r="D1149" s="32" t="s">
        <v>1533</v>
      </c>
    </row>
    <row r="1150" spans="1:4">
      <c r="A1150" s="33">
        <v>1080</v>
      </c>
      <c r="B1150" s="32" t="s">
        <v>1531</v>
      </c>
      <c r="C1150" s="33" t="s">
        <v>1534</v>
      </c>
      <c r="D1150" s="32" t="s">
        <v>1535</v>
      </c>
    </row>
    <row r="1151" spans="1:4">
      <c r="A1151" s="33">
        <v>1080</v>
      </c>
      <c r="B1151" s="32" t="s">
        <v>1531</v>
      </c>
      <c r="C1151" s="33" t="s">
        <v>1536</v>
      </c>
      <c r="D1151" s="32" t="s">
        <v>1537</v>
      </c>
    </row>
    <row r="1152" spans="1:4">
      <c r="A1152" s="33">
        <v>1080</v>
      </c>
      <c r="B1152" s="32" t="s">
        <v>1531</v>
      </c>
      <c r="C1152" s="33" t="s">
        <v>1538</v>
      </c>
      <c r="D1152" s="32" t="s">
        <v>1539</v>
      </c>
    </row>
    <row r="1153" spans="1:4">
      <c r="A1153" s="33">
        <v>1080</v>
      </c>
      <c r="B1153" s="32" t="s">
        <v>1531</v>
      </c>
      <c r="C1153" s="33" t="s">
        <v>1540</v>
      </c>
      <c r="D1153" s="32" t="s">
        <v>1541</v>
      </c>
    </row>
    <row r="1154" spans="1:4">
      <c r="A1154" s="33">
        <v>1080</v>
      </c>
      <c r="B1154" s="32" t="s">
        <v>1531</v>
      </c>
      <c r="C1154" s="33" t="s">
        <v>1542</v>
      </c>
      <c r="D1154" s="32" t="s">
        <v>1543</v>
      </c>
    </row>
    <row r="1155" spans="1:4">
      <c r="A1155" s="33">
        <v>1080</v>
      </c>
      <c r="B1155" s="32" t="s">
        <v>1531</v>
      </c>
      <c r="C1155" s="33" t="s">
        <v>1544</v>
      </c>
      <c r="D1155" s="32" t="s">
        <v>1545</v>
      </c>
    </row>
    <row r="1156" spans="1:4">
      <c r="A1156" s="33">
        <v>1080</v>
      </c>
      <c r="B1156" s="32" t="s">
        <v>1531</v>
      </c>
      <c r="C1156" s="33" t="s">
        <v>1546</v>
      </c>
      <c r="D1156" s="32" t="s">
        <v>1547</v>
      </c>
    </row>
    <row r="1157" spans="1:4">
      <c r="A1157" s="33">
        <v>1080</v>
      </c>
      <c r="B1157" s="32" t="s">
        <v>1531</v>
      </c>
      <c r="C1157" s="33" t="s">
        <v>1548</v>
      </c>
      <c r="D1157" s="32" t="s">
        <v>1549</v>
      </c>
    </row>
    <row r="1158" spans="1:4">
      <c r="A1158" s="33">
        <v>3230</v>
      </c>
      <c r="B1158" s="32" t="s">
        <v>1550</v>
      </c>
      <c r="C1158" s="33" t="s">
        <v>1551</v>
      </c>
      <c r="D1158" s="32" t="s">
        <v>1552</v>
      </c>
    </row>
    <row r="1159" spans="1:4">
      <c r="A1159" s="33">
        <v>3230</v>
      </c>
      <c r="B1159" s="32" t="s">
        <v>1550</v>
      </c>
      <c r="C1159" s="33" t="s">
        <v>1553</v>
      </c>
      <c r="D1159" s="32" t="s">
        <v>1554</v>
      </c>
    </row>
    <row r="1160" spans="1:4">
      <c r="A1160" s="33">
        <v>1790</v>
      </c>
      <c r="B1160" s="32" t="s">
        <v>1555</v>
      </c>
      <c r="C1160" s="33" t="s">
        <v>1556</v>
      </c>
      <c r="D1160" s="32" t="s">
        <v>1557</v>
      </c>
    </row>
    <row r="1161" spans="1:4">
      <c r="A1161" s="33">
        <v>1790</v>
      </c>
      <c r="B1161" s="32" t="s">
        <v>1555</v>
      </c>
      <c r="C1161" s="33" t="s">
        <v>1558</v>
      </c>
      <c r="D1161" s="32" t="s">
        <v>3685</v>
      </c>
    </row>
    <row r="1162" spans="1:4">
      <c r="A1162" s="34" t="s">
        <v>32</v>
      </c>
      <c r="B1162" s="32" t="s">
        <v>3686</v>
      </c>
      <c r="C1162" s="33" t="s">
        <v>3687</v>
      </c>
      <c r="D1162" s="32" t="s">
        <v>3688</v>
      </c>
    </row>
    <row r="1163" spans="1:4">
      <c r="A1163" s="34" t="s">
        <v>32</v>
      </c>
      <c r="B1163" s="32" t="s">
        <v>3686</v>
      </c>
      <c r="C1163" s="33" t="s">
        <v>3689</v>
      </c>
      <c r="D1163" s="32" t="s">
        <v>3690</v>
      </c>
    </row>
    <row r="1164" spans="1:4">
      <c r="A1164" s="34" t="s">
        <v>32</v>
      </c>
      <c r="B1164" s="32" t="s">
        <v>3686</v>
      </c>
      <c r="C1164" s="33" t="s">
        <v>3691</v>
      </c>
      <c r="D1164" s="32" t="s">
        <v>3692</v>
      </c>
    </row>
    <row r="1165" spans="1:4">
      <c r="A1165" s="34" t="s">
        <v>32</v>
      </c>
      <c r="B1165" s="32" t="s">
        <v>3686</v>
      </c>
      <c r="C1165" s="33" t="s">
        <v>3693</v>
      </c>
      <c r="D1165" s="32" t="s">
        <v>3694</v>
      </c>
    </row>
    <row r="1166" spans="1:4">
      <c r="A1166" s="34" t="s">
        <v>32</v>
      </c>
      <c r="B1166" s="32" t="s">
        <v>3686</v>
      </c>
      <c r="C1166" s="33" t="s">
        <v>3695</v>
      </c>
      <c r="D1166" s="32" t="s">
        <v>3696</v>
      </c>
    </row>
    <row r="1167" spans="1:4">
      <c r="A1167" s="34" t="s">
        <v>32</v>
      </c>
      <c r="B1167" s="32" t="s">
        <v>3686</v>
      </c>
      <c r="C1167" s="33" t="s">
        <v>3697</v>
      </c>
      <c r="D1167" s="32" t="s">
        <v>3698</v>
      </c>
    </row>
    <row r="1168" spans="1:4">
      <c r="A1168" s="34" t="s">
        <v>32</v>
      </c>
      <c r="B1168" s="32" t="s">
        <v>3686</v>
      </c>
      <c r="C1168" s="33" t="s">
        <v>3699</v>
      </c>
      <c r="D1168" s="32" t="s">
        <v>3700</v>
      </c>
    </row>
    <row r="1169" spans="1:4">
      <c r="A1169" s="34" t="s">
        <v>32</v>
      </c>
      <c r="B1169" s="32" t="s">
        <v>3686</v>
      </c>
      <c r="C1169" s="33" t="s">
        <v>3701</v>
      </c>
      <c r="D1169" s="32" t="s">
        <v>3702</v>
      </c>
    </row>
    <row r="1170" spans="1:4">
      <c r="A1170" s="34" t="s">
        <v>32</v>
      </c>
      <c r="B1170" s="32" t="s">
        <v>3686</v>
      </c>
      <c r="C1170" s="33" t="s">
        <v>3703</v>
      </c>
      <c r="D1170" s="32" t="s">
        <v>3704</v>
      </c>
    </row>
    <row r="1171" spans="1:4">
      <c r="A1171" s="34" t="s">
        <v>32</v>
      </c>
      <c r="B1171" s="32" t="s">
        <v>3686</v>
      </c>
      <c r="C1171" s="33" t="s">
        <v>3705</v>
      </c>
      <c r="D1171" s="32" t="s">
        <v>196</v>
      </c>
    </row>
    <row r="1172" spans="1:4">
      <c r="A1172" s="34" t="s">
        <v>32</v>
      </c>
      <c r="B1172" s="32" t="s">
        <v>3686</v>
      </c>
      <c r="C1172" s="33" t="s">
        <v>3706</v>
      </c>
      <c r="D1172" s="32" t="s">
        <v>3707</v>
      </c>
    </row>
    <row r="1173" spans="1:4">
      <c r="A1173" s="34" t="s">
        <v>32</v>
      </c>
      <c r="B1173" s="32" t="s">
        <v>3686</v>
      </c>
      <c r="C1173" s="33" t="s">
        <v>3708</v>
      </c>
      <c r="D1173" s="32" t="s">
        <v>3709</v>
      </c>
    </row>
    <row r="1174" spans="1:4">
      <c r="A1174" s="34" t="s">
        <v>32</v>
      </c>
      <c r="B1174" s="32" t="s">
        <v>3686</v>
      </c>
      <c r="C1174" s="33" t="s">
        <v>3710</v>
      </c>
      <c r="D1174" s="32" t="s">
        <v>3711</v>
      </c>
    </row>
    <row r="1175" spans="1:4">
      <c r="A1175" s="34" t="s">
        <v>32</v>
      </c>
      <c r="B1175" s="32" t="s">
        <v>3686</v>
      </c>
      <c r="C1175" s="33" t="s">
        <v>3712</v>
      </c>
      <c r="D1175" s="32" t="s">
        <v>3713</v>
      </c>
    </row>
    <row r="1176" spans="1:4">
      <c r="A1176" s="34" t="s">
        <v>32</v>
      </c>
      <c r="B1176" s="32" t="s">
        <v>3686</v>
      </c>
      <c r="C1176" s="33" t="s">
        <v>3714</v>
      </c>
      <c r="D1176" s="32" t="s">
        <v>3715</v>
      </c>
    </row>
    <row r="1177" spans="1:4">
      <c r="A1177" s="34" t="s">
        <v>32</v>
      </c>
      <c r="B1177" s="32" t="s">
        <v>3686</v>
      </c>
      <c r="C1177" s="33" t="s">
        <v>3716</v>
      </c>
      <c r="D1177" s="32" t="s">
        <v>3717</v>
      </c>
    </row>
    <row r="1178" spans="1:4">
      <c r="A1178" s="34" t="s">
        <v>32</v>
      </c>
      <c r="B1178" s="32" t="s">
        <v>3686</v>
      </c>
      <c r="C1178" s="33" t="s">
        <v>3718</v>
      </c>
      <c r="D1178" s="32" t="s">
        <v>3719</v>
      </c>
    </row>
    <row r="1179" spans="1:4">
      <c r="A1179" s="34" t="s">
        <v>32</v>
      </c>
      <c r="B1179" s="32" t="s">
        <v>3686</v>
      </c>
      <c r="C1179" s="33" t="s">
        <v>3720</v>
      </c>
      <c r="D1179" s="32" t="s">
        <v>3721</v>
      </c>
    </row>
    <row r="1180" spans="1:4">
      <c r="A1180" s="34" t="s">
        <v>32</v>
      </c>
      <c r="B1180" s="32" t="s">
        <v>3686</v>
      </c>
      <c r="C1180" s="33" t="s">
        <v>3722</v>
      </c>
      <c r="D1180" s="32" t="s">
        <v>3723</v>
      </c>
    </row>
    <row r="1181" spans="1:4">
      <c r="A1181" s="34" t="s">
        <v>32</v>
      </c>
      <c r="B1181" s="32" t="s">
        <v>3686</v>
      </c>
      <c r="C1181" s="33" t="s">
        <v>3724</v>
      </c>
      <c r="D1181" s="32" t="s">
        <v>3725</v>
      </c>
    </row>
    <row r="1182" spans="1:4">
      <c r="A1182" s="34" t="s">
        <v>32</v>
      </c>
      <c r="B1182" s="32" t="s">
        <v>3686</v>
      </c>
      <c r="C1182" s="33" t="s">
        <v>3726</v>
      </c>
      <c r="D1182" s="32" t="s">
        <v>3727</v>
      </c>
    </row>
    <row r="1183" spans="1:4">
      <c r="A1183" s="34" t="s">
        <v>32</v>
      </c>
      <c r="B1183" s="32" t="s">
        <v>3686</v>
      </c>
      <c r="C1183" s="33" t="s">
        <v>3728</v>
      </c>
      <c r="D1183" s="32" t="s">
        <v>2907</v>
      </c>
    </row>
    <row r="1184" spans="1:4">
      <c r="A1184" s="34" t="s">
        <v>32</v>
      </c>
      <c r="B1184" s="32" t="s">
        <v>3686</v>
      </c>
      <c r="C1184" s="33" t="s">
        <v>3729</v>
      </c>
      <c r="D1184" s="32" t="s">
        <v>3730</v>
      </c>
    </row>
    <row r="1185" spans="1:4">
      <c r="A1185" s="34" t="s">
        <v>32</v>
      </c>
      <c r="B1185" s="32" t="s">
        <v>3686</v>
      </c>
      <c r="C1185" s="33" t="s">
        <v>3731</v>
      </c>
      <c r="D1185" s="32" t="s">
        <v>3732</v>
      </c>
    </row>
    <row r="1186" spans="1:4">
      <c r="A1186" s="34" t="s">
        <v>32</v>
      </c>
      <c r="B1186" s="32" t="s">
        <v>3686</v>
      </c>
      <c r="C1186" s="33" t="s">
        <v>3733</v>
      </c>
      <c r="D1186" s="32" t="s">
        <v>3734</v>
      </c>
    </row>
    <row r="1187" spans="1:4">
      <c r="A1187" s="33">
        <v>3060</v>
      </c>
      <c r="B1187" s="32" t="s">
        <v>3735</v>
      </c>
      <c r="C1187" s="33" t="s">
        <v>3736</v>
      </c>
      <c r="D1187" s="32" t="s">
        <v>3737</v>
      </c>
    </row>
    <row r="1188" spans="1:4">
      <c r="A1188" s="33">
        <v>3060</v>
      </c>
      <c r="B1188" s="32" t="s">
        <v>3735</v>
      </c>
      <c r="C1188" s="33" t="s">
        <v>3738</v>
      </c>
      <c r="D1188" s="32" t="s">
        <v>3739</v>
      </c>
    </row>
    <row r="1189" spans="1:4">
      <c r="A1189" s="33">
        <v>2070</v>
      </c>
      <c r="B1189" s="32" t="s">
        <v>1237</v>
      </c>
      <c r="C1189" s="33" t="s">
        <v>3740</v>
      </c>
      <c r="D1189" s="32" t="s">
        <v>3741</v>
      </c>
    </row>
    <row r="1190" spans="1:4">
      <c r="A1190" s="33">
        <v>2070</v>
      </c>
      <c r="B1190" s="32" t="s">
        <v>1237</v>
      </c>
      <c r="C1190" s="33" t="s">
        <v>3742</v>
      </c>
      <c r="D1190" s="32" t="s">
        <v>3743</v>
      </c>
    </row>
    <row r="1191" spans="1:4">
      <c r="A1191" s="33">
        <v>2070</v>
      </c>
      <c r="B1191" s="32" t="s">
        <v>1237</v>
      </c>
      <c r="C1191" s="33" t="s">
        <v>3744</v>
      </c>
      <c r="D1191" s="32" t="s">
        <v>3745</v>
      </c>
    </row>
    <row r="1192" spans="1:4">
      <c r="A1192" s="33">
        <v>1030</v>
      </c>
      <c r="B1192" s="32" t="s">
        <v>3746</v>
      </c>
      <c r="C1192" s="33" t="s">
        <v>3747</v>
      </c>
      <c r="D1192" s="32" t="s">
        <v>3748</v>
      </c>
    </row>
    <row r="1193" spans="1:4">
      <c r="A1193" s="33">
        <v>1030</v>
      </c>
      <c r="B1193" s="32" t="s">
        <v>3746</v>
      </c>
      <c r="C1193" s="33" t="s">
        <v>3749</v>
      </c>
      <c r="D1193" s="32" t="s">
        <v>3750</v>
      </c>
    </row>
    <row r="1194" spans="1:4">
      <c r="A1194" s="33">
        <v>1030</v>
      </c>
      <c r="B1194" s="32" t="s">
        <v>3746</v>
      </c>
      <c r="C1194" s="33" t="s">
        <v>784</v>
      </c>
      <c r="D1194" s="32" t="s">
        <v>785</v>
      </c>
    </row>
    <row r="1195" spans="1:4">
      <c r="A1195" s="33">
        <v>1030</v>
      </c>
      <c r="B1195" s="32" t="s">
        <v>3746</v>
      </c>
      <c r="C1195" s="33" t="s">
        <v>786</v>
      </c>
      <c r="D1195" s="32" t="s">
        <v>787</v>
      </c>
    </row>
    <row r="1196" spans="1:4">
      <c r="A1196" s="33">
        <v>2535</v>
      </c>
      <c r="B1196" s="32" t="s">
        <v>1247</v>
      </c>
      <c r="C1196" s="33" t="s">
        <v>788</v>
      </c>
      <c r="D1196" s="32" t="s">
        <v>789</v>
      </c>
    </row>
    <row r="1197" spans="1:4">
      <c r="A1197" s="33">
        <v>2535</v>
      </c>
      <c r="B1197" s="32" t="s">
        <v>1247</v>
      </c>
      <c r="C1197" s="33" t="s">
        <v>790</v>
      </c>
      <c r="D1197" s="32" t="s">
        <v>1581</v>
      </c>
    </row>
    <row r="1198" spans="1:4">
      <c r="A1198" s="34" t="s">
        <v>3130</v>
      </c>
      <c r="B1198" s="32" t="s">
        <v>1582</v>
      </c>
      <c r="C1198" s="33" t="s">
        <v>1583</v>
      </c>
      <c r="D1198" s="32" t="s">
        <v>1584</v>
      </c>
    </row>
    <row r="1199" spans="1:4">
      <c r="A1199" s="34" t="s">
        <v>3130</v>
      </c>
      <c r="B1199" s="32" t="s">
        <v>1582</v>
      </c>
      <c r="C1199" s="33" t="s">
        <v>1585</v>
      </c>
      <c r="D1199" s="32" t="s">
        <v>1586</v>
      </c>
    </row>
    <row r="1200" spans="1:4">
      <c r="A1200" s="34" t="s">
        <v>3130</v>
      </c>
      <c r="B1200" s="32" t="s">
        <v>1582</v>
      </c>
      <c r="C1200" s="33" t="s">
        <v>1587</v>
      </c>
      <c r="D1200" s="32" t="s">
        <v>1588</v>
      </c>
    </row>
    <row r="1201" spans="1:4">
      <c r="A1201" s="34" t="s">
        <v>3130</v>
      </c>
      <c r="B1201" s="32" t="s">
        <v>1582</v>
      </c>
      <c r="C1201" s="33" t="s">
        <v>1589</v>
      </c>
      <c r="D1201" s="32" t="s">
        <v>1590</v>
      </c>
    </row>
    <row r="1202" spans="1:4">
      <c r="A1202" s="34" t="s">
        <v>3130</v>
      </c>
      <c r="B1202" s="32" t="s">
        <v>1582</v>
      </c>
      <c r="C1202" s="33" t="s">
        <v>1591</v>
      </c>
      <c r="D1202" s="32" t="s">
        <v>1592</v>
      </c>
    </row>
    <row r="1203" spans="1:4">
      <c r="A1203" s="34" t="s">
        <v>3130</v>
      </c>
      <c r="B1203" s="32" t="s">
        <v>1582</v>
      </c>
      <c r="C1203" s="33" t="s">
        <v>1593</v>
      </c>
      <c r="D1203" s="32" t="s">
        <v>1594</v>
      </c>
    </row>
    <row r="1204" spans="1:4">
      <c r="A1204" s="34" t="s">
        <v>3130</v>
      </c>
      <c r="B1204" s="32" t="s">
        <v>1582</v>
      </c>
      <c r="C1204" s="33" t="s">
        <v>1595</v>
      </c>
      <c r="D1204" s="32" t="s">
        <v>1596</v>
      </c>
    </row>
    <row r="1205" spans="1:4">
      <c r="A1205" s="34" t="s">
        <v>3130</v>
      </c>
      <c r="B1205" s="32" t="s">
        <v>1582</v>
      </c>
      <c r="C1205" s="33" t="s">
        <v>1597</v>
      </c>
      <c r="D1205" s="32" t="s">
        <v>1598</v>
      </c>
    </row>
    <row r="1206" spans="1:4">
      <c r="A1206" s="34" t="s">
        <v>3130</v>
      </c>
      <c r="B1206" s="32" t="s">
        <v>1582</v>
      </c>
      <c r="C1206" s="33" t="s">
        <v>1599</v>
      </c>
      <c r="D1206" s="32" t="s">
        <v>1600</v>
      </c>
    </row>
    <row r="1207" spans="1:4">
      <c r="A1207" s="34" t="s">
        <v>3130</v>
      </c>
      <c r="B1207" s="32" t="s">
        <v>1582</v>
      </c>
      <c r="C1207" s="33" t="s">
        <v>1601</v>
      </c>
      <c r="D1207" s="32" t="s">
        <v>1602</v>
      </c>
    </row>
    <row r="1208" spans="1:4">
      <c r="A1208" s="34" t="s">
        <v>3130</v>
      </c>
      <c r="B1208" s="32" t="s">
        <v>1582</v>
      </c>
      <c r="C1208" s="33" t="s">
        <v>1603</v>
      </c>
      <c r="D1208" s="32" t="s">
        <v>1604</v>
      </c>
    </row>
    <row r="1209" spans="1:4">
      <c r="A1209" s="34" t="s">
        <v>3130</v>
      </c>
      <c r="B1209" s="32" t="s">
        <v>1582</v>
      </c>
      <c r="C1209" s="33" t="s">
        <v>1605</v>
      </c>
      <c r="D1209" s="32" t="s">
        <v>1606</v>
      </c>
    </row>
    <row r="1210" spans="1:4">
      <c r="A1210" s="34" t="s">
        <v>3130</v>
      </c>
      <c r="B1210" s="32" t="s">
        <v>1582</v>
      </c>
      <c r="C1210" s="33" t="s">
        <v>1607</v>
      </c>
      <c r="D1210" s="32" t="s">
        <v>1608</v>
      </c>
    </row>
    <row r="1211" spans="1:4">
      <c r="A1211" s="34" t="s">
        <v>3130</v>
      </c>
      <c r="B1211" s="32" t="s">
        <v>1582</v>
      </c>
      <c r="C1211" s="33" t="s">
        <v>1609</v>
      </c>
      <c r="D1211" s="32" t="s">
        <v>1610</v>
      </c>
    </row>
    <row r="1212" spans="1:4">
      <c r="A1212" s="34" t="s">
        <v>3130</v>
      </c>
      <c r="B1212" s="32" t="s">
        <v>1582</v>
      </c>
      <c r="C1212" s="33" t="s">
        <v>1611</v>
      </c>
      <c r="D1212" s="32" t="s">
        <v>1612</v>
      </c>
    </row>
    <row r="1213" spans="1:4">
      <c r="A1213" s="34" t="s">
        <v>3130</v>
      </c>
      <c r="B1213" s="32" t="s">
        <v>1582</v>
      </c>
      <c r="C1213" s="33" t="s">
        <v>1613</v>
      </c>
      <c r="D1213" s="32" t="s">
        <v>1614</v>
      </c>
    </row>
    <row r="1214" spans="1:4">
      <c r="A1214" s="34" t="s">
        <v>3130</v>
      </c>
      <c r="B1214" s="32" t="s">
        <v>1582</v>
      </c>
      <c r="C1214" s="33" t="s">
        <v>1615</v>
      </c>
      <c r="D1214" s="32" t="s">
        <v>1616</v>
      </c>
    </row>
    <row r="1215" spans="1:4">
      <c r="A1215" s="34" t="s">
        <v>3130</v>
      </c>
      <c r="B1215" s="32" t="s">
        <v>1582</v>
      </c>
      <c r="C1215" s="33" t="s">
        <v>1617</v>
      </c>
      <c r="D1215" s="32" t="s">
        <v>1618</v>
      </c>
    </row>
    <row r="1216" spans="1:4">
      <c r="A1216" s="34" t="s">
        <v>2190</v>
      </c>
      <c r="B1216" s="32" t="s">
        <v>1619</v>
      </c>
      <c r="C1216" s="33" t="s">
        <v>1620</v>
      </c>
      <c r="D1216" s="32" t="s">
        <v>1621</v>
      </c>
    </row>
    <row r="1217" spans="1:4">
      <c r="A1217" s="34" t="s">
        <v>2190</v>
      </c>
      <c r="B1217" s="32" t="s">
        <v>1619</v>
      </c>
      <c r="C1217" s="33" t="s">
        <v>1622</v>
      </c>
      <c r="D1217" s="32" t="s">
        <v>1623</v>
      </c>
    </row>
    <row r="1218" spans="1:4">
      <c r="A1218" s="33">
        <v>2710</v>
      </c>
      <c r="B1218" s="32" t="s">
        <v>1624</v>
      </c>
      <c r="C1218" s="33" t="s">
        <v>1625</v>
      </c>
      <c r="D1218" s="32" t="s">
        <v>1626</v>
      </c>
    </row>
    <row r="1219" spans="1:4">
      <c r="A1219" s="33">
        <v>2710</v>
      </c>
      <c r="B1219" s="32" t="s">
        <v>1624</v>
      </c>
      <c r="C1219" s="33" t="s">
        <v>1627</v>
      </c>
      <c r="D1219" s="32" t="s">
        <v>999</v>
      </c>
    </row>
    <row r="1220" spans="1:4">
      <c r="A1220" s="33">
        <v>2710</v>
      </c>
      <c r="B1220" s="32" t="s">
        <v>1624</v>
      </c>
      <c r="C1220" s="33" t="s">
        <v>1628</v>
      </c>
      <c r="D1220" s="32" t="s">
        <v>1629</v>
      </c>
    </row>
    <row r="1221" spans="1:4">
      <c r="A1221" s="33">
        <v>2000</v>
      </c>
      <c r="B1221" s="32" t="s">
        <v>1232</v>
      </c>
      <c r="C1221" s="33" t="s">
        <v>1630</v>
      </c>
      <c r="D1221" s="32" t="s">
        <v>1631</v>
      </c>
    </row>
    <row r="1222" spans="1:4">
      <c r="A1222" s="33">
        <v>2000</v>
      </c>
      <c r="B1222" s="32" t="s">
        <v>1232</v>
      </c>
      <c r="C1222" s="33" t="s">
        <v>1632</v>
      </c>
      <c r="D1222" s="32" t="s">
        <v>1633</v>
      </c>
    </row>
    <row r="1223" spans="1:4">
      <c r="A1223" s="33">
        <v>2000</v>
      </c>
      <c r="B1223" s="32" t="s">
        <v>1232</v>
      </c>
      <c r="C1223" s="33" t="s">
        <v>1634</v>
      </c>
      <c r="D1223" s="32" t="s">
        <v>1635</v>
      </c>
    </row>
    <row r="1224" spans="1:4">
      <c r="A1224" s="33">
        <v>2000</v>
      </c>
      <c r="B1224" s="32" t="s">
        <v>1232</v>
      </c>
      <c r="C1224" s="33" t="s">
        <v>1636</v>
      </c>
      <c r="D1224" s="32" t="s">
        <v>1637</v>
      </c>
    </row>
    <row r="1225" spans="1:4">
      <c r="A1225" s="33">
        <v>2000</v>
      </c>
      <c r="B1225" s="32" t="s">
        <v>1232</v>
      </c>
      <c r="C1225" s="33" t="s">
        <v>1638</v>
      </c>
      <c r="D1225" s="32" t="s">
        <v>798</v>
      </c>
    </row>
    <row r="1226" spans="1:4">
      <c r="A1226" s="33">
        <v>2000</v>
      </c>
      <c r="B1226" s="32" t="s">
        <v>1232</v>
      </c>
      <c r="C1226" s="33" t="s">
        <v>799</v>
      </c>
      <c r="D1226" s="32" t="s">
        <v>800</v>
      </c>
    </row>
    <row r="1227" spans="1:4">
      <c r="A1227" s="33">
        <v>2000</v>
      </c>
      <c r="B1227" s="32" t="s">
        <v>1232</v>
      </c>
      <c r="C1227" s="33" t="s">
        <v>801</v>
      </c>
      <c r="D1227" s="32" t="s">
        <v>2402</v>
      </c>
    </row>
    <row r="1228" spans="1:4">
      <c r="A1228" s="33">
        <v>2000</v>
      </c>
      <c r="B1228" s="32" t="s">
        <v>1232</v>
      </c>
      <c r="C1228" s="33" t="s">
        <v>802</v>
      </c>
      <c r="D1228" s="32" t="s">
        <v>977</v>
      </c>
    </row>
    <row r="1229" spans="1:4">
      <c r="A1229" s="33">
        <v>2000</v>
      </c>
      <c r="B1229" s="32" t="s">
        <v>1232</v>
      </c>
      <c r="C1229" s="33" t="s">
        <v>803</v>
      </c>
      <c r="D1229" s="32" t="s">
        <v>804</v>
      </c>
    </row>
    <row r="1230" spans="1:4">
      <c r="A1230" s="33">
        <v>2000</v>
      </c>
      <c r="B1230" s="32" t="s">
        <v>1232</v>
      </c>
      <c r="C1230" s="33" t="s">
        <v>805</v>
      </c>
      <c r="D1230" s="32" t="s">
        <v>2219</v>
      </c>
    </row>
    <row r="1231" spans="1:4">
      <c r="A1231" s="33">
        <v>2000</v>
      </c>
      <c r="B1231" s="32" t="s">
        <v>1232</v>
      </c>
      <c r="C1231" s="33" t="s">
        <v>806</v>
      </c>
      <c r="D1231" s="32" t="s">
        <v>807</v>
      </c>
    </row>
    <row r="1232" spans="1:4">
      <c r="A1232" s="33">
        <v>2000</v>
      </c>
      <c r="B1232" s="32" t="s">
        <v>1232</v>
      </c>
      <c r="C1232" s="33" t="s">
        <v>808</v>
      </c>
      <c r="D1232" s="32" t="s">
        <v>809</v>
      </c>
    </row>
    <row r="1233" spans="1:4">
      <c r="A1233" s="33">
        <v>2000</v>
      </c>
      <c r="B1233" s="32" t="s">
        <v>1232</v>
      </c>
      <c r="C1233" s="33" t="s">
        <v>810</v>
      </c>
      <c r="D1233" s="32" t="s">
        <v>811</v>
      </c>
    </row>
    <row r="1234" spans="1:4">
      <c r="A1234" s="33">
        <v>2000</v>
      </c>
      <c r="B1234" s="32" t="s">
        <v>1232</v>
      </c>
      <c r="C1234" s="33" t="s">
        <v>812</v>
      </c>
      <c r="D1234" s="32" t="s">
        <v>813</v>
      </c>
    </row>
    <row r="1235" spans="1:4">
      <c r="A1235" s="33">
        <v>2000</v>
      </c>
      <c r="B1235" s="32" t="s">
        <v>1232</v>
      </c>
      <c r="C1235" s="33" t="s">
        <v>814</v>
      </c>
      <c r="D1235" s="32" t="s">
        <v>815</v>
      </c>
    </row>
    <row r="1236" spans="1:4">
      <c r="A1236" s="33">
        <v>2000</v>
      </c>
      <c r="B1236" s="32" t="s">
        <v>1232</v>
      </c>
      <c r="C1236" s="33" t="s">
        <v>816</v>
      </c>
      <c r="D1236" s="32" t="s">
        <v>817</v>
      </c>
    </row>
    <row r="1237" spans="1:4">
      <c r="A1237" s="33">
        <v>2000</v>
      </c>
      <c r="B1237" s="32" t="s">
        <v>1232</v>
      </c>
      <c r="C1237" s="33" t="s">
        <v>818</v>
      </c>
      <c r="D1237" s="32" t="s">
        <v>819</v>
      </c>
    </row>
    <row r="1238" spans="1:4">
      <c r="A1238" s="33">
        <v>2000</v>
      </c>
      <c r="B1238" s="32" t="s">
        <v>1232</v>
      </c>
      <c r="C1238" s="33" t="s">
        <v>820</v>
      </c>
      <c r="D1238" s="32" t="s">
        <v>821</v>
      </c>
    </row>
    <row r="1239" spans="1:4">
      <c r="A1239" s="33">
        <v>2000</v>
      </c>
      <c r="B1239" s="32" t="s">
        <v>1232</v>
      </c>
      <c r="C1239" s="33" t="s">
        <v>822</v>
      </c>
      <c r="D1239" s="32" t="s">
        <v>823</v>
      </c>
    </row>
    <row r="1240" spans="1:4">
      <c r="A1240" s="33">
        <v>2000</v>
      </c>
      <c r="B1240" s="32" t="s">
        <v>1232</v>
      </c>
      <c r="C1240" s="33" t="s">
        <v>824</v>
      </c>
      <c r="D1240" s="32" t="s">
        <v>825</v>
      </c>
    </row>
    <row r="1241" spans="1:4">
      <c r="A1241" s="33">
        <v>2000</v>
      </c>
      <c r="B1241" s="32" t="s">
        <v>1232</v>
      </c>
      <c r="C1241" s="33" t="s">
        <v>826</v>
      </c>
      <c r="D1241" s="32" t="s">
        <v>827</v>
      </c>
    </row>
    <row r="1242" spans="1:4">
      <c r="A1242" s="33">
        <v>2000</v>
      </c>
      <c r="B1242" s="32" t="s">
        <v>1232</v>
      </c>
      <c r="C1242" s="33" t="s">
        <v>828</v>
      </c>
      <c r="D1242" s="32" t="s">
        <v>829</v>
      </c>
    </row>
    <row r="1243" spans="1:4">
      <c r="A1243" s="33">
        <v>2000</v>
      </c>
      <c r="B1243" s="32" t="s">
        <v>1232</v>
      </c>
      <c r="C1243" s="33" t="s">
        <v>830</v>
      </c>
      <c r="D1243" s="32" t="s">
        <v>831</v>
      </c>
    </row>
    <row r="1244" spans="1:4">
      <c r="A1244" s="33">
        <v>2000</v>
      </c>
      <c r="B1244" s="32" t="s">
        <v>1232</v>
      </c>
      <c r="C1244" s="33" t="s">
        <v>832</v>
      </c>
      <c r="D1244" s="32" t="s">
        <v>833</v>
      </c>
    </row>
    <row r="1245" spans="1:4">
      <c r="A1245" s="33">
        <v>2000</v>
      </c>
      <c r="B1245" s="32" t="s">
        <v>1232</v>
      </c>
      <c r="C1245" s="33" t="s">
        <v>834</v>
      </c>
      <c r="D1245" s="32" t="s">
        <v>835</v>
      </c>
    </row>
    <row r="1246" spans="1:4">
      <c r="A1246" s="33">
        <v>2000</v>
      </c>
      <c r="B1246" s="32" t="s">
        <v>1232</v>
      </c>
      <c r="C1246" s="33" t="s">
        <v>836</v>
      </c>
      <c r="D1246" s="32" t="s">
        <v>837</v>
      </c>
    </row>
    <row r="1247" spans="1:4">
      <c r="A1247" s="33">
        <v>2000</v>
      </c>
      <c r="B1247" s="32" t="s">
        <v>1232</v>
      </c>
      <c r="C1247" s="33" t="s">
        <v>838</v>
      </c>
      <c r="D1247" s="32" t="s">
        <v>839</v>
      </c>
    </row>
    <row r="1248" spans="1:4">
      <c r="A1248" s="33">
        <v>2000</v>
      </c>
      <c r="B1248" s="32" t="s">
        <v>1232</v>
      </c>
      <c r="C1248" s="33" t="s">
        <v>840</v>
      </c>
      <c r="D1248" s="32" t="s">
        <v>841</v>
      </c>
    </row>
    <row r="1249" spans="1:4">
      <c r="A1249" s="33">
        <v>2000</v>
      </c>
      <c r="B1249" s="32" t="s">
        <v>1232</v>
      </c>
      <c r="C1249" s="33" t="s">
        <v>842</v>
      </c>
      <c r="D1249" s="32" t="s">
        <v>843</v>
      </c>
    </row>
    <row r="1250" spans="1:4">
      <c r="A1250" s="33">
        <v>2000</v>
      </c>
      <c r="B1250" s="32" t="s">
        <v>1232</v>
      </c>
      <c r="C1250" s="33" t="s">
        <v>844</v>
      </c>
      <c r="D1250" s="32" t="s">
        <v>845</v>
      </c>
    </row>
    <row r="1251" spans="1:4">
      <c r="A1251" s="33">
        <v>2000</v>
      </c>
      <c r="B1251" s="32" t="s">
        <v>1232</v>
      </c>
      <c r="C1251" s="33" t="s">
        <v>846</v>
      </c>
      <c r="D1251" s="32" t="s">
        <v>847</v>
      </c>
    </row>
    <row r="1252" spans="1:4">
      <c r="A1252" s="33">
        <v>2000</v>
      </c>
      <c r="B1252" s="32" t="s">
        <v>1232</v>
      </c>
      <c r="C1252" s="33" t="s">
        <v>848</v>
      </c>
      <c r="D1252" s="32" t="s">
        <v>849</v>
      </c>
    </row>
    <row r="1253" spans="1:4">
      <c r="A1253" s="33">
        <v>2000</v>
      </c>
      <c r="B1253" s="32" t="s">
        <v>1232</v>
      </c>
      <c r="C1253" s="33" t="s">
        <v>850</v>
      </c>
      <c r="D1253" s="32" t="s">
        <v>851</v>
      </c>
    </row>
    <row r="1254" spans="1:4">
      <c r="A1254" s="33">
        <v>2000</v>
      </c>
      <c r="B1254" s="32" t="s">
        <v>1232</v>
      </c>
      <c r="C1254" s="33" t="s">
        <v>852</v>
      </c>
      <c r="D1254" s="32" t="s">
        <v>853</v>
      </c>
    </row>
    <row r="1255" spans="1:4">
      <c r="A1255" s="33">
        <v>2000</v>
      </c>
      <c r="B1255" s="32" t="s">
        <v>1232</v>
      </c>
      <c r="C1255" s="33" t="s">
        <v>854</v>
      </c>
      <c r="D1255" s="32" t="s">
        <v>2127</v>
      </c>
    </row>
    <row r="1256" spans="1:4">
      <c r="A1256" s="33">
        <v>2000</v>
      </c>
      <c r="B1256" s="32" t="s">
        <v>1232</v>
      </c>
      <c r="C1256" s="33" t="s">
        <v>855</v>
      </c>
      <c r="D1256" s="32" t="s">
        <v>856</v>
      </c>
    </row>
    <row r="1257" spans="1:4">
      <c r="A1257" s="33">
        <v>2000</v>
      </c>
      <c r="B1257" s="32" t="s">
        <v>1232</v>
      </c>
      <c r="C1257" s="33" t="s">
        <v>857</v>
      </c>
      <c r="D1257" s="32" t="s">
        <v>858</v>
      </c>
    </row>
    <row r="1258" spans="1:4">
      <c r="A1258" s="33">
        <v>2000</v>
      </c>
      <c r="B1258" s="32" t="s">
        <v>1232</v>
      </c>
      <c r="C1258" s="33" t="s">
        <v>859</v>
      </c>
      <c r="D1258" s="32" t="s">
        <v>2903</v>
      </c>
    </row>
    <row r="1259" spans="1:4">
      <c r="A1259" s="33">
        <v>2000</v>
      </c>
      <c r="B1259" s="32" t="s">
        <v>1232</v>
      </c>
      <c r="C1259" s="33" t="s">
        <v>860</v>
      </c>
      <c r="D1259" s="32" t="s">
        <v>861</v>
      </c>
    </row>
    <row r="1260" spans="1:4">
      <c r="A1260" s="33">
        <v>2000</v>
      </c>
      <c r="B1260" s="32" t="s">
        <v>1232</v>
      </c>
      <c r="C1260" s="33" t="s">
        <v>862</v>
      </c>
      <c r="D1260" s="32" t="s">
        <v>863</v>
      </c>
    </row>
    <row r="1261" spans="1:4">
      <c r="A1261" s="33">
        <v>2000</v>
      </c>
      <c r="B1261" s="32" t="s">
        <v>1232</v>
      </c>
      <c r="C1261" s="33" t="s">
        <v>864</v>
      </c>
      <c r="D1261" s="32" t="s">
        <v>129</v>
      </c>
    </row>
    <row r="1262" spans="1:4">
      <c r="A1262" s="33">
        <v>2000</v>
      </c>
      <c r="B1262" s="32" t="s">
        <v>1232</v>
      </c>
      <c r="C1262" s="33" t="s">
        <v>865</v>
      </c>
      <c r="D1262" s="32" t="s">
        <v>866</v>
      </c>
    </row>
    <row r="1263" spans="1:4">
      <c r="A1263" s="33">
        <v>1130</v>
      </c>
      <c r="B1263" s="32" t="s">
        <v>867</v>
      </c>
      <c r="C1263" s="33" t="s">
        <v>868</v>
      </c>
      <c r="D1263" s="32" t="s">
        <v>869</v>
      </c>
    </row>
    <row r="1264" spans="1:4">
      <c r="A1264" s="33">
        <v>1130</v>
      </c>
      <c r="B1264" s="32" t="s">
        <v>867</v>
      </c>
      <c r="C1264" s="33" t="s">
        <v>870</v>
      </c>
      <c r="D1264" s="32" t="s">
        <v>871</v>
      </c>
    </row>
    <row r="1265" spans="1:4">
      <c r="A1265" s="33">
        <v>1130</v>
      </c>
      <c r="B1265" s="32" t="s">
        <v>867</v>
      </c>
      <c r="C1265" s="33" t="s">
        <v>872</v>
      </c>
      <c r="D1265" s="32" t="s">
        <v>873</v>
      </c>
    </row>
    <row r="1266" spans="1:4">
      <c r="A1266" s="33">
        <v>2800</v>
      </c>
      <c r="B1266" s="32" t="s">
        <v>1262</v>
      </c>
      <c r="C1266" s="33" t="s">
        <v>874</v>
      </c>
      <c r="D1266" s="32" t="s">
        <v>875</v>
      </c>
    </row>
    <row r="1267" spans="1:4">
      <c r="A1267" s="33">
        <v>2800</v>
      </c>
      <c r="B1267" s="32" t="s">
        <v>1262</v>
      </c>
      <c r="C1267" s="33" t="s">
        <v>876</v>
      </c>
      <c r="D1267" s="32" t="s">
        <v>877</v>
      </c>
    </row>
    <row r="1268" spans="1:4">
      <c r="A1268" s="33">
        <v>2800</v>
      </c>
      <c r="B1268" s="32" t="s">
        <v>1262</v>
      </c>
      <c r="C1268" s="33" t="s">
        <v>878</v>
      </c>
      <c r="D1268" s="32" t="s">
        <v>879</v>
      </c>
    </row>
    <row r="1269" spans="1:4">
      <c r="A1269" s="33">
        <v>2800</v>
      </c>
      <c r="B1269" s="32" t="s">
        <v>1262</v>
      </c>
      <c r="C1269" s="33" t="s">
        <v>880</v>
      </c>
      <c r="D1269" s="32" t="s">
        <v>881</v>
      </c>
    </row>
    <row r="1270" spans="1:4">
      <c r="A1270" s="33">
        <v>2020</v>
      </c>
      <c r="B1270" s="32" t="s">
        <v>882</v>
      </c>
      <c r="C1270" s="33" t="s">
        <v>883</v>
      </c>
      <c r="D1270" s="32" t="s">
        <v>884</v>
      </c>
    </row>
    <row r="1271" spans="1:4">
      <c r="A1271" s="33">
        <v>2020</v>
      </c>
      <c r="B1271" s="32" t="s">
        <v>882</v>
      </c>
      <c r="C1271" s="33" t="s">
        <v>885</v>
      </c>
      <c r="D1271" s="32" t="s">
        <v>886</v>
      </c>
    </row>
    <row r="1272" spans="1:4">
      <c r="A1272" s="33">
        <v>2020</v>
      </c>
      <c r="B1272" s="32" t="s">
        <v>882</v>
      </c>
      <c r="C1272" s="33" t="s">
        <v>887</v>
      </c>
      <c r="D1272" s="32" t="s">
        <v>888</v>
      </c>
    </row>
    <row r="1273" spans="1:4">
      <c r="A1273" s="33">
        <v>2020</v>
      </c>
      <c r="B1273" s="32" t="s">
        <v>882</v>
      </c>
      <c r="C1273" s="33" t="s">
        <v>889</v>
      </c>
      <c r="D1273" s="32" t="s">
        <v>3694</v>
      </c>
    </row>
    <row r="1274" spans="1:4">
      <c r="A1274" s="33">
        <v>2020</v>
      </c>
      <c r="B1274" s="32" t="s">
        <v>882</v>
      </c>
      <c r="C1274" s="33" t="s">
        <v>890</v>
      </c>
      <c r="D1274" s="32" t="s">
        <v>891</v>
      </c>
    </row>
    <row r="1275" spans="1:4">
      <c r="A1275" s="33">
        <v>2020</v>
      </c>
      <c r="B1275" s="32" t="s">
        <v>882</v>
      </c>
      <c r="C1275" s="33" t="s">
        <v>892</v>
      </c>
      <c r="D1275" s="32" t="s">
        <v>893</v>
      </c>
    </row>
    <row r="1276" spans="1:4">
      <c r="A1276" s="33">
        <v>2020</v>
      </c>
      <c r="B1276" s="32" t="s">
        <v>882</v>
      </c>
      <c r="C1276" s="33" t="s">
        <v>894</v>
      </c>
      <c r="D1276" s="32" t="s">
        <v>710</v>
      </c>
    </row>
    <row r="1277" spans="1:4">
      <c r="A1277" s="33">
        <v>2020</v>
      </c>
      <c r="B1277" s="32" t="s">
        <v>882</v>
      </c>
      <c r="C1277" s="33" t="s">
        <v>895</v>
      </c>
      <c r="D1277" s="32" t="s">
        <v>896</v>
      </c>
    </row>
    <row r="1278" spans="1:4">
      <c r="A1278" s="33">
        <v>2740</v>
      </c>
      <c r="B1278" s="32" t="s">
        <v>1257</v>
      </c>
      <c r="C1278" s="33" t="s">
        <v>897</v>
      </c>
      <c r="D1278" s="32" t="s">
        <v>898</v>
      </c>
    </row>
    <row r="1279" spans="1:4">
      <c r="A1279" s="33">
        <v>2740</v>
      </c>
      <c r="B1279" s="32" t="s">
        <v>1257</v>
      </c>
      <c r="C1279" s="33" t="s">
        <v>899</v>
      </c>
      <c r="D1279" s="32" t="s">
        <v>900</v>
      </c>
    </row>
    <row r="1280" spans="1:4">
      <c r="A1280" s="33">
        <v>2740</v>
      </c>
      <c r="B1280" s="32" t="s">
        <v>1257</v>
      </c>
      <c r="C1280" s="33" t="s">
        <v>901</v>
      </c>
      <c r="D1280" s="32" t="s">
        <v>902</v>
      </c>
    </row>
    <row r="1281" spans="1:4">
      <c r="A1281" s="33">
        <v>2740</v>
      </c>
      <c r="B1281" s="32" t="s">
        <v>1257</v>
      </c>
      <c r="C1281" s="33" t="s">
        <v>903</v>
      </c>
      <c r="D1281" s="32" t="s">
        <v>904</v>
      </c>
    </row>
    <row r="1282" spans="1:4">
      <c r="A1282" s="33">
        <v>2740</v>
      </c>
      <c r="B1282" s="32" t="s">
        <v>1257</v>
      </c>
      <c r="C1282" s="33" t="s">
        <v>905</v>
      </c>
      <c r="D1282" s="32" t="s">
        <v>906</v>
      </c>
    </row>
    <row r="1283" spans="1:4">
      <c r="A1283" s="33">
        <v>2740</v>
      </c>
      <c r="B1283" s="32" t="s">
        <v>1257</v>
      </c>
      <c r="C1283" s="33" t="s">
        <v>907</v>
      </c>
      <c r="D1283" s="32" t="s">
        <v>908</v>
      </c>
    </row>
    <row r="1284" spans="1:4">
      <c r="A1284" s="33">
        <v>2035</v>
      </c>
      <c r="B1284" s="32" t="s">
        <v>1235</v>
      </c>
      <c r="C1284" s="33" t="s">
        <v>909</v>
      </c>
      <c r="D1284" s="32" t="s">
        <v>910</v>
      </c>
    </row>
    <row r="1285" spans="1:4">
      <c r="A1285" s="33">
        <v>2035</v>
      </c>
      <c r="B1285" s="32" t="s">
        <v>1235</v>
      </c>
      <c r="C1285" s="33" t="s">
        <v>911</v>
      </c>
      <c r="D1285" s="32" t="s">
        <v>912</v>
      </c>
    </row>
    <row r="1286" spans="1:4">
      <c r="A1286" s="33">
        <v>2035</v>
      </c>
      <c r="B1286" s="32" t="s">
        <v>1235</v>
      </c>
      <c r="C1286" s="33" t="s">
        <v>913</v>
      </c>
      <c r="D1286" s="32" t="s">
        <v>914</v>
      </c>
    </row>
    <row r="1287" spans="1:4">
      <c r="A1287" s="33">
        <v>2035</v>
      </c>
      <c r="B1287" s="32" t="s">
        <v>1235</v>
      </c>
      <c r="C1287" s="33" t="s">
        <v>915</v>
      </c>
      <c r="D1287" s="32" t="s">
        <v>916</v>
      </c>
    </row>
    <row r="1288" spans="1:4">
      <c r="A1288" s="33">
        <v>2035</v>
      </c>
      <c r="B1288" s="32" t="s">
        <v>1235</v>
      </c>
      <c r="C1288" s="33" t="s">
        <v>917</v>
      </c>
      <c r="D1288" s="32" t="s">
        <v>918</v>
      </c>
    </row>
    <row r="1289" spans="1:4">
      <c r="A1289" s="33">
        <v>2035</v>
      </c>
      <c r="B1289" s="32" t="s">
        <v>1235</v>
      </c>
      <c r="C1289" s="33" t="s">
        <v>919</v>
      </c>
      <c r="D1289" s="32" t="s">
        <v>920</v>
      </c>
    </row>
    <row r="1290" spans="1:4">
      <c r="A1290" s="33">
        <v>2035</v>
      </c>
      <c r="B1290" s="32" t="s">
        <v>1235</v>
      </c>
      <c r="C1290" s="33" t="s">
        <v>921</v>
      </c>
      <c r="D1290" s="32" t="s">
        <v>922</v>
      </c>
    </row>
    <row r="1291" spans="1:4">
      <c r="A1291" s="33">
        <v>2035</v>
      </c>
      <c r="B1291" s="32" t="s">
        <v>1235</v>
      </c>
      <c r="C1291" s="33" t="s">
        <v>923</v>
      </c>
      <c r="D1291" s="32" t="s">
        <v>924</v>
      </c>
    </row>
    <row r="1292" spans="1:4">
      <c r="A1292" s="33">
        <v>2035</v>
      </c>
      <c r="B1292" s="32" t="s">
        <v>1235</v>
      </c>
      <c r="C1292" s="33" t="s">
        <v>925</v>
      </c>
      <c r="D1292" s="32" t="s">
        <v>2450</v>
      </c>
    </row>
    <row r="1293" spans="1:4">
      <c r="A1293" s="33">
        <v>2035</v>
      </c>
      <c r="B1293" s="32" t="s">
        <v>1235</v>
      </c>
      <c r="C1293" s="33" t="s">
        <v>926</v>
      </c>
      <c r="D1293" s="32" t="s">
        <v>927</v>
      </c>
    </row>
    <row r="1294" spans="1:4">
      <c r="A1294" s="33">
        <v>2035</v>
      </c>
      <c r="B1294" s="32" t="s">
        <v>1235</v>
      </c>
      <c r="C1294" s="33" t="s">
        <v>928</v>
      </c>
      <c r="D1294" s="32" t="s">
        <v>3466</v>
      </c>
    </row>
    <row r="1295" spans="1:4">
      <c r="A1295" s="33">
        <v>2035</v>
      </c>
      <c r="B1295" s="32" t="s">
        <v>1235</v>
      </c>
      <c r="C1295" s="33" t="s">
        <v>929</v>
      </c>
      <c r="D1295" s="32" t="s">
        <v>930</v>
      </c>
    </row>
    <row r="1296" spans="1:4">
      <c r="A1296" s="33">
        <v>2035</v>
      </c>
      <c r="B1296" s="32" t="s">
        <v>1235</v>
      </c>
      <c r="C1296" s="33" t="s">
        <v>931</v>
      </c>
      <c r="D1296" s="32" t="s">
        <v>932</v>
      </c>
    </row>
    <row r="1297" spans="1:4">
      <c r="A1297" s="33">
        <v>2180</v>
      </c>
      <c r="B1297" s="32" t="s">
        <v>933</v>
      </c>
      <c r="C1297" s="33" t="s">
        <v>934</v>
      </c>
      <c r="D1297" s="32" t="s">
        <v>2398</v>
      </c>
    </row>
    <row r="1298" spans="1:4">
      <c r="A1298" s="33">
        <v>2180</v>
      </c>
      <c r="B1298" s="32" t="s">
        <v>933</v>
      </c>
      <c r="C1298" s="33" t="s">
        <v>935</v>
      </c>
      <c r="D1298" s="32" t="s">
        <v>936</v>
      </c>
    </row>
    <row r="1299" spans="1:4">
      <c r="A1299" s="33">
        <v>2180</v>
      </c>
      <c r="B1299" s="32" t="s">
        <v>933</v>
      </c>
      <c r="C1299" s="33" t="s">
        <v>937</v>
      </c>
      <c r="D1299" s="32" t="s">
        <v>938</v>
      </c>
    </row>
    <row r="1300" spans="1:4">
      <c r="A1300" s="33">
        <v>2180</v>
      </c>
      <c r="B1300" s="32" t="s">
        <v>933</v>
      </c>
      <c r="C1300" s="33" t="s">
        <v>939</v>
      </c>
      <c r="D1300" s="32" t="s">
        <v>888</v>
      </c>
    </row>
    <row r="1301" spans="1:4">
      <c r="A1301" s="33">
        <v>2180</v>
      </c>
      <c r="B1301" s="32" t="s">
        <v>933</v>
      </c>
      <c r="C1301" s="33" t="s">
        <v>940</v>
      </c>
      <c r="D1301" s="32" t="s">
        <v>252</v>
      </c>
    </row>
    <row r="1302" spans="1:4">
      <c r="A1302" s="33">
        <v>2180</v>
      </c>
      <c r="B1302" s="32" t="s">
        <v>933</v>
      </c>
      <c r="C1302" s="33" t="s">
        <v>941</v>
      </c>
      <c r="D1302" s="32" t="s">
        <v>942</v>
      </c>
    </row>
    <row r="1303" spans="1:4">
      <c r="A1303" s="33">
        <v>2180</v>
      </c>
      <c r="B1303" s="32" t="s">
        <v>933</v>
      </c>
      <c r="C1303" s="33" t="s">
        <v>943</v>
      </c>
      <c r="D1303" s="32" t="s">
        <v>944</v>
      </c>
    </row>
    <row r="1304" spans="1:4">
      <c r="A1304" s="33">
        <v>2180</v>
      </c>
      <c r="B1304" s="32" t="s">
        <v>933</v>
      </c>
      <c r="C1304" s="33" t="s">
        <v>945</v>
      </c>
      <c r="D1304" s="32" t="s">
        <v>946</v>
      </c>
    </row>
    <row r="1305" spans="1:4">
      <c r="A1305" s="33">
        <v>2180</v>
      </c>
      <c r="B1305" s="32" t="s">
        <v>933</v>
      </c>
      <c r="C1305" s="33" t="s">
        <v>947</v>
      </c>
      <c r="D1305" s="32" t="s">
        <v>948</v>
      </c>
    </row>
    <row r="1306" spans="1:4">
      <c r="A1306" s="33">
        <v>2180</v>
      </c>
      <c r="B1306" s="32" t="s">
        <v>933</v>
      </c>
      <c r="C1306" s="33" t="s">
        <v>949</v>
      </c>
      <c r="D1306" s="32" t="s">
        <v>950</v>
      </c>
    </row>
    <row r="1307" spans="1:4">
      <c r="A1307" s="33">
        <v>2180</v>
      </c>
      <c r="B1307" s="32" t="s">
        <v>933</v>
      </c>
      <c r="C1307" s="33" t="s">
        <v>951</v>
      </c>
      <c r="D1307" s="32" t="s">
        <v>952</v>
      </c>
    </row>
    <row r="1308" spans="1:4">
      <c r="A1308" s="33">
        <v>2180</v>
      </c>
      <c r="B1308" s="32" t="s">
        <v>933</v>
      </c>
      <c r="C1308" s="33" t="s">
        <v>953</v>
      </c>
      <c r="D1308" s="32" t="s">
        <v>954</v>
      </c>
    </row>
    <row r="1309" spans="1:4">
      <c r="A1309" s="33">
        <v>2180</v>
      </c>
      <c r="B1309" s="32" t="s">
        <v>933</v>
      </c>
      <c r="C1309" s="33" t="s">
        <v>955</v>
      </c>
      <c r="D1309" s="32" t="s">
        <v>847</v>
      </c>
    </row>
    <row r="1310" spans="1:4">
      <c r="A1310" s="33">
        <v>2180</v>
      </c>
      <c r="B1310" s="32" t="s">
        <v>933</v>
      </c>
      <c r="C1310" s="33" t="s">
        <v>956</v>
      </c>
      <c r="D1310" s="32" t="s">
        <v>957</v>
      </c>
    </row>
    <row r="1311" spans="1:4">
      <c r="A1311" s="33">
        <v>9030</v>
      </c>
      <c r="B1311" s="32" t="s">
        <v>958</v>
      </c>
      <c r="C1311" s="33" t="s">
        <v>959</v>
      </c>
      <c r="D1311" s="32" t="s">
        <v>960</v>
      </c>
    </row>
    <row r="1312" spans="1:4">
      <c r="A1312" s="33">
        <v>9030</v>
      </c>
      <c r="B1312" s="32" t="s">
        <v>958</v>
      </c>
      <c r="C1312" s="33" t="s">
        <v>961</v>
      </c>
      <c r="D1312" s="32" t="s">
        <v>962</v>
      </c>
    </row>
    <row r="1313" spans="1:4">
      <c r="A1313" s="33">
        <v>9030</v>
      </c>
      <c r="B1313" s="32" t="s">
        <v>958</v>
      </c>
      <c r="C1313" s="33" t="s">
        <v>963</v>
      </c>
      <c r="D1313" s="32" t="s">
        <v>964</v>
      </c>
    </row>
    <row r="1314" spans="1:4">
      <c r="A1314" s="33">
        <v>9030</v>
      </c>
      <c r="B1314" s="32" t="s">
        <v>958</v>
      </c>
      <c r="C1314" s="33" t="s">
        <v>965</v>
      </c>
      <c r="D1314" s="32" t="s">
        <v>966</v>
      </c>
    </row>
    <row r="1315" spans="1:4">
      <c r="A1315" s="33">
        <v>2790</v>
      </c>
      <c r="B1315" s="32" t="s">
        <v>967</v>
      </c>
      <c r="C1315" s="33" t="s">
        <v>968</v>
      </c>
      <c r="D1315" s="32" t="s">
        <v>1566</v>
      </c>
    </row>
    <row r="1316" spans="1:4">
      <c r="A1316" s="33">
        <v>2790</v>
      </c>
      <c r="B1316" s="32" t="s">
        <v>967</v>
      </c>
      <c r="C1316" s="33" t="s">
        <v>1567</v>
      </c>
      <c r="D1316" s="32" t="s">
        <v>1568</v>
      </c>
    </row>
    <row r="1317" spans="1:4">
      <c r="A1317" s="33">
        <v>2790</v>
      </c>
      <c r="B1317" s="32" t="s">
        <v>967</v>
      </c>
      <c r="C1317" s="33" t="s">
        <v>1569</v>
      </c>
      <c r="D1317" s="32" t="s">
        <v>1570</v>
      </c>
    </row>
    <row r="1318" spans="1:4">
      <c r="A1318" s="34" t="s">
        <v>2328</v>
      </c>
      <c r="B1318" s="32" t="s">
        <v>1571</v>
      </c>
      <c r="C1318" s="33" t="s">
        <v>1572</v>
      </c>
      <c r="D1318" s="32" t="s">
        <v>1573</v>
      </c>
    </row>
    <row r="1319" spans="1:4">
      <c r="A1319" s="34" t="s">
        <v>2328</v>
      </c>
      <c r="B1319" s="32" t="s">
        <v>1571</v>
      </c>
      <c r="C1319" s="33" t="s">
        <v>1574</v>
      </c>
      <c r="D1319" s="32" t="s">
        <v>1575</v>
      </c>
    </row>
    <row r="1320" spans="1:4">
      <c r="A1320" s="34" t="s">
        <v>2328</v>
      </c>
      <c r="B1320" s="32" t="s">
        <v>1571</v>
      </c>
      <c r="C1320" s="33" t="s">
        <v>1576</v>
      </c>
      <c r="D1320" s="32" t="s">
        <v>1577</v>
      </c>
    </row>
    <row r="1321" spans="1:4">
      <c r="A1321" s="34" t="s">
        <v>2328</v>
      </c>
      <c r="B1321" s="32" t="s">
        <v>1571</v>
      </c>
      <c r="C1321" s="33" t="s">
        <v>1578</v>
      </c>
      <c r="D1321" s="32" t="s">
        <v>1579</v>
      </c>
    </row>
    <row r="1322" spans="1:4">
      <c r="A1322" s="34" t="s">
        <v>2328</v>
      </c>
      <c r="B1322" s="32" t="s">
        <v>1571</v>
      </c>
      <c r="C1322" s="33" t="s">
        <v>1580</v>
      </c>
      <c r="D1322" s="32" t="s">
        <v>2235</v>
      </c>
    </row>
    <row r="1323" spans="1:4">
      <c r="A1323" s="33">
        <v>1410</v>
      </c>
      <c r="B1323" s="32" t="s">
        <v>2236</v>
      </c>
      <c r="C1323" s="33" t="s">
        <v>2237</v>
      </c>
      <c r="D1323" s="32" t="s">
        <v>2238</v>
      </c>
    </row>
    <row r="1324" spans="1:4">
      <c r="A1324" s="33">
        <v>1410</v>
      </c>
      <c r="B1324" s="32" t="s">
        <v>2236</v>
      </c>
      <c r="C1324" s="33" t="s">
        <v>2239</v>
      </c>
      <c r="D1324" s="32" t="s">
        <v>2240</v>
      </c>
    </row>
    <row r="1325" spans="1:4">
      <c r="A1325" s="33">
        <v>9095</v>
      </c>
      <c r="B1325" s="32" t="s">
        <v>2241</v>
      </c>
      <c r="C1325" s="33" t="s">
        <v>2242</v>
      </c>
      <c r="D1325" s="32" t="s">
        <v>2243</v>
      </c>
    </row>
    <row r="1326" spans="1:4">
      <c r="A1326" s="33">
        <v>2840</v>
      </c>
      <c r="B1326" s="32" t="s">
        <v>2244</v>
      </c>
      <c r="C1326" s="33" t="s">
        <v>2245</v>
      </c>
      <c r="D1326" s="32" t="s">
        <v>2246</v>
      </c>
    </row>
    <row r="1327" spans="1:4">
      <c r="A1327" s="33">
        <v>2840</v>
      </c>
      <c r="B1327" s="32" t="s">
        <v>2244</v>
      </c>
      <c r="C1327" s="33" t="s">
        <v>2247</v>
      </c>
      <c r="D1327" s="32" t="s">
        <v>2248</v>
      </c>
    </row>
    <row r="1328" spans="1:4">
      <c r="A1328" s="33">
        <v>3050</v>
      </c>
      <c r="B1328" s="32" t="s">
        <v>2249</v>
      </c>
      <c r="C1328" s="33" t="s">
        <v>2250</v>
      </c>
      <c r="D1328" s="32" t="s">
        <v>2251</v>
      </c>
    </row>
    <row r="1329" spans="1:4">
      <c r="A1329" s="33">
        <v>3050</v>
      </c>
      <c r="B1329" s="32" t="s">
        <v>2249</v>
      </c>
      <c r="C1329" s="33" t="s">
        <v>2252</v>
      </c>
      <c r="D1329" s="32" t="s">
        <v>2253</v>
      </c>
    </row>
    <row r="1330" spans="1:4">
      <c r="A1330" s="33">
        <v>2580</v>
      </c>
      <c r="B1330" s="32" t="s">
        <v>2254</v>
      </c>
      <c r="C1330" s="33" t="s">
        <v>2255</v>
      </c>
      <c r="D1330" s="32" t="s">
        <v>2256</v>
      </c>
    </row>
    <row r="1331" spans="1:4">
      <c r="A1331" s="33">
        <v>2580</v>
      </c>
      <c r="B1331" s="32" t="s">
        <v>2254</v>
      </c>
      <c r="C1331" s="33" t="s">
        <v>2257</v>
      </c>
      <c r="D1331" s="32" t="s">
        <v>2258</v>
      </c>
    </row>
    <row r="1332" spans="1:4">
      <c r="A1332" s="33">
        <v>2580</v>
      </c>
      <c r="B1332" s="32" t="s">
        <v>2254</v>
      </c>
      <c r="C1332" s="33" t="s">
        <v>2259</v>
      </c>
      <c r="D1332" s="32" t="s">
        <v>2260</v>
      </c>
    </row>
    <row r="1333" spans="1:4">
      <c r="A1333" s="33">
        <v>1570</v>
      </c>
      <c r="B1333" s="32" t="s">
        <v>2261</v>
      </c>
      <c r="C1333" s="33" t="s">
        <v>2262</v>
      </c>
      <c r="D1333" s="32" t="s">
        <v>2263</v>
      </c>
    </row>
    <row r="1334" spans="1:4">
      <c r="A1334" s="33">
        <v>1570</v>
      </c>
      <c r="B1334" s="32" t="s">
        <v>2261</v>
      </c>
      <c r="C1334" s="33" t="s">
        <v>1260</v>
      </c>
      <c r="D1334" s="32" t="s">
        <v>2264</v>
      </c>
    </row>
    <row r="1335" spans="1:4">
      <c r="A1335" s="33">
        <v>1570</v>
      </c>
      <c r="B1335" s="32" t="s">
        <v>2261</v>
      </c>
      <c r="C1335" s="33" t="s">
        <v>2265</v>
      </c>
      <c r="D1335" s="32" t="s">
        <v>2266</v>
      </c>
    </row>
    <row r="1336" spans="1:4">
      <c r="A1336" s="33">
        <v>2610</v>
      </c>
      <c r="B1336" s="32" t="s">
        <v>2267</v>
      </c>
      <c r="C1336" s="33" t="s">
        <v>2268</v>
      </c>
      <c r="D1336" s="32" t="s">
        <v>2269</v>
      </c>
    </row>
    <row r="1337" spans="1:4">
      <c r="A1337" s="33">
        <v>2610</v>
      </c>
      <c r="B1337" s="32" t="s">
        <v>2267</v>
      </c>
      <c r="C1337" s="33" t="s">
        <v>2270</v>
      </c>
      <c r="D1337" s="32" t="s">
        <v>2271</v>
      </c>
    </row>
    <row r="1338" spans="1:4">
      <c r="A1338" s="33">
        <v>2610</v>
      </c>
      <c r="B1338" s="32" t="s">
        <v>2267</v>
      </c>
      <c r="C1338" s="33" t="s">
        <v>2272</v>
      </c>
      <c r="D1338" s="32" t="s">
        <v>2273</v>
      </c>
    </row>
    <row r="1339" spans="1:4">
      <c r="A1339" s="33">
        <v>2610</v>
      </c>
      <c r="B1339" s="32" t="s">
        <v>2267</v>
      </c>
      <c r="C1339" s="33" t="s">
        <v>2274</v>
      </c>
      <c r="D1339" s="32" t="s">
        <v>2275</v>
      </c>
    </row>
    <row r="1340" spans="1:4">
      <c r="A1340" s="33">
        <v>2610</v>
      </c>
      <c r="B1340" s="32" t="s">
        <v>2267</v>
      </c>
      <c r="C1340" s="33" t="s">
        <v>2276</v>
      </c>
      <c r="D1340" s="32" t="s">
        <v>2277</v>
      </c>
    </row>
    <row r="1341" spans="1:4">
      <c r="A1341" s="33">
        <v>3148</v>
      </c>
      <c r="B1341" s="32" t="s">
        <v>1272</v>
      </c>
      <c r="C1341" s="33" t="s">
        <v>2278</v>
      </c>
      <c r="D1341" s="32" t="s">
        <v>2279</v>
      </c>
    </row>
    <row r="1342" spans="1:4">
      <c r="A1342" s="34" t="s">
        <v>1271</v>
      </c>
      <c r="B1342" s="32" t="s">
        <v>1272</v>
      </c>
      <c r="C1342" s="33" t="s">
        <v>2280</v>
      </c>
      <c r="D1342" s="32" t="s">
        <v>2281</v>
      </c>
    </row>
    <row r="1343" spans="1:4">
      <c r="A1343" s="33">
        <v>1060</v>
      </c>
      <c r="B1343" s="32" t="s">
        <v>2282</v>
      </c>
      <c r="C1343" s="33" t="s">
        <v>2283</v>
      </c>
      <c r="D1343" s="32" t="s">
        <v>2284</v>
      </c>
    </row>
    <row r="1344" spans="1:4">
      <c r="A1344" s="34" t="s">
        <v>31</v>
      </c>
      <c r="B1344" s="32" t="s">
        <v>2282</v>
      </c>
      <c r="C1344" s="33" t="s">
        <v>2285</v>
      </c>
      <c r="D1344" s="32" t="s">
        <v>2286</v>
      </c>
    </row>
    <row r="1345" spans="1:4">
      <c r="A1345" s="34" t="s">
        <v>31</v>
      </c>
      <c r="B1345" s="32" t="s">
        <v>2282</v>
      </c>
      <c r="C1345" s="33" t="s">
        <v>2287</v>
      </c>
      <c r="D1345" s="32" t="s">
        <v>2288</v>
      </c>
    </row>
    <row r="1346" spans="1:4">
      <c r="A1346" s="33">
        <v>1440</v>
      </c>
      <c r="B1346" s="32" t="s">
        <v>2289</v>
      </c>
      <c r="C1346" s="33" t="s">
        <v>2290</v>
      </c>
      <c r="D1346" s="32" t="s">
        <v>2291</v>
      </c>
    </row>
    <row r="1347" spans="1:4">
      <c r="A1347" s="34" t="s">
        <v>30</v>
      </c>
      <c r="B1347" s="32" t="s">
        <v>2289</v>
      </c>
      <c r="C1347" s="33" t="s">
        <v>2292</v>
      </c>
      <c r="D1347" s="32" t="s">
        <v>2293</v>
      </c>
    </row>
    <row r="1348" spans="1:4">
      <c r="A1348" s="33">
        <v>1870</v>
      </c>
      <c r="B1348" s="32" t="s">
        <v>2294</v>
      </c>
      <c r="C1348" s="33" t="s">
        <v>2295</v>
      </c>
      <c r="D1348" s="32" t="s">
        <v>2296</v>
      </c>
    </row>
    <row r="1349" spans="1:4">
      <c r="A1349" s="33">
        <v>1870</v>
      </c>
      <c r="B1349" s="32" t="s">
        <v>2294</v>
      </c>
      <c r="C1349" s="33" t="s">
        <v>2297</v>
      </c>
      <c r="D1349" s="32" t="s">
        <v>2298</v>
      </c>
    </row>
    <row r="1350" spans="1:4">
      <c r="A1350" s="33">
        <v>1990</v>
      </c>
      <c r="B1350" s="32" t="s">
        <v>2299</v>
      </c>
      <c r="C1350" s="33" t="s">
        <v>2300</v>
      </c>
      <c r="D1350" s="32" t="s">
        <v>2301</v>
      </c>
    </row>
    <row r="1351" spans="1:4">
      <c r="A1351" s="33">
        <v>1990</v>
      </c>
      <c r="B1351" s="32" t="s">
        <v>2299</v>
      </c>
      <c r="C1351" s="33" t="s">
        <v>2302</v>
      </c>
      <c r="D1351" s="32" t="s">
        <v>2303</v>
      </c>
    </row>
    <row r="1352" spans="1:4">
      <c r="A1352" s="33">
        <v>1990</v>
      </c>
      <c r="B1352" s="32" t="s">
        <v>2299</v>
      </c>
      <c r="C1352" s="33" t="s">
        <v>2304</v>
      </c>
      <c r="D1352" s="32" t="s">
        <v>2305</v>
      </c>
    </row>
    <row r="1353" spans="1:4">
      <c r="A1353" s="33">
        <v>1990</v>
      </c>
      <c r="B1353" s="32" t="s">
        <v>2299</v>
      </c>
      <c r="C1353" s="33" t="s">
        <v>2306</v>
      </c>
      <c r="D1353" s="32" t="s">
        <v>2307</v>
      </c>
    </row>
    <row r="1354" spans="1:4">
      <c r="A1354" s="33">
        <v>2600</v>
      </c>
      <c r="B1354" s="32" t="s">
        <v>2308</v>
      </c>
      <c r="C1354" s="33" t="s">
        <v>2309</v>
      </c>
      <c r="D1354" s="32" t="s">
        <v>2310</v>
      </c>
    </row>
    <row r="1355" spans="1:4">
      <c r="A1355" s="33">
        <v>2600</v>
      </c>
      <c r="B1355" s="32" t="s">
        <v>2308</v>
      </c>
      <c r="C1355" s="33" t="s">
        <v>2311</v>
      </c>
      <c r="D1355" s="32" t="s">
        <v>2312</v>
      </c>
    </row>
    <row r="1356" spans="1:4">
      <c r="A1356" s="33">
        <v>2600</v>
      </c>
      <c r="B1356" s="32" t="s">
        <v>2308</v>
      </c>
      <c r="C1356" s="33" t="s">
        <v>2313</v>
      </c>
      <c r="D1356" s="32" t="s">
        <v>2314</v>
      </c>
    </row>
    <row r="1357" spans="1:4">
      <c r="A1357" s="33">
        <v>2865</v>
      </c>
      <c r="B1357" s="32" t="s">
        <v>1266</v>
      </c>
      <c r="C1357" s="33" t="s">
        <v>2315</v>
      </c>
      <c r="D1357" s="32" t="s">
        <v>2316</v>
      </c>
    </row>
    <row r="1358" spans="1:4">
      <c r="A1358" s="33">
        <v>2865</v>
      </c>
      <c r="B1358" s="32" t="s">
        <v>1266</v>
      </c>
      <c r="C1358" s="33" t="s">
        <v>2317</v>
      </c>
      <c r="D1358" s="32" t="s">
        <v>2318</v>
      </c>
    </row>
    <row r="1359" spans="1:4">
      <c r="A1359" s="33">
        <v>3130</v>
      </c>
      <c r="B1359" s="32" t="s">
        <v>2319</v>
      </c>
      <c r="C1359" s="33" t="s">
        <v>2320</v>
      </c>
      <c r="D1359" s="32" t="s">
        <v>2316</v>
      </c>
    </row>
    <row r="1360" spans="1:4">
      <c r="A1360" s="33">
        <v>3130</v>
      </c>
      <c r="B1360" s="32" t="s">
        <v>2319</v>
      </c>
      <c r="C1360" s="33" t="s">
        <v>2321</v>
      </c>
      <c r="D1360" s="32" t="s">
        <v>2322</v>
      </c>
    </row>
    <row r="1361" spans="1:4">
      <c r="A1361" s="33">
        <v>3130</v>
      </c>
      <c r="B1361" s="32" t="s">
        <v>2319</v>
      </c>
      <c r="C1361" s="33" t="s">
        <v>2323</v>
      </c>
      <c r="D1361" s="32" t="s">
        <v>2324</v>
      </c>
    </row>
    <row r="1362" spans="1:4">
      <c r="A1362" s="33">
        <v>1550</v>
      </c>
      <c r="B1362" s="32" t="s">
        <v>2325</v>
      </c>
      <c r="C1362" s="33" t="s">
        <v>2326</v>
      </c>
      <c r="D1362" s="32" t="s">
        <v>2327</v>
      </c>
    </row>
    <row r="1363" spans="1:4">
      <c r="A1363" s="33">
        <v>1550</v>
      </c>
      <c r="B1363" s="32" t="s">
        <v>2325</v>
      </c>
      <c r="C1363" s="33" t="s">
        <v>2328</v>
      </c>
      <c r="D1363" s="32" t="s">
        <v>2329</v>
      </c>
    </row>
    <row r="1364" spans="1:4">
      <c r="A1364" s="33">
        <v>1550</v>
      </c>
      <c r="B1364" s="32" t="s">
        <v>2325</v>
      </c>
      <c r="C1364" s="33" t="s">
        <v>2330</v>
      </c>
      <c r="D1364" s="32" t="s">
        <v>2331</v>
      </c>
    </row>
    <row r="1365" spans="1:4">
      <c r="A1365" s="33">
        <v>1550</v>
      </c>
      <c r="B1365" s="32" t="s">
        <v>2325</v>
      </c>
      <c r="C1365" s="33" t="s">
        <v>2332</v>
      </c>
      <c r="D1365" s="32" t="s">
        <v>2333</v>
      </c>
    </row>
    <row r="1366" spans="1:4">
      <c r="A1366" s="33">
        <v>1550</v>
      </c>
      <c r="B1366" s="32" t="s">
        <v>2325</v>
      </c>
      <c r="C1366" s="33" t="s">
        <v>2334</v>
      </c>
      <c r="D1366" s="32" t="s">
        <v>209</v>
      </c>
    </row>
    <row r="1367" spans="1:4">
      <c r="A1367" s="33">
        <v>1550</v>
      </c>
      <c r="B1367" s="32" t="s">
        <v>2325</v>
      </c>
      <c r="C1367" s="33" t="s">
        <v>2335</v>
      </c>
      <c r="D1367" s="32" t="s">
        <v>2336</v>
      </c>
    </row>
    <row r="1368" spans="1:4">
      <c r="A1368" s="33">
        <v>1550</v>
      </c>
      <c r="B1368" s="32" t="s">
        <v>2325</v>
      </c>
      <c r="C1368" s="33" t="s">
        <v>2337</v>
      </c>
      <c r="D1368" s="32" t="s">
        <v>2338</v>
      </c>
    </row>
    <row r="1369" spans="1:4">
      <c r="A1369" s="33">
        <v>1550</v>
      </c>
      <c r="B1369" s="32" t="s">
        <v>2325</v>
      </c>
      <c r="C1369" s="33" t="s">
        <v>2339</v>
      </c>
      <c r="D1369" s="32" t="s">
        <v>2340</v>
      </c>
    </row>
    <row r="1370" spans="1:4">
      <c r="A1370" s="33">
        <v>1550</v>
      </c>
      <c r="B1370" s="32" t="s">
        <v>2325</v>
      </c>
      <c r="C1370" s="33" t="s">
        <v>2341</v>
      </c>
      <c r="D1370" s="32" t="s">
        <v>2342</v>
      </c>
    </row>
    <row r="1371" spans="1:4">
      <c r="A1371" s="33">
        <v>1550</v>
      </c>
      <c r="B1371" s="32" t="s">
        <v>2325</v>
      </c>
      <c r="C1371" s="33" t="s">
        <v>2343</v>
      </c>
      <c r="D1371" s="32" t="s">
        <v>470</v>
      </c>
    </row>
    <row r="1372" spans="1:4">
      <c r="A1372" s="33">
        <v>1550</v>
      </c>
      <c r="B1372" s="32" t="s">
        <v>2325</v>
      </c>
      <c r="C1372" s="33" t="s">
        <v>2344</v>
      </c>
      <c r="D1372" s="32" t="s">
        <v>2345</v>
      </c>
    </row>
    <row r="1373" spans="1:4">
      <c r="A1373" s="33">
        <v>1550</v>
      </c>
      <c r="B1373" s="32" t="s">
        <v>2325</v>
      </c>
      <c r="C1373" s="33" t="s">
        <v>2346</v>
      </c>
      <c r="D1373" s="32" t="s">
        <v>2347</v>
      </c>
    </row>
    <row r="1374" spans="1:4">
      <c r="A1374" s="33">
        <v>1550</v>
      </c>
      <c r="B1374" s="32" t="s">
        <v>2325</v>
      </c>
      <c r="C1374" s="33" t="s">
        <v>2348</v>
      </c>
      <c r="D1374" s="32" t="s">
        <v>2349</v>
      </c>
    </row>
    <row r="1375" spans="1:4">
      <c r="A1375" s="33">
        <v>1550</v>
      </c>
      <c r="B1375" s="32" t="s">
        <v>2325</v>
      </c>
      <c r="C1375" s="33" t="s">
        <v>2350</v>
      </c>
      <c r="D1375" s="32" t="s">
        <v>2351</v>
      </c>
    </row>
    <row r="1376" spans="1:4">
      <c r="A1376" s="33">
        <v>1550</v>
      </c>
      <c r="B1376" s="32" t="s">
        <v>2325</v>
      </c>
      <c r="C1376" s="33" t="s">
        <v>2352</v>
      </c>
      <c r="D1376" s="32" t="s">
        <v>2353</v>
      </c>
    </row>
    <row r="1377" spans="1:4">
      <c r="A1377" s="33">
        <v>1550</v>
      </c>
      <c r="B1377" s="32" t="s">
        <v>2325</v>
      </c>
      <c r="C1377" s="33" t="s">
        <v>2354</v>
      </c>
      <c r="D1377" s="32" t="s">
        <v>2355</v>
      </c>
    </row>
    <row r="1378" spans="1:4">
      <c r="A1378" s="33">
        <v>1550</v>
      </c>
      <c r="B1378" s="32" t="s">
        <v>2325</v>
      </c>
      <c r="C1378" s="33" t="s">
        <v>2356</v>
      </c>
      <c r="D1378" s="32" t="s">
        <v>252</v>
      </c>
    </row>
    <row r="1379" spans="1:4">
      <c r="A1379" s="33">
        <v>1550</v>
      </c>
      <c r="B1379" s="32" t="s">
        <v>2325</v>
      </c>
      <c r="C1379" s="33" t="s">
        <v>2357</v>
      </c>
      <c r="D1379" s="32" t="s">
        <v>2358</v>
      </c>
    </row>
    <row r="1380" spans="1:4">
      <c r="A1380" s="33">
        <v>1550</v>
      </c>
      <c r="B1380" s="32" t="s">
        <v>2325</v>
      </c>
      <c r="C1380" s="33" t="s">
        <v>2359</v>
      </c>
      <c r="D1380" s="32" t="s">
        <v>2360</v>
      </c>
    </row>
    <row r="1381" spans="1:4">
      <c r="A1381" s="33">
        <v>1550</v>
      </c>
      <c r="B1381" s="32" t="s">
        <v>2325</v>
      </c>
      <c r="C1381" s="33" t="s">
        <v>2361</v>
      </c>
      <c r="D1381" s="32" t="s">
        <v>2362</v>
      </c>
    </row>
    <row r="1382" spans="1:4">
      <c r="A1382" s="33">
        <v>1550</v>
      </c>
      <c r="B1382" s="32" t="s">
        <v>2325</v>
      </c>
      <c r="C1382" s="33" t="s">
        <v>2363</v>
      </c>
      <c r="D1382" s="32" t="s">
        <v>2364</v>
      </c>
    </row>
    <row r="1383" spans="1:4">
      <c r="A1383" s="33">
        <v>1550</v>
      </c>
      <c r="B1383" s="32" t="s">
        <v>2325</v>
      </c>
      <c r="C1383" s="33" t="s">
        <v>2365</v>
      </c>
      <c r="D1383" s="32" t="s">
        <v>2366</v>
      </c>
    </row>
    <row r="1384" spans="1:4">
      <c r="A1384" s="33">
        <v>1550</v>
      </c>
      <c r="B1384" s="32" t="s">
        <v>2325</v>
      </c>
      <c r="C1384" s="33" t="s">
        <v>2367</v>
      </c>
      <c r="D1384" s="32" t="s">
        <v>2368</v>
      </c>
    </row>
    <row r="1385" spans="1:4">
      <c r="A1385" s="33">
        <v>1550</v>
      </c>
      <c r="B1385" s="32" t="s">
        <v>2325</v>
      </c>
      <c r="C1385" s="33" t="s">
        <v>2369</v>
      </c>
      <c r="D1385" s="32" t="s">
        <v>2370</v>
      </c>
    </row>
    <row r="1386" spans="1:4">
      <c r="A1386" s="33">
        <v>1550</v>
      </c>
      <c r="B1386" s="32" t="s">
        <v>2325</v>
      </c>
      <c r="C1386" s="33" t="s">
        <v>2371</v>
      </c>
      <c r="D1386" s="32" t="s">
        <v>2372</v>
      </c>
    </row>
    <row r="1387" spans="1:4">
      <c r="A1387" s="33">
        <v>1550</v>
      </c>
      <c r="B1387" s="32" t="s">
        <v>2325</v>
      </c>
      <c r="C1387" s="33" t="s">
        <v>2373</v>
      </c>
      <c r="D1387" s="32" t="s">
        <v>2374</v>
      </c>
    </row>
    <row r="1388" spans="1:4">
      <c r="A1388" s="33">
        <v>1550</v>
      </c>
      <c r="B1388" s="32" t="s">
        <v>2325</v>
      </c>
      <c r="C1388" s="33" t="s">
        <v>2375</v>
      </c>
      <c r="D1388" s="32" t="s">
        <v>2376</v>
      </c>
    </row>
    <row r="1389" spans="1:4">
      <c r="A1389" s="33">
        <v>1550</v>
      </c>
      <c r="B1389" s="32" t="s">
        <v>2325</v>
      </c>
      <c r="C1389" s="33" t="s">
        <v>2377</v>
      </c>
      <c r="D1389" s="32" t="s">
        <v>2378</v>
      </c>
    </row>
    <row r="1390" spans="1:4">
      <c r="A1390" s="33">
        <v>1550</v>
      </c>
      <c r="B1390" s="32" t="s">
        <v>2325</v>
      </c>
      <c r="C1390" s="33" t="s">
        <v>2379</v>
      </c>
      <c r="D1390" s="32" t="s">
        <v>2380</v>
      </c>
    </row>
    <row r="1391" spans="1:4">
      <c r="A1391" s="33">
        <v>1550</v>
      </c>
      <c r="B1391" s="32" t="s">
        <v>2325</v>
      </c>
      <c r="C1391" s="33" t="s">
        <v>2381</v>
      </c>
      <c r="D1391" s="32" t="s">
        <v>2382</v>
      </c>
    </row>
    <row r="1392" spans="1:4">
      <c r="A1392" s="33">
        <v>1550</v>
      </c>
      <c r="B1392" s="32" t="s">
        <v>2325</v>
      </c>
      <c r="C1392" s="33" t="s">
        <v>2383</v>
      </c>
      <c r="D1392" s="32" t="s">
        <v>2384</v>
      </c>
    </row>
    <row r="1393" spans="1:4">
      <c r="A1393" s="33">
        <v>1550</v>
      </c>
      <c r="B1393" s="32" t="s">
        <v>2325</v>
      </c>
      <c r="C1393" s="33" t="s">
        <v>2385</v>
      </c>
      <c r="D1393" s="32" t="s">
        <v>2386</v>
      </c>
    </row>
    <row r="1394" spans="1:4">
      <c r="A1394" s="33">
        <v>1550</v>
      </c>
      <c r="B1394" s="32" t="s">
        <v>2325</v>
      </c>
      <c r="C1394" s="33" t="s">
        <v>2387</v>
      </c>
      <c r="D1394" s="32" t="s">
        <v>2388</v>
      </c>
    </row>
    <row r="1395" spans="1:4">
      <c r="A1395" s="33">
        <v>1550</v>
      </c>
      <c r="B1395" s="32" t="s">
        <v>2325</v>
      </c>
      <c r="C1395" s="33" t="s">
        <v>2389</v>
      </c>
      <c r="D1395" s="32" t="s">
        <v>2390</v>
      </c>
    </row>
    <row r="1396" spans="1:4">
      <c r="A1396" s="33">
        <v>1550</v>
      </c>
      <c r="B1396" s="32" t="s">
        <v>2325</v>
      </c>
      <c r="C1396" s="33" t="s">
        <v>2391</v>
      </c>
      <c r="D1396" s="32" t="s">
        <v>323</v>
      </c>
    </row>
    <row r="1397" spans="1:4">
      <c r="A1397" s="33">
        <v>1550</v>
      </c>
      <c r="B1397" s="32" t="s">
        <v>2325</v>
      </c>
      <c r="C1397" s="33" t="s">
        <v>2392</v>
      </c>
      <c r="D1397" s="32" t="s">
        <v>2393</v>
      </c>
    </row>
    <row r="1398" spans="1:4">
      <c r="A1398" s="33">
        <v>1550</v>
      </c>
      <c r="B1398" s="32" t="s">
        <v>2325</v>
      </c>
      <c r="C1398" s="33" t="s">
        <v>2394</v>
      </c>
      <c r="D1398" s="32" t="s">
        <v>1639</v>
      </c>
    </row>
    <row r="1399" spans="1:4">
      <c r="A1399" s="33">
        <v>1550</v>
      </c>
      <c r="B1399" s="32" t="s">
        <v>2325</v>
      </c>
      <c r="C1399" s="33" t="s">
        <v>1640</v>
      </c>
      <c r="D1399" s="32" t="s">
        <v>1641</v>
      </c>
    </row>
    <row r="1400" spans="1:4">
      <c r="A1400" s="33">
        <v>1550</v>
      </c>
      <c r="B1400" s="32" t="s">
        <v>2325</v>
      </c>
      <c r="C1400" s="33" t="s">
        <v>1642</v>
      </c>
      <c r="D1400" s="32" t="s">
        <v>1643</v>
      </c>
    </row>
    <row r="1401" spans="1:4">
      <c r="A1401" s="33">
        <v>1550</v>
      </c>
      <c r="B1401" s="32" t="s">
        <v>2325</v>
      </c>
      <c r="C1401" s="33" t="s">
        <v>1644</v>
      </c>
      <c r="D1401" s="32" t="s">
        <v>1645</v>
      </c>
    </row>
    <row r="1402" spans="1:4">
      <c r="A1402" s="33">
        <v>1550</v>
      </c>
      <c r="B1402" s="32" t="s">
        <v>2325</v>
      </c>
      <c r="C1402" s="33" t="s">
        <v>1646</v>
      </c>
      <c r="D1402" s="32" t="s">
        <v>1647</v>
      </c>
    </row>
    <row r="1403" spans="1:4">
      <c r="A1403" s="33">
        <v>1550</v>
      </c>
      <c r="B1403" s="32" t="s">
        <v>2325</v>
      </c>
      <c r="C1403" s="33" t="s">
        <v>1648</v>
      </c>
      <c r="D1403" s="32" t="s">
        <v>1649</v>
      </c>
    </row>
    <row r="1404" spans="1:4">
      <c r="A1404" s="33">
        <v>1550</v>
      </c>
      <c r="B1404" s="32" t="s">
        <v>2325</v>
      </c>
      <c r="C1404" s="33" t="s">
        <v>1650</v>
      </c>
      <c r="D1404" s="32" t="s">
        <v>1651</v>
      </c>
    </row>
    <row r="1405" spans="1:4">
      <c r="A1405" s="33">
        <v>1550</v>
      </c>
      <c r="B1405" s="32" t="s">
        <v>2325</v>
      </c>
      <c r="C1405" s="33" t="s">
        <v>1652</v>
      </c>
      <c r="D1405" s="32" t="s">
        <v>1653</v>
      </c>
    </row>
    <row r="1406" spans="1:4">
      <c r="A1406" s="33">
        <v>1550</v>
      </c>
      <c r="B1406" s="32" t="s">
        <v>2325</v>
      </c>
      <c r="C1406" s="33" t="s">
        <v>1654</v>
      </c>
      <c r="D1406" s="32" t="s">
        <v>1655</v>
      </c>
    </row>
    <row r="1407" spans="1:4">
      <c r="A1407" s="33">
        <v>1550</v>
      </c>
      <c r="B1407" s="32" t="s">
        <v>2325</v>
      </c>
      <c r="C1407" s="33" t="s">
        <v>1656</v>
      </c>
      <c r="D1407" s="32" t="s">
        <v>1657</v>
      </c>
    </row>
    <row r="1408" spans="1:4">
      <c r="A1408" s="33">
        <v>1550</v>
      </c>
      <c r="B1408" s="32" t="s">
        <v>2325</v>
      </c>
      <c r="C1408" s="33" t="s">
        <v>1658</v>
      </c>
      <c r="D1408" s="32" t="s">
        <v>1659</v>
      </c>
    </row>
    <row r="1409" spans="1:4">
      <c r="A1409" s="33">
        <v>1550</v>
      </c>
      <c r="B1409" s="32" t="s">
        <v>2325</v>
      </c>
      <c r="C1409" s="33" t="s">
        <v>1660</v>
      </c>
      <c r="D1409" s="32" t="s">
        <v>1661</v>
      </c>
    </row>
    <row r="1410" spans="1:4">
      <c r="A1410" s="33">
        <v>1550</v>
      </c>
      <c r="B1410" s="32" t="s">
        <v>2325</v>
      </c>
      <c r="C1410" s="33" t="s">
        <v>1662</v>
      </c>
      <c r="D1410" s="32" t="s">
        <v>1663</v>
      </c>
    </row>
    <row r="1411" spans="1:4">
      <c r="A1411" s="33">
        <v>1550</v>
      </c>
      <c r="B1411" s="32" t="s">
        <v>2325</v>
      </c>
      <c r="C1411" s="33" t="s">
        <v>1664</v>
      </c>
      <c r="D1411" s="32" t="s">
        <v>1665</v>
      </c>
    </row>
    <row r="1412" spans="1:4">
      <c r="A1412" s="33">
        <v>1550</v>
      </c>
      <c r="B1412" s="32" t="s">
        <v>2325</v>
      </c>
      <c r="C1412" s="33" t="s">
        <v>1666</v>
      </c>
      <c r="D1412" s="32" t="s">
        <v>1667</v>
      </c>
    </row>
    <row r="1413" spans="1:4">
      <c r="A1413" s="33">
        <v>1550</v>
      </c>
      <c r="B1413" s="32" t="s">
        <v>2325</v>
      </c>
      <c r="C1413" s="33" t="s">
        <v>1668</v>
      </c>
      <c r="D1413" s="32" t="s">
        <v>1669</v>
      </c>
    </row>
    <row r="1414" spans="1:4">
      <c r="A1414" s="33">
        <v>3147</v>
      </c>
      <c r="B1414" s="32" t="s">
        <v>1670</v>
      </c>
      <c r="C1414" s="33" t="s">
        <v>1671</v>
      </c>
      <c r="D1414" s="32" t="s">
        <v>1672</v>
      </c>
    </row>
    <row r="1415" spans="1:4">
      <c r="A1415" s="34" t="s">
        <v>29</v>
      </c>
      <c r="B1415" s="32" t="s">
        <v>1670</v>
      </c>
      <c r="C1415" s="33" t="s">
        <v>1673</v>
      </c>
      <c r="D1415" s="32" t="s">
        <v>1674</v>
      </c>
    </row>
    <row r="1416" spans="1:4">
      <c r="A1416" s="33">
        <v>1590</v>
      </c>
      <c r="B1416" s="32" t="s">
        <v>1675</v>
      </c>
      <c r="C1416" s="33" t="s">
        <v>1676</v>
      </c>
      <c r="D1416" s="32" t="s">
        <v>1677</v>
      </c>
    </row>
    <row r="1417" spans="1:4">
      <c r="A1417" s="34" t="s">
        <v>630</v>
      </c>
      <c r="B1417" s="32" t="s">
        <v>1675</v>
      </c>
      <c r="C1417" s="33" t="s">
        <v>1678</v>
      </c>
      <c r="D1417" s="32" t="s">
        <v>1679</v>
      </c>
    </row>
    <row r="1418" spans="1:4">
      <c r="A1418" s="34" t="s">
        <v>28</v>
      </c>
      <c r="B1418" s="32" t="s">
        <v>1680</v>
      </c>
      <c r="C1418" s="33" t="s">
        <v>1681</v>
      </c>
      <c r="D1418" s="32" t="s">
        <v>1682</v>
      </c>
    </row>
    <row r="1419" spans="1:4">
      <c r="A1419" s="34" t="s">
        <v>28</v>
      </c>
      <c r="B1419" s="32" t="s">
        <v>1680</v>
      </c>
      <c r="C1419" s="33" t="s">
        <v>1683</v>
      </c>
      <c r="D1419" s="32" t="s">
        <v>1684</v>
      </c>
    </row>
    <row r="1420" spans="1:4">
      <c r="A1420" s="34" t="s">
        <v>28</v>
      </c>
      <c r="B1420" s="32" t="s">
        <v>1680</v>
      </c>
      <c r="C1420" s="33" t="s">
        <v>1685</v>
      </c>
      <c r="D1420" s="32" t="s">
        <v>1686</v>
      </c>
    </row>
    <row r="1421" spans="1:4">
      <c r="A1421" s="33">
        <v>2690</v>
      </c>
      <c r="B1421" s="32" t="s">
        <v>1253</v>
      </c>
      <c r="C1421" s="33" t="s">
        <v>1687</v>
      </c>
      <c r="D1421" s="32" t="s">
        <v>1688</v>
      </c>
    </row>
    <row r="1422" spans="1:4">
      <c r="A1422" s="33">
        <v>2690</v>
      </c>
      <c r="B1422" s="32" t="s">
        <v>1253</v>
      </c>
      <c r="C1422" s="33" t="s">
        <v>1689</v>
      </c>
      <c r="D1422" s="32" t="s">
        <v>1690</v>
      </c>
    </row>
    <row r="1423" spans="1:4">
      <c r="A1423" s="33">
        <v>2690</v>
      </c>
      <c r="B1423" s="32" t="s">
        <v>1253</v>
      </c>
      <c r="C1423" s="33" t="s">
        <v>1691</v>
      </c>
      <c r="D1423" s="32" t="s">
        <v>1692</v>
      </c>
    </row>
    <row r="1424" spans="1:4">
      <c r="A1424" s="33">
        <v>2690</v>
      </c>
      <c r="B1424" s="32" t="s">
        <v>1253</v>
      </c>
      <c r="C1424" s="33" t="s">
        <v>1693</v>
      </c>
      <c r="D1424" s="32" t="s">
        <v>1694</v>
      </c>
    </row>
    <row r="1425" spans="1:4">
      <c r="A1425" s="33">
        <v>2690</v>
      </c>
      <c r="B1425" s="32" t="s">
        <v>1253</v>
      </c>
      <c r="C1425" s="33" t="s">
        <v>1695</v>
      </c>
      <c r="D1425" s="32" t="s">
        <v>1696</v>
      </c>
    </row>
    <row r="1426" spans="1:4">
      <c r="A1426" s="33">
        <v>2690</v>
      </c>
      <c r="B1426" s="32" t="s">
        <v>1253</v>
      </c>
      <c r="C1426" s="33" t="s">
        <v>1697</v>
      </c>
      <c r="D1426" s="32" t="s">
        <v>1698</v>
      </c>
    </row>
    <row r="1427" spans="1:4">
      <c r="A1427" s="33">
        <v>2690</v>
      </c>
      <c r="B1427" s="32" t="s">
        <v>1253</v>
      </c>
      <c r="C1427" s="33" t="s">
        <v>1699</v>
      </c>
      <c r="D1427" s="32" t="s">
        <v>470</v>
      </c>
    </row>
    <row r="1428" spans="1:4">
      <c r="A1428" s="33">
        <v>2690</v>
      </c>
      <c r="B1428" s="32" t="s">
        <v>1253</v>
      </c>
      <c r="C1428" s="33" t="s">
        <v>1700</v>
      </c>
      <c r="D1428" s="32" t="s">
        <v>1637</v>
      </c>
    </row>
    <row r="1429" spans="1:4">
      <c r="A1429" s="33">
        <v>2690</v>
      </c>
      <c r="B1429" s="32" t="s">
        <v>1253</v>
      </c>
      <c r="C1429" s="33" t="s">
        <v>1701</v>
      </c>
      <c r="D1429" s="32" t="s">
        <v>1702</v>
      </c>
    </row>
    <row r="1430" spans="1:4">
      <c r="A1430" s="33">
        <v>2690</v>
      </c>
      <c r="B1430" s="32" t="s">
        <v>1253</v>
      </c>
      <c r="C1430" s="33" t="s">
        <v>1703</v>
      </c>
      <c r="D1430" s="32" t="s">
        <v>3179</v>
      </c>
    </row>
    <row r="1431" spans="1:4">
      <c r="A1431" s="33">
        <v>2690</v>
      </c>
      <c r="B1431" s="32" t="s">
        <v>1253</v>
      </c>
      <c r="C1431" s="33" t="s">
        <v>1704</v>
      </c>
      <c r="D1431" s="32" t="s">
        <v>1705</v>
      </c>
    </row>
    <row r="1432" spans="1:4">
      <c r="A1432" s="33">
        <v>2690</v>
      </c>
      <c r="B1432" s="32" t="s">
        <v>1253</v>
      </c>
      <c r="C1432" s="33" t="s">
        <v>1706</v>
      </c>
      <c r="D1432" s="32" t="s">
        <v>1707</v>
      </c>
    </row>
    <row r="1433" spans="1:4">
      <c r="A1433" s="33">
        <v>2690</v>
      </c>
      <c r="B1433" s="32" t="s">
        <v>1253</v>
      </c>
      <c r="C1433" s="33" t="s">
        <v>1708</v>
      </c>
      <c r="D1433" s="32" t="s">
        <v>1709</v>
      </c>
    </row>
    <row r="1434" spans="1:4">
      <c r="A1434" s="33">
        <v>2690</v>
      </c>
      <c r="B1434" s="32" t="s">
        <v>1253</v>
      </c>
      <c r="C1434" s="33" t="s">
        <v>1710</v>
      </c>
      <c r="D1434" s="32" t="s">
        <v>3209</v>
      </c>
    </row>
    <row r="1435" spans="1:4">
      <c r="A1435" s="33">
        <v>2690</v>
      </c>
      <c r="B1435" s="32" t="s">
        <v>1253</v>
      </c>
      <c r="C1435" s="33" t="s">
        <v>1711</v>
      </c>
      <c r="D1435" s="32" t="s">
        <v>1712</v>
      </c>
    </row>
    <row r="1436" spans="1:4">
      <c r="A1436" s="33">
        <v>2690</v>
      </c>
      <c r="B1436" s="32" t="s">
        <v>1253</v>
      </c>
      <c r="C1436" s="33" t="s">
        <v>1713</v>
      </c>
      <c r="D1436" s="32" t="s">
        <v>1714</v>
      </c>
    </row>
    <row r="1437" spans="1:4">
      <c r="A1437" s="33">
        <v>2690</v>
      </c>
      <c r="B1437" s="32" t="s">
        <v>1253</v>
      </c>
      <c r="C1437" s="33" t="s">
        <v>1715</v>
      </c>
      <c r="D1437" s="32" t="s">
        <v>1716</v>
      </c>
    </row>
    <row r="1438" spans="1:4">
      <c r="A1438" s="33">
        <v>2690</v>
      </c>
      <c r="B1438" s="32" t="s">
        <v>1253</v>
      </c>
      <c r="C1438" s="33" t="s">
        <v>1717</v>
      </c>
      <c r="D1438" s="32" t="s">
        <v>1718</v>
      </c>
    </row>
    <row r="1439" spans="1:4">
      <c r="A1439" s="33">
        <v>2690</v>
      </c>
      <c r="B1439" s="32" t="s">
        <v>1253</v>
      </c>
      <c r="C1439" s="33" t="s">
        <v>1719</v>
      </c>
      <c r="D1439" s="32" t="s">
        <v>1720</v>
      </c>
    </row>
    <row r="1440" spans="1:4">
      <c r="A1440" s="33">
        <v>2690</v>
      </c>
      <c r="B1440" s="32" t="s">
        <v>1253</v>
      </c>
      <c r="C1440" s="33" t="s">
        <v>1721</v>
      </c>
      <c r="D1440" s="32" t="s">
        <v>555</v>
      </c>
    </row>
    <row r="1441" spans="1:4">
      <c r="A1441" s="33">
        <v>2690</v>
      </c>
      <c r="B1441" s="32" t="s">
        <v>1253</v>
      </c>
      <c r="C1441" s="33" t="s">
        <v>1722</v>
      </c>
      <c r="D1441" s="32" t="s">
        <v>1723</v>
      </c>
    </row>
    <row r="1442" spans="1:4">
      <c r="A1442" s="33">
        <v>2690</v>
      </c>
      <c r="B1442" s="32" t="s">
        <v>1253</v>
      </c>
      <c r="C1442" s="33" t="s">
        <v>1724</v>
      </c>
      <c r="D1442" s="32" t="s">
        <v>1725</v>
      </c>
    </row>
    <row r="1443" spans="1:4">
      <c r="A1443" s="33">
        <v>2690</v>
      </c>
      <c r="B1443" s="32" t="s">
        <v>1253</v>
      </c>
      <c r="C1443" s="33" t="s">
        <v>1726</v>
      </c>
      <c r="D1443" s="32" t="s">
        <v>1727</v>
      </c>
    </row>
    <row r="1444" spans="1:4">
      <c r="A1444" s="33">
        <v>2690</v>
      </c>
      <c r="B1444" s="32" t="s">
        <v>1253</v>
      </c>
      <c r="C1444" s="33" t="s">
        <v>1728</v>
      </c>
      <c r="D1444" s="32" t="s">
        <v>1729</v>
      </c>
    </row>
    <row r="1445" spans="1:4">
      <c r="A1445" s="33">
        <v>2690</v>
      </c>
      <c r="B1445" s="32" t="s">
        <v>1253</v>
      </c>
      <c r="C1445" s="33" t="s">
        <v>1730</v>
      </c>
      <c r="D1445" s="32" t="s">
        <v>1731</v>
      </c>
    </row>
    <row r="1446" spans="1:4">
      <c r="A1446" s="33">
        <v>2690</v>
      </c>
      <c r="B1446" s="32" t="s">
        <v>1253</v>
      </c>
      <c r="C1446" s="33" t="s">
        <v>1732</v>
      </c>
      <c r="D1446" s="32" t="s">
        <v>1733</v>
      </c>
    </row>
    <row r="1447" spans="1:4">
      <c r="A1447" s="33">
        <v>2690</v>
      </c>
      <c r="B1447" s="32" t="s">
        <v>1253</v>
      </c>
      <c r="C1447" s="33" t="s">
        <v>1734</v>
      </c>
      <c r="D1447" s="32" t="s">
        <v>1735</v>
      </c>
    </row>
    <row r="1448" spans="1:4">
      <c r="A1448" s="33">
        <v>2690</v>
      </c>
      <c r="B1448" s="32" t="s">
        <v>1253</v>
      </c>
      <c r="C1448" s="33" t="s">
        <v>1736</v>
      </c>
      <c r="D1448" s="32" t="s">
        <v>1737</v>
      </c>
    </row>
    <row r="1449" spans="1:4">
      <c r="A1449" s="33">
        <v>2690</v>
      </c>
      <c r="B1449" s="32" t="s">
        <v>1253</v>
      </c>
      <c r="C1449" s="33" t="s">
        <v>1738</v>
      </c>
      <c r="D1449" s="32" t="s">
        <v>1739</v>
      </c>
    </row>
    <row r="1450" spans="1:4">
      <c r="A1450" s="33">
        <v>2690</v>
      </c>
      <c r="B1450" s="32" t="s">
        <v>1253</v>
      </c>
      <c r="C1450" s="33" t="s">
        <v>1740</v>
      </c>
      <c r="D1450" s="32" t="s">
        <v>1741</v>
      </c>
    </row>
    <row r="1451" spans="1:4">
      <c r="A1451" s="33">
        <v>2690</v>
      </c>
      <c r="B1451" s="32" t="s">
        <v>1253</v>
      </c>
      <c r="C1451" s="33" t="s">
        <v>1742</v>
      </c>
      <c r="D1451" s="32" t="s">
        <v>1743</v>
      </c>
    </row>
    <row r="1452" spans="1:4">
      <c r="A1452" s="33">
        <v>2690</v>
      </c>
      <c r="B1452" s="32" t="s">
        <v>1253</v>
      </c>
      <c r="C1452" s="33" t="s">
        <v>1744</v>
      </c>
      <c r="D1452" s="32" t="s">
        <v>1745</v>
      </c>
    </row>
    <row r="1453" spans="1:4">
      <c r="A1453" s="33">
        <v>2690</v>
      </c>
      <c r="B1453" s="32" t="s">
        <v>1253</v>
      </c>
      <c r="C1453" s="33" t="s">
        <v>1746</v>
      </c>
      <c r="D1453" s="32" t="s">
        <v>359</v>
      </c>
    </row>
    <row r="1454" spans="1:4">
      <c r="A1454" s="33">
        <v>2690</v>
      </c>
      <c r="B1454" s="32" t="s">
        <v>1253</v>
      </c>
      <c r="C1454" s="33" t="s">
        <v>1747</v>
      </c>
      <c r="D1454" s="32" t="s">
        <v>1748</v>
      </c>
    </row>
    <row r="1455" spans="1:4">
      <c r="A1455" s="33">
        <v>2690</v>
      </c>
      <c r="B1455" s="32" t="s">
        <v>1253</v>
      </c>
      <c r="C1455" s="33" t="s">
        <v>1749</v>
      </c>
      <c r="D1455" s="32" t="s">
        <v>1750</v>
      </c>
    </row>
    <row r="1456" spans="1:4">
      <c r="A1456" s="33">
        <v>2690</v>
      </c>
      <c r="B1456" s="32" t="s">
        <v>1253</v>
      </c>
      <c r="C1456" s="33" t="s">
        <v>1751</v>
      </c>
      <c r="D1456" s="32" t="s">
        <v>1752</v>
      </c>
    </row>
    <row r="1457" spans="1:4">
      <c r="A1457" s="33">
        <v>2690</v>
      </c>
      <c r="B1457" s="32" t="s">
        <v>1253</v>
      </c>
      <c r="C1457" s="33" t="s">
        <v>1753</v>
      </c>
      <c r="D1457" s="32" t="s">
        <v>1754</v>
      </c>
    </row>
    <row r="1458" spans="1:4">
      <c r="A1458" s="33">
        <v>2690</v>
      </c>
      <c r="B1458" s="32" t="s">
        <v>1253</v>
      </c>
      <c r="C1458" s="33" t="s">
        <v>1755</v>
      </c>
      <c r="D1458" s="32" t="s">
        <v>1756</v>
      </c>
    </row>
    <row r="1459" spans="1:4">
      <c r="A1459" s="33">
        <v>2700</v>
      </c>
      <c r="B1459" s="32" t="s">
        <v>1757</v>
      </c>
      <c r="C1459" s="33" t="s">
        <v>1758</v>
      </c>
      <c r="D1459" s="32" t="s">
        <v>1759</v>
      </c>
    </row>
    <row r="1460" spans="1:4">
      <c r="A1460" s="33">
        <v>2700</v>
      </c>
      <c r="B1460" s="32" t="s">
        <v>1757</v>
      </c>
      <c r="C1460" s="33" t="s">
        <v>1760</v>
      </c>
      <c r="D1460" s="32" t="s">
        <v>1761</v>
      </c>
    </row>
    <row r="1461" spans="1:4">
      <c r="A1461" s="33">
        <v>2700</v>
      </c>
      <c r="B1461" s="32" t="s">
        <v>1757</v>
      </c>
      <c r="C1461" s="33" t="s">
        <v>1762</v>
      </c>
      <c r="D1461" s="32" t="s">
        <v>1763</v>
      </c>
    </row>
    <row r="1462" spans="1:4">
      <c r="A1462" s="33">
        <v>2700</v>
      </c>
      <c r="B1462" s="32" t="s">
        <v>1757</v>
      </c>
      <c r="C1462" s="33" t="s">
        <v>1764</v>
      </c>
      <c r="D1462" s="32" t="s">
        <v>1765</v>
      </c>
    </row>
    <row r="1463" spans="1:4">
      <c r="A1463" s="33">
        <v>2700</v>
      </c>
      <c r="B1463" s="32" t="s">
        <v>1757</v>
      </c>
      <c r="C1463" s="33" t="s">
        <v>1766</v>
      </c>
      <c r="D1463" s="32" t="s">
        <v>1767</v>
      </c>
    </row>
    <row r="1464" spans="1:4">
      <c r="A1464" s="33">
        <v>2700</v>
      </c>
      <c r="B1464" s="32" t="s">
        <v>1757</v>
      </c>
      <c r="C1464" s="33" t="s">
        <v>1768</v>
      </c>
      <c r="D1464" s="32" t="s">
        <v>1769</v>
      </c>
    </row>
    <row r="1465" spans="1:4">
      <c r="A1465" s="33">
        <v>2700</v>
      </c>
      <c r="B1465" s="32" t="s">
        <v>1757</v>
      </c>
      <c r="C1465" s="33" t="s">
        <v>1770</v>
      </c>
      <c r="D1465" s="32" t="s">
        <v>1771</v>
      </c>
    </row>
    <row r="1466" spans="1:4">
      <c r="A1466" s="33">
        <v>2700</v>
      </c>
      <c r="B1466" s="32" t="s">
        <v>1757</v>
      </c>
      <c r="C1466" s="33" t="s">
        <v>1772</v>
      </c>
      <c r="D1466" s="32" t="s">
        <v>1773</v>
      </c>
    </row>
    <row r="1467" spans="1:4">
      <c r="A1467" s="33">
        <v>2700</v>
      </c>
      <c r="B1467" s="32" t="s">
        <v>1757</v>
      </c>
      <c r="C1467" s="33" t="s">
        <v>1774</v>
      </c>
      <c r="D1467" s="32" t="s">
        <v>1775</v>
      </c>
    </row>
    <row r="1468" spans="1:4">
      <c r="A1468" s="33">
        <v>2700</v>
      </c>
      <c r="B1468" s="32" t="s">
        <v>1757</v>
      </c>
      <c r="C1468" s="33" t="s">
        <v>1776</v>
      </c>
      <c r="D1468" s="32" t="s">
        <v>1547</v>
      </c>
    </row>
    <row r="1469" spans="1:4">
      <c r="A1469" s="33">
        <v>2700</v>
      </c>
      <c r="B1469" s="32" t="s">
        <v>1757</v>
      </c>
      <c r="C1469" s="33" t="s">
        <v>1777</v>
      </c>
      <c r="D1469" s="32" t="s">
        <v>1778</v>
      </c>
    </row>
    <row r="1470" spans="1:4">
      <c r="A1470" s="33">
        <v>2700</v>
      </c>
      <c r="B1470" s="32" t="s">
        <v>1757</v>
      </c>
      <c r="C1470" s="33" t="s">
        <v>1779</v>
      </c>
      <c r="D1470" s="32" t="s">
        <v>1780</v>
      </c>
    </row>
    <row r="1471" spans="1:4">
      <c r="A1471" s="33">
        <v>2700</v>
      </c>
      <c r="B1471" s="32" t="s">
        <v>1757</v>
      </c>
      <c r="C1471" s="33" t="s">
        <v>1781</v>
      </c>
      <c r="D1471" s="32" t="s">
        <v>1782</v>
      </c>
    </row>
    <row r="1472" spans="1:4">
      <c r="A1472" s="33">
        <v>2700</v>
      </c>
      <c r="B1472" s="32" t="s">
        <v>1757</v>
      </c>
      <c r="C1472" s="33" t="s">
        <v>1783</v>
      </c>
      <c r="D1472" s="32" t="s">
        <v>1784</v>
      </c>
    </row>
    <row r="1473" spans="1:4">
      <c r="A1473" s="33">
        <v>2700</v>
      </c>
      <c r="B1473" s="32" t="s">
        <v>1757</v>
      </c>
      <c r="C1473" s="33" t="s">
        <v>1785</v>
      </c>
      <c r="D1473" s="32" t="s">
        <v>1786</v>
      </c>
    </row>
    <row r="1474" spans="1:4">
      <c r="A1474" s="33">
        <v>2700</v>
      </c>
      <c r="B1474" s="32" t="s">
        <v>1757</v>
      </c>
      <c r="C1474" s="33" t="s">
        <v>1787</v>
      </c>
      <c r="D1474" s="32" t="s">
        <v>1788</v>
      </c>
    </row>
    <row r="1475" spans="1:4">
      <c r="A1475" s="33">
        <v>2700</v>
      </c>
      <c r="B1475" s="32" t="s">
        <v>1757</v>
      </c>
      <c r="C1475" s="33" t="s">
        <v>1789</v>
      </c>
      <c r="D1475" s="32" t="s">
        <v>1790</v>
      </c>
    </row>
    <row r="1476" spans="1:4">
      <c r="A1476" s="33">
        <v>2700</v>
      </c>
      <c r="B1476" s="32" t="s">
        <v>1757</v>
      </c>
      <c r="C1476" s="33" t="s">
        <v>1791</v>
      </c>
      <c r="D1476" s="32" t="s">
        <v>1792</v>
      </c>
    </row>
    <row r="1477" spans="1:4">
      <c r="A1477" s="33">
        <v>2700</v>
      </c>
      <c r="B1477" s="32" t="s">
        <v>1757</v>
      </c>
      <c r="C1477" s="33" t="s">
        <v>1793</v>
      </c>
      <c r="D1477" s="32" t="s">
        <v>1794</v>
      </c>
    </row>
    <row r="1478" spans="1:4">
      <c r="A1478" s="33">
        <v>2700</v>
      </c>
      <c r="B1478" s="32" t="s">
        <v>1757</v>
      </c>
      <c r="C1478" s="33" t="s">
        <v>1795</v>
      </c>
      <c r="D1478" s="32" t="s">
        <v>1796</v>
      </c>
    </row>
    <row r="1479" spans="1:4">
      <c r="A1479" s="33">
        <v>2700</v>
      </c>
      <c r="B1479" s="32" t="s">
        <v>1757</v>
      </c>
      <c r="C1479" s="33" t="s">
        <v>1797</v>
      </c>
      <c r="D1479" s="32" t="s">
        <v>1798</v>
      </c>
    </row>
    <row r="1480" spans="1:4">
      <c r="A1480" s="33">
        <v>2700</v>
      </c>
      <c r="B1480" s="32" t="s">
        <v>1757</v>
      </c>
      <c r="C1480" s="33" t="s">
        <v>1799</v>
      </c>
      <c r="D1480" s="32" t="s">
        <v>1800</v>
      </c>
    </row>
    <row r="1481" spans="1:4">
      <c r="A1481" s="33">
        <v>2700</v>
      </c>
      <c r="B1481" s="32" t="s">
        <v>1757</v>
      </c>
      <c r="C1481" s="33" t="s">
        <v>1801</v>
      </c>
      <c r="D1481" s="32" t="s">
        <v>1802</v>
      </c>
    </row>
    <row r="1482" spans="1:4">
      <c r="A1482" s="33">
        <v>2700</v>
      </c>
      <c r="B1482" s="32" t="s">
        <v>1757</v>
      </c>
      <c r="C1482" s="33" t="s">
        <v>1803</v>
      </c>
      <c r="D1482" s="32" t="s">
        <v>1804</v>
      </c>
    </row>
    <row r="1483" spans="1:4">
      <c r="A1483" s="33">
        <v>2720</v>
      </c>
      <c r="B1483" s="32" t="s">
        <v>1805</v>
      </c>
      <c r="C1483" s="33" t="s">
        <v>1806</v>
      </c>
      <c r="D1483" s="32" t="s">
        <v>1519</v>
      </c>
    </row>
    <row r="1484" spans="1:4">
      <c r="A1484" s="33">
        <v>2720</v>
      </c>
      <c r="B1484" s="32" t="s">
        <v>1805</v>
      </c>
      <c r="C1484" s="33" t="s">
        <v>1807</v>
      </c>
      <c r="D1484" s="32" t="s">
        <v>1808</v>
      </c>
    </row>
    <row r="1485" spans="1:4">
      <c r="A1485" s="33">
        <v>2720</v>
      </c>
      <c r="B1485" s="32" t="s">
        <v>1805</v>
      </c>
      <c r="C1485" s="33" t="s">
        <v>1809</v>
      </c>
      <c r="D1485" s="32" t="s">
        <v>1810</v>
      </c>
    </row>
    <row r="1486" spans="1:4">
      <c r="A1486" s="33">
        <v>2590</v>
      </c>
      <c r="B1486" s="32" t="s">
        <v>1811</v>
      </c>
      <c r="C1486" s="33" t="s">
        <v>1812</v>
      </c>
      <c r="D1486" s="32" t="s">
        <v>1813</v>
      </c>
    </row>
    <row r="1487" spans="1:4">
      <c r="A1487" s="33">
        <v>2590</v>
      </c>
      <c r="B1487" s="32" t="s">
        <v>1811</v>
      </c>
      <c r="C1487" s="33" t="s">
        <v>1814</v>
      </c>
      <c r="D1487" s="32" t="s">
        <v>1815</v>
      </c>
    </row>
    <row r="1488" spans="1:4">
      <c r="A1488" s="33">
        <v>2590</v>
      </c>
      <c r="B1488" s="32" t="s">
        <v>1811</v>
      </c>
      <c r="C1488" s="33" t="s">
        <v>1816</v>
      </c>
      <c r="D1488" s="32" t="s">
        <v>1817</v>
      </c>
    </row>
    <row r="1489" spans="1:4">
      <c r="A1489" s="33">
        <v>1180</v>
      </c>
      <c r="B1489" s="32" t="s">
        <v>1216</v>
      </c>
      <c r="C1489" s="33" t="s">
        <v>1818</v>
      </c>
      <c r="D1489" s="32" t="s">
        <v>1819</v>
      </c>
    </row>
    <row r="1490" spans="1:4">
      <c r="A1490" s="33">
        <v>1180</v>
      </c>
      <c r="B1490" s="32" t="s">
        <v>1216</v>
      </c>
      <c r="C1490" s="33" t="s">
        <v>1820</v>
      </c>
      <c r="D1490" s="32" t="s">
        <v>1821</v>
      </c>
    </row>
    <row r="1491" spans="1:4">
      <c r="A1491" s="33">
        <v>1180</v>
      </c>
      <c r="B1491" s="32" t="s">
        <v>1216</v>
      </c>
      <c r="C1491" s="33" t="s">
        <v>1822</v>
      </c>
      <c r="D1491" s="32" t="s">
        <v>1823</v>
      </c>
    </row>
    <row r="1492" spans="1:4">
      <c r="A1492" s="33">
        <v>1180</v>
      </c>
      <c r="B1492" s="32" t="s">
        <v>1216</v>
      </c>
      <c r="C1492" s="33" t="s">
        <v>1824</v>
      </c>
      <c r="D1492" s="32" t="s">
        <v>1825</v>
      </c>
    </row>
    <row r="1493" spans="1:4">
      <c r="A1493" s="33">
        <v>1180</v>
      </c>
      <c r="B1493" s="32" t="s">
        <v>1216</v>
      </c>
      <c r="C1493" s="33" t="s">
        <v>1826</v>
      </c>
      <c r="D1493" s="32" t="s">
        <v>1827</v>
      </c>
    </row>
    <row r="1494" spans="1:4">
      <c r="A1494" s="33">
        <v>1180</v>
      </c>
      <c r="B1494" s="32" t="s">
        <v>1216</v>
      </c>
      <c r="C1494" s="33" t="s">
        <v>1828</v>
      </c>
      <c r="D1494" s="32" t="s">
        <v>2584</v>
      </c>
    </row>
    <row r="1495" spans="1:4">
      <c r="A1495" s="33">
        <v>1180</v>
      </c>
      <c r="B1495" s="32" t="s">
        <v>1216</v>
      </c>
      <c r="C1495" s="33" t="s">
        <v>2585</v>
      </c>
      <c r="D1495" s="32" t="s">
        <v>2586</v>
      </c>
    </row>
    <row r="1496" spans="1:4">
      <c r="A1496" s="33">
        <v>1180</v>
      </c>
      <c r="B1496" s="32" t="s">
        <v>1216</v>
      </c>
      <c r="C1496" s="33" t="s">
        <v>2587</v>
      </c>
      <c r="D1496" s="32" t="s">
        <v>2588</v>
      </c>
    </row>
    <row r="1497" spans="1:4">
      <c r="A1497" s="33">
        <v>1180</v>
      </c>
      <c r="B1497" s="32" t="s">
        <v>1216</v>
      </c>
      <c r="C1497" s="33" t="s">
        <v>2589</v>
      </c>
      <c r="D1497" s="32" t="s">
        <v>2590</v>
      </c>
    </row>
    <row r="1498" spans="1:4">
      <c r="A1498" s="33">
        <v>1180</v>
      </c>
      <c r="B1498" s="32" t="s">
        <v>1216</v>
      </c>
      <c r="C1498" s="33" t="s">
        <v>2591</v>
      </c>
      <c r="D1498" s="32" t="s">
        <v>2592</v>
      </c>
    </row>
    <row r="1499" spans="1:4">
      <c r="A1499" s="33">
        <v>1180</v>
      </c>
      <c r="B1499" s="32" t="s">
        <v>1216</v>
      </c>
      <c r="C1499" s="33" t="s">
        <v>2593</v>
      </c>
      <c r="D1499" s="32" t="s">
        <v>2594</v>
      </c>
    </row>
    <row r="1500" spans="1:4">
      <c r="A1500" s="33">
        <v>1180</v>
      </c>
      <c r="B1500" s="32" t="s">
        <v>1216</v>
      </c>
      <c r="C1500" s="33" t="s">
        <v>2595</v>
      </c>
      <c r="D1500" s="32" t="s">
        <v>2596</v>
      </c>
    </row>
    <row r="1501" spans="1:4">
      <c r="A1501" s="33">
        <v>2530</v>
      </c>
      <c r="B1501" s="32" t="s">
        <v>2597</v>
      </c>
      <c r="C1501" s="33" t="s">
        <v>2598</v>
      </c>
      <c r="D1501" s="32" t="s">
        <v>2599</v>
      </c>
    </row>
    <row r="1502" spans="1:4">
      <c r="A1502" s="33">
        <v>2530</v>
      </c>
      <c r="B1502" s="32" t="s">
        <v>2597</v>
      </c>
      <c r="C1502" s="33" t="s">
        <v>2600</v>
      </c>
      <c r="D1502" s="32" t="s">
        <v>1552</v>
      </c>
    </row>
    <row r="1503" spans="1:4">
      <c r="A1503" s="33">
        <v>2530</v>
      </c>
      <c r="B1503" s="32" t="s">
        <v>2597</v>
      </c>
      <c r="C1503" s="33" t="s">
        <v>2601</v>
      </c>
      <c r="D1503" s="32" t="s">
        <v>2602</v>
      </c>
    </row>
    <row r="1504" spans="1:4">
      <c r="A1504" s="33">
        <v>2530</v>
      </c>
      <c r="B1504" s="32" t="s">
        <v>2597</v>
      </c>
      <c r="C1504" s="33" t="s">
        <v>2603</v>
      </c>
      <c r="D1504" s="32" t="s">
        <v>2604</v>
      </c>
    </row>
    <row r="1505" spans="1:4">
      <c r="A1505" s="34" t="s">
        <v>27</v>
      </c>
      <c r="B1505" s="32" t="s">
        <v>2605</v>
      </c>
      <c r="C1505" s="33" t="s">
        <v>2606</v>
      </c>
      <c r="D1505" s="32" t="s">
        <v>2862</v>
      </c>
    </row>
    <row r="1506" spans="1:4">
      <c r="A1506" s="34" t="s">
        <v>27</v>
      </c>
      <c r="B1506" s="32" t="s">
        <v>2605</v>
      </c>
      <c r="C1506" s="33" t="s">
        <v>2607</v>
      </c>
      <c r="D1506" s="32" t="s">
        <v>2608</v>
      </c>
    </row>
    <row r="1507" spans="1:4">
      <c r="A1507" s="34" t="s">
        <v>27</v>
      </c>
      <c r="B1507" s="32" t="s">
        <v>2605</v>
      </c>
      <c r="C1507" s="33" t="s">
        <v>2609</v>
      </c>
      <c r="D1507" s="32" t="s">
        <v>2610</v>
      </c>
    </row>
    <row r="1508" spans="1:4">
      <c r="A1508" s="34" t="s">
        <v>1818</v>
      </c>
      <c r="B1508" s="32" t="s">
        <v>2611</v>
      </c>
      <c r="C1508" s="33" t="s">
        <v>2612</v>
      </c>
      <c r="D1508" s="32" t="s">
        <v>2613</v>
      </c>
    </row>
    <row r="1509" spans="1:4">
      <c r="A1509" s="34" t="s">
        <v>1818</v>
      </c>
      <c r="B1509" s="32" t="s">
        <v>2611</v>
      </c>
      <c r="C1509" s="33" t="s">
        <v>2614</v>
      </c>
      <c r="D1509" s="32" t="s">
        <v>2615</v>
      </c>
    </row>
    <row r="1510" spans="1:4">
      <c r="A1510" s="34" t="s">
        <v>26</v>
      </c>
      <c r="B1510" s="32" t="s">
        <v>2616</v>
      </c>
      <c r="C1510" s="33" t="s">
        <v>2617</v>
      </c>
      <c r="D1510" s="32" t="s">
        <v>2618</v>
      </c>
    </row>
    <row r="1511" spans="1:4">
      <c r="A1511" s="34" t="s">
        <v>26</v>
      </c>
      <c r="B1511" s="32" t="s">
        <v>2616</v>
      </c>
      <c r="C1511" s="33" t="s">
        <v>2619</v>
      </c>
      <c r="D1511" s="32" t="s">
        <v>2620</v>
      </c>
    </row>
    <row r="1512" spans="1:4">
      <c r="A1512" s="33">
        <v>2750</v>
      </c>
      <c r="B1512" s="32" t="s">
        <v>1259</v>
      </c>
      <c r="C1512" s="33" t="s">
        <v>2621</v>
      </c>
      <c r="D1512" s="32" t="s">
        <v>2622</v>
      </c>
    </row>
    <row r="1513" spans="1:4">
      <c r="A1513" s="33">
        <v>2750</v>
      </c>
      <c r="B1513" s="32" t="s">
        <v>1259</v>
      </c>
      <c r="C1513" s="33" t="s">
        <v>2623</v>
      </c>
      <c r="D1513" s="32" t="s">
        <v>2624</v>
      </c>
    </row>
    <row r="1514" spans="1:4">
      <c r="A1514" s="33">
        <v>2750</v>
      </c>
      <c r="B1514" s="32" t="s">
        <v>1259</v>
      </c>
      <c r="C1514" s="33" t="s">
        <v>2625</v>
      </c>
      <c r="D1514" s="32" t="s">
        <v>2626</v>
      </c>
    </row>
    <row r="1515" spans="1:4">
      <c r="A1515" s="34" t="s">
        <v>25</v>
      </c>
      <c r="B1515" s="32" t="s">
        <v>2627</v>
      </c>
      <c r="C1515" s="33" t="s">
        <v>2628</v>
      </c>
      <c r="D1515" s="32" t="s">
        <v>2629</v>
      </c>
    </row>
    <row r="1516" spans="1:4">
      <c r="A1516" s="34" t="s">
        <v>25</v>
      </c>
      <c r="B1516" s="32" t="s">
        <v>2627</v>
      </c>
      <c r="C1516" s="33" t="s">
        <v>2630</v>
      </c>
      <c r="D1516" s="32" t="s">
        <v>2631</v>
      </c>
    </row>
    <row r="1517" spans="1:4">
      <c r="A1517" s="34" t="s">
        <v>25</v>
      </c>
      <c r="B1517" s="32" t="s">
        <v>2627</v>
      </c>
      <c r="C1517" s="33" t="s">
        <v>2632</v>
      </c>
      <c r="D1517" s="32" t="s">
        <v>2633</v>
      </c>
    </row>
    <row r="1518" spans="1:4">
      <c r="A1518" s="34" t="s">
        <v>25</v>
      </c>
      <c r="B1518" s="32" t="s">
        <v>2627</v>
      </c>
      <c r="C1518" s="33" t="s">
        <v>2634</v>
      </c>
      <c r="D1518" s="32" t="s">
        <v>2635</v>
      </c>
    </row>
    <row r="1519" spans="1:4">
      <c r="A1519" s="34" t="s">
        <v>25</v>
      </c>
      <c r="B1519" s="32" t="s">
        <v>2627</v>
      </c>
      <c r="C1519" s="33" t="s">
        <v>2636</v>
      </c>
      <c r="D1519" s="32" t="s">
        <v>2637</v>
      </c>
    </row>
    <row r="1520" spans="1:4">
      <c r="A1520" s="34" t="s">
        <v>24</v>
      </c>
      <c r="B1520" s="32" t="s">
        <v>2638</v>
      </c>
      <c r="C1520" s="33" t="s">
        <v>2639</v>
      </c>
      <c r="D1520" s="32" t="s">
        <v>2640</v>
      </c>
    </row>
    <row r="1521" spans="1:4">
      <c r="A1521" s="34" t="s">
        <v>24</v>
      </c>
      <c r="B1521" s="32" t="s">
        <v>2638</v>
      </c>
      <c r="C1521" s="33" t="s">
        <v>2641</v>
      </c>
      <c r="D1521" s="32" t="s">
        <v>2642</v>
      </c>
    </row>
    <row r="1522" spans="1:4">
      <c r="A1522" s="34" t="s">
        <v>24</v>
      </c>
      <c r="B1522" s="32" t="s">
        <v>2638</v>
      </c>
      <c r="C1522" s="33" t="s">
        <v>2643</v>
      </c>
      <c r="D1522" s="32" t="s">
        <v>2644</v>
      </c>
    </row>
    <row r="1523" spans="1:4">
      <c r="A1523" s="33">
        <v>2820</v>
      </c>
      <c r="B1523" s="32" t="s">
        <v>1264</v>
      </c>
      <c r="C1523" s="33" t="s">
        <v>2645</v>
      </c>
      <c r="D1523" s="32" t="s">
        <v>2646</v>
      </c>
    </row>
    <row r="1524" spans="1:4">
      <c r="A1524" s="33">
        <v>2820</v>
      </c>
      <c r="B1524" s="32" t="s">
        <v>1264</v>
      </c>
      <c r="C1524" s="33" t="s">
        <v>2647</v>
      </c>
      <c r="D1524" s="32" t="s">
        <v>2648</v>
      </c>
    </row>
    <row r="1525" spans="1:4">
      <c r="A1525" s="33">
        <v>2820</v>
      </c>
      <c r="B1525" s="32" t="s">
        <v>1264</v>
      </c>
      <c r="C1525" s="33" t="s">
        <v>2649</v>
      </c>
      <c r="D1525" s="32" t="s">
        <v>2650</v>
      </c>
    </row>
    <row r="1526" spans="1:4">
      <c r="A1526" s="34" t="s">
        <v>1194</v>
      </c>
      <c r="B1526" s="32" t="s">
        <v>1195</v>
      </c>
      <c r="C1526" s="33" t="s">
        <v>2651</v>
      </c>
      <c r="D1526" s="32" t="s">
        <v>2652</v>
      </c>
    </row>
    <row r="1527" spans="1:4">
      <c r="A1527" s="34" t="s">
        <v>1194</v>
      </c>
      <c r="B1527" s="32" t="s">
        <v>1195</v>
      </c>
      <c r="C1527" s="33" t="s">
        <v>2653</v>
      </c>
      <c r="D1527" s="32" t="s">
        <v>2654</v>
      </c>
    </row>
    <row r="1528" spans="1:4">
      <c r="A1528" s="34" t="s">
        <v>1194</v>
      </c>
      <c r="B1528" s="32" t="s">
        <v>1195</v>
      </c>
      <c r="C1528" s="33" t="s">
        <v>2655</v>
      </c>
      <c r="D1528" s="32" t="s">
        <v>2656</v>
      </c>
    </row>
    <row r="1529" spans="1:4">
      <c r="A1529" s="33">
        <v>2780</v>
      </c>
      <c r="B1529" s="32" t="s">
        <v>2657</v>
      </c>
      <c r="C1529" s="33" t="s">
        <v>2658</v>
      </c>
      <c r="D1529" s="32" t="s">
        <v>2659</v>
      </c>
    </row>
    <row r="1530" spans="1:4">
      <c r="A1530" s="33">
        <v>2780</v>
      </c>
      <c r="B1530" s="32" t="s">
        <v>2657</v>
      </c>
      <c r="C1530" s="33" t="s">
        <v>2660</v>
      </c>
      <c r="D1530" s="32" t="s">
        <v>2661</v>
      </c>
    </row>
    <row r="1531" spans="1:4">
      <c r="A1531" s="33">
        <v>2780</v>
      </c>
      <c r="B1531" s="32" t="s">
        <v>2657</v>
      </c>
      <c r="C1531" s="33" t="s">
        <v>2662</v>
      </c>
      <c r="D1531" s="32" t="s">
        <v>2663</v>
      </c>
    </row>
    <row r="1532" spans="1:4">
      <c r="A1532" s="33">
        <v>2780</v>
      </c>
      <c r="B1532" s="32" t="s">
        <v>2657</v>
      </c>
      <c r="C1532" s="33" t="s">
        <v>2664</v>
      </c>
      <c r="D1532" s="32" t="s">
        <v>2665</v>
      </c>
    </row>
    <row r="1533" spans="1:4">
      <c r="A1533" s="34" t="s">
        <v>2653</v>
      </c>
      <c r="B1533" s="32" t="s">
        <v>2666</v>
      </c>
      <c r="C1533" s="33" t="s">
        <v>2667</v>
      </c>
      <c r="D1533" s="32" t="s">
        <v>2668</v>
      </c>
    </row>
    <row r="1534" spans="1:4">
      <c r="A1534" s="34" t="s">
        <v>2653</v>
      </c>
      <c r="B1534" s="32" t="s">
        <v>2666</v>
      </c>
      <c r="C1534" s="33" t="s">
        <v>2669</v>
      </c>
      <c r="D1534" s="32" t="s">
        <v>2670</v>
      </c>
    </row>
    <row r="1535" spans="1:4">
      <c r="A1535" s="34" t="s">
        <v>2653</v>
      </c>
      <c r="B1535" s="32" t="s">
        <v>2666</v>
      </c>
      <c r="C1535" s="33" t="s">
        <v>2671</v>
      </c>
      <c r="D1535" s="32" t="s">
        <v>2672</v>
      </c>
    </row>
    <row r="1536" spans="1:4">
      <c r="A1536" s="34" t="s">
        <v>23</v>
      </c>
      <c r="B1536" s="32" t="s">
        <v>2673</v>
      </c>
      <c r="C1536" s="33" t="s">
        <v>2674</v>
      </c>
      <c r="D1536" s="32" t="s">
        <v>2675</v>
      </c>
    </row>
    <row r="1537" spans="1:4">
      <c r="A1537" s="34" t="s">
        <v>23</v>
      </c>
      <c r="B1537" s="32" t="s">
        <v>2673</v>
      </c>
      <c r="C1537" s="33" t="s">
        <v>2676</v>
      </c>
      <c r="D1537" s="32" t="s">
        <v>2677</v>
      </c>
    </row>
    <row r="1538" spans="1:4">
      <c r="A1538" s="34" t="s">
        <v>23</v>
      </c>
      <c r="B1538" s="32" t="s">
        <v>2673</v>
      </c>
      <c r="C1538" s="33" t="s">
        <v>2678</v>
      </c>
      <c r="D1538" s="32" t="s">
        <v>2679</v>
      </c>
    </row>
    <row r="1539" spans="1:4">
      <c r="A1539" s="34" t="s">
        <v>23</v>
      </c>
      <c r="B1539" s="32" t="s">
        <v>2673</v>
      </c>
      <c r="C1539" s="33" t="s">
        <v>2680</v>
      </c>
      <c r="D1539" s="32" t="s">
        <v>2551</v>
      </c>
    </row>
    <row r="1540" spans="1:4">
      <c r="A1540" s="34" t="s">
        <v>23</v>
      </c>
      <c r="B1540" s="32" t="s">
        <v>2673</v>
      </c>
      <c r="C1540" s="33" t="s">
        <v>2681</v>
      </c>
      <c r="D1540" s="32" t="s">
        <v>2682</v>
      </c>
    </row>
    <row r="1541" spans="1:4">
      <c r="A1541" s="34" t="s">
        <v>23</v>
      </c>
      <c r="B1541" s="32" t="s">
        <v>2673</v>
      </c>
      <c r="C1541" s="33" t="s">
        <v>2683</v>
      </c>
      <c r="D1541" s="32" t="s">
        <v>2167</v>
      </c>
    </row>
    <row r="1542" spans="1:4">
      <c r="A1542" s="34" t="s">
        <v>23</v>
      </c>
      <c r="B1542" s="32" t="s">
        <v>2673</v>
      </c>
      <c r="C1542" s="33" t="s">
        <v>2684</v>
      </c>
      <c r="D1542" s="32" t="s">
        <v>2685</v>
      </c>
    </row>
    <row r="1543" spans="1:4">
      <c r="A1543" s="34" t="s">
        <v>23</v>
      </c>
      <c r="B1543" s="32" t="s">
        <v>2673</v>
      </c>
      <c r="C1543" s="33" t="s">
        <v>2686</v>
      </c>
      <c r="D1543" s="32" t="s">
        <v>2402</v>
      </c>
    </row>
    <row r="1544" spans="1:4">
      <c r="A1544" s="34" t="s">
        <v>23</v>
      </c>
      <c r="B1544" s="32" t="s">
        <v>2673</v>
      </c>
      <c r="C1544" s="33" t="s">
        <v>2687</v>
      </c>
      <c r="D1544" s="32" t="s">
        <v>2688</v>
      </c>
    </row>
    <row r="1545" spans="1:4">
      <c r="A1545" s="34" t="s">
        <v>23</v>
      </c>
      <c r="B1545" s="32" t="s">
        <v>2673</v>
      </c>
      <c r="C1545" s="33" t="s">
        <v>2689</v>
      </c>
      <c r="D1545" s="32" t="s">
        <v>2690</v>
      </c>
    </row>
    <row r="1546" spans="1:4">
      <c r="A1546" s="34" t="s">
        <v>23</v>
      </c>
      <c r="B1546" s="32" t="s">
        <v>2673</v>
      </c>
      <c r="C1546" s="33" t="s">
        <v>2691</v>
      </c>
      <c r="D1546" s="32" t="s">
        <v>2692</v>
      </c>
    </row>
    <row r="1547" spans="1:4">
      <c r="A1547" s="34" t="s">
        <v>23</v>
      </c>
      <c r="B1547" s="32" t="s">
        <v>2673</v>
      </c>
      <c r="C1547" s="33" t="s">
        <v>2693</v>
      </c>
      <c r="D1547" s="32" t="s">
        <v>2694</v>
      </c>
    </row>
    <row r="1548" spans="1:4">
      <c r="A1548" s="34" t="s">
        <v>23</v>
      </c>
      <c r="B1548" s="32" t="s">
        <v>2673</v>
      </c>
      <c r="C1548" s="33" t="s">
        <v>2695</v>
      </c>
      <c r="D1548" s="32" t="s">
        <v>2696</v>
      </c>
    </row>
    <row r="1549" spans="1:4">
      <c r="A1549" s="34" t="s">
        <v>23</v>
      </c>
      <c r="B1549" s="32" t="s">
        <v>2673</v>
      </c>
      <c r="C1549" s="33" t="s">
        <v>2697</v>
      </c>
      <c r="D1549" s="32" t="s">
        <v>2698</v>
      </c>
    </row>
    <row r="1550" spans="1:4">
      <c r="A1550" s="34" t="s">
        <v>23</v>
      </c>
      <c r="B1550" s="32" t="s">
        <v>2673</v>
      </c>
      <c r="C1550" s="33" t="s">
        <v>2699</v>
      </c>
      <c r="D1550" s="32" t="s">
        <v>2700</v>
      </c>
    </row>
    <row r="1551" spans="1:4">
      <c r="A1551" s="34" t="s">
        <v>23</v>
      </c>
      <c r="B1551" s="32" t="s">
        <v>2673</v>
      </c>
      <c r="C1551" s="33" t="s">
        <v>2701</v>
      </c>
      <c r="D1551" s="32" t="s">
        <v>2702</v>
      </c>
    </row>
    <row r="1552" spans="1:4">
      <c r="A1552" s="34" t="s">
        <v>23</v>
      </c>
      <c r="B1552" s="32" t="s">
        <v>2673</v>
      </c>
      <c r="C1552" s="33" t="s">
        <v>2703</v>
      </c>
      <c r="D1552" s="32" t="s">
        <v>2704</v>
      </c>
    </row>
    <row r="1553" spans="1:4">
      <c r="A1553" s="34" t="s">
        <v>23</v>
      </c>
      <c r="B1553" s="32" t="s">
        <v>2673</v>
      </c>
      <c r="C1553" s="33" t="s">
        <v>2705</v>
      </c>
      <c r="D1553" s="32" t="s">
        <v>2706</v>
      </c>
    </row>
    <row r="1554" spans="1:4">
      <c r="A1554" s="34" t="s">
        <v>23</v>
      </c>
      <c r="B1554" s="32" t="s">
        <v>2673</v>
      </c>
      <c r="C1554" s="33" t="s">
        <v>2707</v>
      </c>
      <c r="D1554" s="32" t="s">
        <v>2708</v>
      </c>
    </row>
    <row r="1555" spans="1:4">
      <c r="A1555" s="34" t="s">
        <v>23</v>
      </c>
      <c r="B1555" s="32" t="s">
        <v>2673</v>
      </c>
      <c r="C1555" s="33" t="s">
        <v>2709</v>
      </c>
      <c r="D1555" s="32" t="s">
        <v>2710</v>
      </c>
    </row>
    <row r="1556" spans="1:4">
      <c r="A1556" s="34" t="s">
        <v>23</v>
      </c>
      <c r="B1556" s="32" t="s">
        <v>2673</v>
      </c>
      <c r="C1556" s="33" t="s">
        <v>2711</v>
      </c>
      <c r="D1556" s="32" t="s">
        <v>2712</v>
      </c>
    </row>
    <row r="1557" spans="1:4">
      <c r="A1557" s="34" t="s">
        <v>23</v>
      </c>
      <c r="B1557" s="32" t="s">
        <v>2673</v>
      </c>
      <c r="C1557" s="33" t="s">
        <v>2713</v>
      </c>
      <c r="D1557" s="32" t="s">
        <v>2714</v>
      </c>
    </row>
    <row r="1558" spans="1:4">
      <c r="A1558" s="34" t="s">
        <v>23</v>
      </c>
      <c r="B1558" s="32" t="s">
        <v>2673</v>
      </c>
      <c r="C1558" s="33" t="s">
        <v>2715</v>
      </c>
      <c r="D1558" s="32" t="s">
        <v>2716</v>
      </c>
    </row>
    <row r="1559" spans="1:4">
      <c r="A1559" s="34" t="s">
        <v>23</v>
      </c>
      <c r="B1559" s="32" t="s">
        <v>2673</v>
      </c>
      <c r="C1559" s="33" t="s">
        <v>2717</v>
      </c>
      <c r="D1559" s="32" t="s">
        <v>2718</v>
      </c>
    </row>
    <row r="1560" spans="1:4">
      <c r="A1560" s="34" t="s">
        <v>23</v>
      </c>
      <c r="B1560" s="32" t="s">
        <v>2673</v>
      </c>
      <c r="C1560" s="33" t="s">
        <v>2719</v>
      </c>
      <c r="D1560" s="32" t="s">
        <v>2720</v>
      </c>
    </row>
    <row r="1561" spans="1:4">
      <c r="A1561" s="34" t="s">
        <v>23</v>
      </c>
      <c r="B1561" s="32" t="s">
        <v>2673</v>
      </c>
      <c r="C1561" s="33" t="s">
        <v>2721</v>
      </c>
      <c r="D1561" s="32" t="s">
        <v>2722</v>
      </c>
    </row>
    <row r="1562" spans="1:4">
      <c r="A1562" s="34" t="s">
        <v>23</v>
      </c>
      <c r="B1562" s="32" t="s">
        <v>2673</v>
      </c>
      <c r="C1562" s="33" t="s">
        <v>2723</v>
      </c>
      <c r="D1562" s="32" t="s">
        <v>2724</v>
      </c>
    </row>
    <row r="1563" spans="1:4">
      <c r="A1563" s="34" t="s">
        <v>23</v>
      </c>
      <c r="B1563" s="32" t="s">
        <v>2673</v>
      </c>
      <c r="C1563" s="33" t="s">
        <v>2725</v>
      </c>
      <c r="D1563" s="32" t="s">
        <v>2726</v>
      </c>
    </row>
    <row r="1564" spans="1:4">
      <c r="A1564" s="34" t="s">
        <v>23</v>
      </c>
      <c r="B1564" s="32" t="s">
        <v>2673</v>
      </c>
      <c r="C1564" s="33" t="s">
        <v>2727</v>
      </c>
      <c r="D1564" s="32" t="s">
        <v>1312</v>
      </c>
    </row>
    <row r="1565" spans="1:4">
      <c r="A1565" s="34" t="s">
        <v>23</v>
      </c>
      <c r="B1565" s="32" t="s">
        <v>2673</v>
      </c>
      <c r="C1565" s="33" t="s">
        <v>2728</v>
      </c>
      <c r="D1565" s="32" t="s">
        <v>2729</v>
      </c>
    </row>
    <row r="1566" spans="1:4">
      <c r="A1566" s="34" t="s">
        <v>23</v>
      </c>
      <c r="B1566" s="32" t="s">
        <v>2673</v>
      </c>
      <c r="C1566" s="33" t="s">
        <v>2730</v>
      </c>
      <c r="D1566" s="32" t="s">
        <v>2731</v>
      </c>
    </row>
    <row r="1567" spans="1:4">
      <c r="A1567" s="34" t="s">
        <v>23</v>
      </c>
      <c r="B1567" s="32" t="s">
        <v>2673</v>
      </c>
      <c r="C1567" s="33" t="s">
        <v>2732</v>
      </c>
      <c r="D1567" s="32" t="s">
        <v>3514</v>
      </c>
    </row>
    <row r="1568" spans="1:4">
      <c r="A1568" s="34" t="s">
        <v>23</v>
      </c>
      <c r="B1568" s="32" t="s">
        <v>2673</v>
      </c>
      <c r="C1568" s="33" t="s">
        <v>2733</v>
      </c>
      <c r="D1568" s="32" t="s">
        <v>2734</v>
      </c>
    </row>
    <row r="1569" spans="1:4">
      <c r="A1569" s="34" t="s">
        <v>23</v>
      </c>
      <c r="B1569" s="32" t="s">
        <v>2673</v>
      </c>
      <c r="C1569" s="33" t="s">
        <v>2735</v>
      </c>
      <c r="D1569" s="32" t="s">
        <v>2736</v>
      </c>
    </row>
    <row r="1570" spans="1:4">
      <c r="A1570" s="34" t="s">
        <v>23</v>
      </c>
      <c r="B1570" s="32" t="s">
        <v>2673</v>
      </c>
      <c r="C1570" s="33" t="s">
        <v>2737</v>
      </c>
      <c r="D1570" s="32" t="s">
        <v>2127</v>
      </c>
    </row>
    <row r="1571" spans="1:4">
      <c r="A1571" s="34" t="s">
        <v>23</v>
      </c>
      <c r="B1571" s="32" t="s">
        <v>2673</v>
      </c>
      <c r="C1571" s="33" t="s">
        <v>2738</v>
      </c>
      <c r="D1571" s="32" t="s">
        <v>2739</v>
      </c>
    </row>
    <row r="1572" spans="1:4">
      <c r="A1572" s="34" t="s">
        <v>23</v>
      </c>
      <c r="B1572" s="32" t="s">
        <v>2673</v>
      </c>
      <c r="C1572" s="33" t="s">
        <v>2740</v>
      </c>
      <c r="D1572" s="32" t="s">
        <v>2741</v>
      </c>
    </row>
    <row r="1573" spans="1:4">
      <c r="A1573" s="34" t="s">
        <v>23</v>
      </c>
      <c r="B1573" s="32" t="s">
        <v>2673</v>
      </c>
      <c r="C1573" s="33" t="s">
        <v>2742</v>
      </c>
      <c r="D1573" s="32" t="s">
        <v>2743</v>
      </c>
    </row>
    <row r="1574" spans="1:4">
      <c r="A1574" s="34" t="s">
        <v>23</v>
      </c>
      <c r="B1574" s="32" t="s">
        <v>2673</v>
      </c>
      <c r="C1574" s="33" t="s">
        <v>2744</v>
      </c>
      <c r="D1574" s="32" t="s">
        <v>2745</v>
      </c>
    </row>
    <row r="1575" spans="1:4">
      <c r="A1575" s="34" t="s">
        <v>23</v>
      </c>
      <c r="B1575" s="32" t="s">
        <v>2673</v>
      </c>
      <c r="C1575" s="33" t="s">
        <v>2746</v>
      </c>
      <c r="D1575" s="32" t="s">
        <v>2747</v>
      </c>
    </row>
    <row r="1576" spans="1:4">
      <c r="A1576" s="34" t="s">
        <v>23</v>
      </c>
      <c r="B1576" s="32" t="s">
        <v>2673</v>
      </c>
      <c r="C1576" s="33" t="s">
        <v>2748</v>
      </c>
      <c r="D1576" s="32" t="s">
        <v>2749</v>
      </c>
    </row>
    <row r="1577" spans="1:4">
      <c r="A1577" s="34" t="s">
        <v>23</v>
      </c>
      <c r="B1577" s="32" t="s">
        <v>2673</v>
      </c>
      <c r="C1577" s="33" t="s">
        <v>2750</v>
      </c>
      <c r="D1577" s="32" t="s">
        <v>2751</v>
      </c>
    </row>
    <row r="1578" spans="1:4">
      <c r="A1578" s="34" t="s">
        <v>23</v>
      </c>
      <c r="B1578" s="32" t="s">
        <v>2673</v>
      </c>
      <c r="C1578" s="33" t="s">
        <v>2752</v>
      </c>
      <c r="D1578" s="32" t="s">
        <v>2753</v>
      </c>
    </row>
    <row r="1579" spans="1:4">
      <c r="A1579" s="34" t="s">
        <v>23</v>
      </c>
      <c r="B1579" s="32" t="s">
        <v>2673</v>
      </c>
      <c r="C1579" s="33" t="s">
        <v>2754</v>
      </c>
      <c r="D1579" s="32" t="s">
        <v>2755</v>
      </c>
    </row>
    <row r="1580" spans="1:4">
      <c r="A1580" s="33">
        <v>2770</v>
      </c>
      <c r="B1580" s="32" t="s">
        <v>2756</v>
      </c>
      <c r="C1580" s="33" t="s">
        <v>2757</v>
      </c>
      <c r="D1580" s="32" t="s">
        <v>2758</v>
      </c>
    </row>
    <row r="1581" spans="1:4">
      <c r="A1581" s="33">
        <v>2770</v>
      </c>
      <c r="B1581" s="32" t="s">
        <v>2756</v>
      </c>
      <c r="C1581" s="33" t="s">
        <v>2759</v>
      </c>
      <c r="D1581" s="32" t="s">
        <v>2760</v>
      </c>
    </row>
    <row r="1582" spans="1:4">
      <c r="A1582" s="33">
        <v>2770</v>
      </c>
      <c r="B1582" s="32" t="s">
        <v>2756</v>
      </c>
      <c r="C1582" s="33" t="s">
        <v>2761</v>
      </c>
      <c r="D1582" s="32" t="s">
        <v>2762</v>
      </c>
    </row>
    <row r="1583" spans="1:4">
      <c r="A1583" s="33">
        <v>2770</v>
      </c>
      <c r="B1583" s="32" t="s">
        <v>2756</v>
      </c>
      <c r="C1583" s="33" t="s">
        <v>2763</v>
      </c>
      <c r="D1583" s="32" t="s">
        <v>2764</v>
      </c>
    </row>
    <row r="1584" spans="1:4">
      <c r="A1584" s="33">
        <v>2770</v>
      </c>
      <c r="B1584" s="32" t="s">
        <v>2756</v>
      </c>
      <c r="C1584" s="33" t="s">
        <v>2765</v>
      </c>
      <c r="D1584" s="32" t="s">
        <v>2766</v>
      </c>
    </row>
    <row r="1585" spans="1:4">
      <c r="A1585" s="34" t="s">
        <v>2709</v>
      </c>
      <c r="B1585" s="32" t="s">
        <v>2767</v>
      </c>
      <c r="C1585" s="33" t="s">
        <v>2768</v>
      </c>
      <c r="D1585" s="32" t="s">
        <v>2769</v>
      </c>
    </row>
    <row r="1586" spans="1:4">
      <c r="A1586" s="34" t="s">
        <v>2709</v>
      </c>
      <c r="B1586" s="32" t="s">
        <v>2767</v>
      </c>
      <c r="C1586" s="33" t="s">
        <v>2770</v>
      </c>
      <c r="D1586" s="32" t="s">
        <v>2771</v>
      </c>
    </row>
    <row r="1587" spans="1:4">
      <c r="A1587" s="34" t="s">
        <v>2709</v>
      </c>
      <c r="B1587" s="32" t="s">
        <v>2767</v>
      </c>
      <c r="C1587" s="33" t="s">
        <v>2772</v>
      </c>
      <c r="D1587" s="32" t="s">
        <v>2773</v>
      </c>
    </row>
    <row r="1588" spans="1:4">
      <c r="A1588" s="34" t="s">
        <v>2709</v>
      </c>
      <c r="B1588" s="32" t="s">
        <v>2767</v>
      </c>
      <c r="C1588" s="33" t="s">
        <v>2774</v>
      </c>
      <c r="D1588" s="32" t="s">
        <v>2775</v>
      </c>
    </row>
    <row r="1589" spans="1:4">
      <c r="A1589" s="33">
        <v>1480</v>
      </c>
      <c r="B1589" s="32" t="s">
        <v>2776</v>
      </c>
      <c r="C1589" s="33" t="s">
        <v>2777</v>
      </c>
      <c r="D1589" s="32" t="s">
        <v>2901</v>
      </c>
    </row>
    <row r="1590" spans="1:4">
      <c r="A1590" s="33">
        <v>1480</v>
      </c>
      <c r="B1590" s="32" t="s">
        <v>2776</v>
      </c>
      <c r="C1590" s="33" t="s">
        <v>2778</v>
      </c>
      <c r="D1590" s="32" t="s">
        <v>2779</v>
      </c>
    </row>
    <row r="1591" spans="1:4">
      <c r="A1591" s="33">
        <v>1480</v>
      </c>
      <c r="B1591" s="32" t="s">
        <v>2776</v>
      </c>
      <c r="C1591" s="33" t="s">
        <v>2780</v>
      </c>
      <c r="D1591" s="32" t="s">
        <v>2781</v>
      </c>
    </row>
    <row r="1592" spans="1:4">
      <c r="A1592" s="33">
        <v>3000</v>
      </c>
      <c r="B1592" s="32" t="s">
        <v>2782</v>
      </c>
      <c r="C1592" s="33" t="s">
        <v>2783</v>
      </c>
      <c r="D1592" s="32" t="s">
        <v>2784</v>
      </c>
    </row>
    <row r="1593" spans="1:4">
      <c r="A1593" s="33">
        <v>3000</v>
      </c>
      <c r="B1593" s="32" t="s">
        <v>2782</v>
      </c>
      <c r="C1593" s="33" t="s">
        <v>2785</v>
      </c>
      <c r="D1593" s="32" t="s">
        <v>2786</v>
      </c>
    </row>
    <row r="1594" spans="1:4">
      <c r="A1594" s="33">
        <v>3000</v>
      </c>
      <c r="B1594" s="32" t="s">
        <v>2782</v>
      </c>
      <c r="C1594" s="33" t="s">
        <v>2787</v>
      </c>
      <c r="D1594" s="32" t="s">
        <v>2788</v>
      </c>
    </row>
    <row r="1595" spans="1:4">
      <c r="A1595" s="33">
        <v>3000</v>
      </c>
      <c r="B1595" s="32" t="s">
        <v>2782</v>
      </c>
      <c r="C1595" s="33" t="s">
        <v>2789</v>
      </c>
      <c r="D1595" s="32" t="s">
        <v>2790</v>
      </c>
    </row>
    <row r="1596" spans="1:4">
      <c r="A1596" s="33">
        <v>3000</v>
      </c>
      <c r="B1596" s="32" t="s">
        <v>2782</v>
      </c>
      <c r="C1596" s="33" t="s">
        <v>2791</v>
      </c>
      <c r="D1596" s="32" t="s">
        <v>1871</v>
      </c>
    </row>
    <row r="1597" spans="1:4">
      <c r="A1597" s="33">
        <v>3000</v>
      </c>
      <c r="B1597" s="32" t="s">
        <v>2782</v>
      </c>
      <c r="C1597" s="33" t="s">
        <v>1872</v>
      </c>
      <c r="D1597" s="32" t="s">
        <v>1873</v>
      </c>
    </row>
    <row r="1598" spans="1:4">
      <c r="A1598" s="33">
        <v>3000</v>
      </c>
      <c r="B1598" s="32" t="s">
        <v>2782</v>
      </c>
      <c r="C1598" s="33" t="s">
        <v>1874</v>
      </c>
      <c r="D1598" s="32" t="s">
        <v>1875</v>
      </c>
    </row>
    <row r="1599" spans="1:4">
      <c r="A1599" s="33">
        <v>3000</v>
      </c>
      <c r="B1599" s="32" t="s">
        <v>2782</v>
      </c>
      <c r="C1599" s="33" t="s">
        <v>1876</v>
      </c>
      <c r="D1599" s="32" t="s">
        <v>1877</v>
      </c>
    </row>
    <row r="1600" spans="1:4">
      <c r="A1600" s="33">
        <v>2570</v>
      </c>
      <c r="B1600" s="32" t="s">
        <v>1878</v>
      </c>
      <c r="C1600" s="33" t="s">
        <v>1879</v>
      </c>
      <c r="D1600" s="32" t="s">
        <v>1880</v>
      </c>
    </row>
    <row r="1601" spans="1:4">
      <c r="A1601" s="33">
        <v>2570</v>
      </c>
      <c r="B1601" s="32" t="s">
        <v>1878</v>
      </c>
      <c r="C1601" s="33" t="s">
        <v>1881</v>
      </c>
      <c r="D1601" s="32" t="s">
        <v>1882</v>
      </c>
    </row>
    <row r="1602" spans="1:4">
      <c r="A1602" s="33">
        <v>2830</v>
      </c>
      <c r="B1602" s="32" t="s">
        <v>1883</v>
      </c>
      <c r="C1602" s="33" t="s">
        <v>1884</v>
      </c>
      <c r="D1602" s="32" t="s">
        <v>1885</v>
      </c>
    </row>
    <row r="1603" spans="1:4">
      <c r="A1603" s="33">
        <v>2830</v>
      </c>
      <c r="B1603" s="32" t="s">
        <v>1883</v>
      </c>
      <c r="C1603" s="33" t="s">
        <v>1886</v>
      </c>
      <c r="D1603" s="32" t="s">
        <v>1887</v>
      </c>
    </row>
    <row r="1604" spans="1:4">
      <c r="A1604" s="33">
        <v>2830</v>
      </c>
      <c r="B1604" s="32" t="s">
        <v>1883</v>
      </c>
      <c r="C1604" s="33" t="s">
        <v>1888</v>
      </c>
      <c r="D1604" s="32" t="s">
        <v>1889</v>
      </c>
    </row>
    <row r="1605" spans="1:4">
      <c r="A1605" s="33">
        <v>1560</v>
      </c>
      <c r="B1605" s="32" t="s">
        <v>1890</v>
      </c>
      <c r="C1605" s="33" t="s">
        <v>1891</v>
      </c>
      <c r="D1605" s="32" t="s">
        <v>1892</v>
      </c>
    </row>
    <row r="1606" spans="1:4">
      <c r="A1606" s="33">
        <v>1560</v>
      </c>
      <c r="B1606" s="32" t="s">
        <v>1890</v>
      </c>
      <c r="C1606" s="33" t="s">
        <v>1893</v>
      </c>
      <c r="D1606" s="32" t="s">
        <v>1894</v>
      </c>
    </row>
    <row r="1607" spans="1:4">
      <c r="A1607" s="33">
        <v>1560</v>
      </c>
      <c r="B1607" s="32" t="s">
        <v>1890</v>
      </c>
      <c r="C1607" s="33" t="s">
        <v>1895</v>
      </c>
      <c r="D1607" s="32" t="s">
        <v>1896</v>
      </c>
    </row>
    <row r="1608" spans="1:4">
      <c r="A1608" s="33">
        <v>1560</v>
      </c>
      <c r="B1608" s="32" t="s">
        <v>1890</v>
      </c>
      <c r="C1608" s="33" t="s">
        <v>1197</v>
      </c>
      <c r="D1608" s="32" t="s">
        <v>1897</v>
      </c>
    </row>
    <row r="1609" spans="1:4">
      <c r="A1609" s="33">
        <v>1560</v>
      </c>
      <c r="B1609" s="32" t="s">
        <v>1890</v>
      </c>
      <c r="C1609" s="33" t="s">
        <v>1898</v>
      </c>
      <c r="D1609" s="32" t="s">
        <v>1899</v>
      </c>
    </row>
    <row r="1610" spans="1:4">
      <c r="A1610" s="33">
        <v>1560</v>
      </c>
      <c r="B1610" s="32" t="s">
        <v>1890</v>
      </c>
      <c r="C1610" s="33" t="s">
        <v>1900</v>
      </c>
      <c r="D1610" s="32" t="s">
        <v>1901</v>
      </c>
    </row>
    <row r="1611" spans="1:4">
      <c r="A1611" s="33">
        <v>1560</v>
      </c>
      <c r="B1611" s="32" t="s">
        <v>1890</v>
      </c>
      <c r="C1611" s="33" t="s">
        <v>1902</v>
      </c>
      <c r="D1611" s="32" t="s">
        <v>1345</v>
      </c>
    </row>
    <row r="1612" spans="1:4">
      <c r="A1612" s="33">
        <v>1560</v>
      </c>
      <c r="B1612" s="32" t="s">
        <v>1890</v>
      </c>
      <c r="C1612" s="33" t="s">
        <v>1192</v>
      </c>
      <c r="D1612" s="32" t="s">
        <v>1903</v>
      </c>
    </row>
    <row r="1613" spans="1:4">
      <c r="A1613" s="33">
        <v>1560</v>
      </c>
      <c r="B1613" s="32" t="s">
        <v>1890</v>
      </c>
      <c r="C1613" s="33" t="s">
        <v>1904</v>
      </c>
      <c r="D1613" s="32" t="s">
        <v>1905</v>
      </c>
    </row>
    <row r="1614" spans="1:4">
      <c r="A1614" s="33">
        <v>1560</v>
      </c>
      <c r="B1614" s="32" t="s">
        <v>1890</v>
      </c>
      <c r="C1614" s="33" t="s">
        <v>1906</v>
      </c>
      <c r="D1614" s="32" t="s">
        <v>1907</v>
      </c>
    </row>
    <row r="1615" spans="1:4">
      <c r="A1615" s="33">
        <v>1560</v>
      </c>
      <c r="B1615" s="32" t="s">
        <v>1890</v>
      </c>
      <c r="C1615" s="33" t="s">
        <v>1908</v>
      </c>
      <c r="D1615" s="32" t="s">
        <v>1909</v>
      </c>
    </row>
    <row r="1616" spans="1:4">
      <c r="A1616" s="33">
        <v>1560</v>
      </c>
      <c r="B1616" s="32" t="s">
        <v>1890</v>
      </c>
      <c r="C1616" s="33" t="s">
        <v>1910</v>
      </c>
      <c r="D1616" s="32" t="s">
        <v>1911</v>
      </c>
    </row>
    <row r="1617" spans="1:4">
      <c r="A1617" s="33">
        <v>1560</v>
      </c>
      <c r="B1617" s="32" t="s">
        <v>1890</v>
      </c>
      <c r="C1617" s="33" t="s">
        <v>1912</v>
      </c>
      <c r="D1617" s="32" t="s">
        <v>1913</v>
      </c>
    </row>
    <row r="1618" spans="1:4">
      <c r="A1618" s="33">
        <v>1560</v>
      </c>
      <c r="B1618" s="32" t="s">
        <v>1890</v>
      </c>
      <c r="C1618" s="33" t="s">
        <v>1914</v>
      </c>
      <c r="D1618" s="32" t="s">
        <v>453</v>
      </c>
    </row>
    <row r="1619" spans="1:4">
      <c r="A1619" s="33">
        <v>1560</v>
      </c>
      <c r="B1619" s="32" t="s">
        <v>1890</v>
      </c>
      <c r="C1619" s="33" t="s">
        <v>1915</v>
      </c>
      <c r="D1619" s="32" t="s">
        <v>1916</v>
      </c>
    </row>
    <row r="1620" spans="1:4">
      <c r="A1620" s="33">
        <v>1560</v>
      </c>
      <c r="B1620" s="32" t="s">
        <v>1890</v>
      </c>
      <c r="C1620" s="33" t="s">
        <v>1917</v>
      </c>
      <c r="D1620" s="32" t="s">
        <v>1918</v>
      </c>
    </row>
    <row r="1621" spans="1:4">
      <c r="A1621" s="33">
        <v>1560</v>
      </c>
      <c r="B1621" s="32" t="s">
        <v>1890</v>
      </c>
      <c r="C1621" s="33" t="s">
        <v>1919</v>
      </c>
      <c r="D1621" s="32" t="s">
        <v>1920</v>
      </c>
    </row>
    <row r="1622" spans="1:4">
      <c r="A1622" s="33">
        <v>1560</v>
      </c>
      <c r="B1622" s="32" t="s">
        <v>1890</v>
      </c>
      <c r="C1622" s="33" t="s">
        <v>1200</v>
      </c>
      <c r="D1622" s="32" t="s">
        <v>1921</v>
      </c>
    </row>
    <row r="1623" spans="1:4">
      <c r="A1623" s="33">
        <v>1560</v>
      </c>
      <c r="B1623" s="32" t="s">
        <v>1890</v>
      </c>
      <c r="C1623" s="33" t="s">
        <v>1922</v>
      </c>
      <c r="D1623" s="32" t="s">
        <v>2874</v>
      </c>
    </row>
    <row r="1624" spans="1:4">
      <c r="A1624" s="33">
        <v>1560</v>
      </c>
      <c r="B1624" s="32" t="s">
        <v>1890</v>
      </c>
      <c r="C1624" s="33" t="s">
        <v>1923</v>
      </c>
      <c r="D1624" s="32" t="s">
        <v>1924</v>
      </c>
    </row>
    <row r="1625" spans="1:4">
      <c r="A1625" s="33">
        <v>1560</v>
      </c>
      <c r="B1625" s="32" t="s">
        <v>1890</v>
      </c>
      <c r="C1625" s="33" t="s">
        <v>1925</v>
      </c>
      <c r="D1625" s="32" t="s">
        <v>1926</v>
      </c>
    </row>
    <row r="1626" spans="1:4">
      <c r="A1626" s="33">
        <v>1560</v>
      </c>
      <c r="B1626" s="32" t="s">
        <v>1890</v>
      </c>
      <c r="C1626" s="33" t="s">
        <v>1927</v>
      </c>
      <c r="D1626" s="32" t="s">
        <v>1928</v>
      </c>
    </row>
    <row r="1627" spans="1:4">
      <c r="A1627" s="33">
        <v>1560</v>
      </c>
      <c r="B1627" s="32" t="s">
        <v>1890</v>
      </c>
      <c r="C1627" s="33" t="s">
        <v>1929</v>
      </c>
      <c r="D1627" s="32" t="s">
        <v>1930</v>
      </c>
    </row>
    <row r="1628" spans="1:4">
      <c r="A1628" s="33">
        <v>1560</v>
      </c>
      <c r="B1628" s="32" t="s">
        <v>1890</v>
      </c>
      <c r="C1628" s="33" t="s">
        <v>1931</v>
      </c>
      <c r="D1628" s="32" t="s">
        <v>1932</v>
      </c>
    </row>
    <row r="1629" spans="1:4">
      <c r="A1629" s="33">
        <v>1560</v>
      </c>
      <c r="B1629" s="32" t="s">
        <v>1890</v>
      </c>
      <c r="C1629" s="33" t="s">
        <v>1933</v>
      </c>
      <c r="D1629" s="32" t="s">
        <v>1934</v>
      </c>
    </row>
    <row r="1630" spans="1:4">
      <c r="A1630" s="33">
        <v>1560</v>
      </c>
      <c r="B1630" s="32" t="s">
        <v>1890</v>
      </c>
      <c r="C1630" s="33" t="s">
        <v>1935</v>
      </c>
      <c r="D1630" s="32" t="s">
        <v>1936</v>
      </c>
    </row>
    <row r="1631" spans="1:4">
      <c r="A1631" s="33">
        <v>1560</v>
      </c>
      <c r="B1631" s="32" t="s">
        <v>1890</v>
      </c>
      <c r="C1631" s="33" t="s">
        <v>1937</v>
      </c>
      <c r="D1631" s="32" t="s">
        <v>1938</v>
      </c>
    </row>
    <row r="1632" spans="1:4">
      <c r="A1632" s="33">
        <v>1560</v>
      </c>
      <c r="B1632" s="32" t="s">
        <v>1890</v>
      </c>
      <c r="C1632" s="33" t="s">
        <v>1939</v>
      </c>
      <c r="D1632" s="32" t="s">
        <v>1940</v>
      </c>
    </row>
    <row r="1633" spans="1:4">
      <c r="A1633" s="33">
        <v>1560</v>
      </c>
      <c r="B1633" s="32" t="s">
        <v>1890</v>
      </c>
      <c r="C1633" s="33" t="s">
        <v>1941</v>
      </c>
      <c r="D1633" s="32" t="s">
        <v>1942</v>
      </c>
    </row>
    <row r="1634" spans="1:4">
      <c r="A1634" s="33">
        <v>1560</v>
      </c>
      <c r="B1634" s="32" t="s">
        <v>1890</v>
      </c>
      <c r="C1634" s="33" t="s">
        <v>1943</v>
      </c>
      <c r="D1634" s="32" t="s">
        <v>1944</v>
      </c>
    </row>
    <row r="1635" spans="1:4">
      <c r="A1635" s="33">
        <v>1580</v>
      </c>
      <c r="B1635" s="32" t="s">
        <v>1225</v>
      </c>
      <c r="C1635" s="33" t="s">
        <v>1945</v>
      </c>
      <c r="D1635" s="32" t="s">
        <v>1946</v>
      </c>
    </row>
    <row r="1636" spans="1:4">
      <c r="A1636" s="33">
        <v>1580</v>
      </c>
      <c r="B1636" s="32" t="s">
        <v>1225</v>
      </c>
      <c r="C1636" s="33" t="s">
        <v>1947</v>
      </c>
      <c r="D1636" s="32" t="s">
        <v>1948</v>
      </c>
    </row>
    <row r="1637" spans="1:4">
      <c r="A1637" s="33">
        <v>1580</v>
      </c>
      <c r="B1637" s="32" t="s">
        <v>1225</v>
      </c>
      <c r="C1637" s="33" t="s">
        <v>1949</v>
      </c>
      <c r="D1637" s="32" t="s">
        <v>1950</v>
      </c>
    </row>
    <row r="1638" spans="1:4">
      <c r="A1638" s="33">
        <v>1580</v>
      </c>
      <c r="B1638" s="32" t="s">
        <v>1225</v>
      </c>
      <c r="C1638" s="33" t="s">
        <v>1951</v>
      </c>
      <c r="D1638" s="32" t="s">
        <v>1952</v>
      </c>
    </row>
    <row r="1639" spans="1:4">
      <c r="A1639" s="33">
        <v>1828</v>
      </c>
      <c r="B1639" s="32" t="s">
        <v>1953</v>
      </c>
      <c r="C1639" s="33" t="s">
        <v>1954</v>
      </c>
      <c r="D1639" s="32" t="s">
        <v>1955</v>
      </c>
    </row>
    <row r="1640" spans="1:4">
      <c r="A1640" s="33">
        <v>1828</v>
      </c>
      <c r="B1640" s="32" t="s">
        <v>1953</v>
      </c>
      <c r="C1640" s="33" t="s">
        <v>1956</v>
      </c>
      <c r="D1640" s="32" t="s">
        <v>1957</v>
      </c>
    </row>
    <row r="1641" spans="1:4">
      <c r="A1641" s="33">
        <v>1828</v>
      </c>
      <c r="B1641" s="32" t="s">
        <v>1953</v>
      </c>
      <c r="C1641" s="33" t="s">
        <v>1958</v>
      </c>
      <c r="D1641" s="32" t="s">
        <v>1959</v>
      </c>
    </row>
    <row r="1642" spans="1:4">
      <c r="A1642" s="33">
        <v>1828</v>
      </c>
      <c r="B1642" s="32" t="s">
        <v>1953</v>
      </c>
      <c r="C1642" s="33" t="s">
        <v>1960</v>
      </c>
      <c r="D1642" s="32" t="s">
        <v>3285</v>
      </c>
    </row>
    <row r="1643" spans="1:4">
      <c r="A1643" s="33">
        <v>1828</v>
      </c>
      <c r="B1643" s="32" t="s">
        <v>1953</v>
      </c>
      <c r="C1643" s="33" t="s">
        <v>1961</v>
      </c>
      <c r="D1643" s="32" t="s">
        <v>1962</v>
      </c>
    </row>
    <row r="1644" spans="1:4">
      <c r="A1644" s="33">
        <v>1828</v>
      </c>
      <c r="B1644" s="32" t="s">
        <v>1953</v>
      </c>
      <c r="C1644" s="33" t="s">
        <v>1963</v>
      </c>
      <c r="D1644" s="32" t="s">
        <v>1964</v>
      </c>
    </row>
    <row r="1645" spans="1:4">
      <c r="A1645" s="33">
        <v>1828</v>
      </c>
      <c r="B1645" s="32" t="s">
        <v>1953</v>
      </c>
      <c r="C1645" s="33" t="s">
        <v>1965</v>
      </c>
      <c r="D1645" s="32" t="s">
        <v>1966</v>
      </c>
    </row>
    <row r="1646" spans="1:4">
      <c r="A1646" s="33">
        <v>1828</v>
      </c>
      <c r="B1646" s="32" t="s">
        <v>1953</v>
      </c>
      <c r="C1646" s="33" t="s">
        <v>1967</v>
      </c>
      <c r="D1646" s="32" t="s">
        <v>1968</v>
      </c>
    </row>
    <row r="1647" spans="1:4">
      <c r="A1647" s="33">
        <v>1828</v>
      </c>
      <c r="B1647" s="32" t="s">
        <v>1953</v>
      </c>
      <c r="C1647" s="33" t="s">
        <v>1969</v>
      </c>
      <c r="D1647" s="32" t="s">
        <v>1386</v>
      </c>
    </row>
    <row r="1648" spans="1:4">
      <c r="A1648" s="34" t="s">
        <v>1188</v>
      </c>
      <c r="B1648" s="32" t="s">
        <v>1189</v>
      </c>
      <c r="C1648" s="33" t="s">
        <v>1970</v>
      </c>
      <c r="D1648" s="32" t="s">
        <v>1971</v>
      </c>
    </row>
    <row r="1649" spans="1:4">
      <c r="A1649" s="34" t="s">
        <v>1188</v>
      </c>
      <c r="B1649" s="32" t="s">
        <v>1189</v>
      </c>
      <c r="C1649" s="33" t="s">
        <v>1972</v>
      </c>
      <c r="D1649" s="32" t="s">
        <v>1973</v>
      </c>
    </row>
    <row r="1650" spans="1:4">
      <c r="A1650" s="34" t="s">
        <v>1188</v>
      </c>
      <c r="B1650" s="32" t="s">
        <v>1189</v>
      </c>
      <c r="C1650" s="33" t="s">
        <v>1974</v>
      </c>
      <c r="D1650" s="32" t="s">
        <v>1975</v>
      </c>
    </row>
    <row r="1651" spans="1:4">
      <c r="A1651" s="34" t="s">
        <v>1188</v>
      </c>
      <c r="B1651" s="32" t="s">
        <v>1189</v>
      </c>
      <c r="C1651" s="33" t="s">
        <v>1976</v>
      </c>
      <c r="D1651" s="32" t="s">
        <v>1977</v>
      </c>
    </row>
    <row r="1652" spans="1:4">
      <c r="A1652" s="34" t="s">
        <v>1188</v>
      </c>
      <c r="B1652" s="32" t="s">
        <v>1189</v>
      </c>
      <c r="C1652" s="33" t="s">
        <v>1978</v>
      </c>
      <c r="D1652" s="32" t="s">
        <v>1979</v>
      </c>
    </row>
    <row r="1653" spans="1:4">
      <c r="A1653" s="34" t="s">
        <v>1186</v>
      </c>
      <c r="B1653" s="32" t="s">
        <v>1187</v>
      </c>
      <c r="C1653" s="33" t="s">
        <v>1980</v>
      </c>
      <c r="D1653" s="32" t="s">
        <v>1981</v>
      </c>
    </row>
    <row r="1654" spans="1:4">
      <c r="A1654" s="34" t="s">
        <v>1186</v>
      </c>
      <c r="B1654" s="32" t="s">
        <v>1187</v>
      </c>
      <c r="C1654" s="33" t="s">
        <v>1982</v>
      </c>
      <c r="D1654" s="32" t="s">
        <v>1983</v>
      </c>
    </row>
    <row r="1655" spans="1:4">
      <c r="A1655" s="33">
        <v>3080</v>
      </c>
      <c r="B1655" s="32" t="s">
        <v>1984</v>
      </c>
      <c r="C1655" s="33" t="s">
        <v>1985</v>
      </c>
      <c r="D1655" s="32" t="s">
        <v>1986</v>
      </c>
    </row>
    <row r="1656" spans="1:4">
      <c r="A1656" s="33">
        <v>3080</v>
      </c>
      <c r="B1656" s="32" t="s">
        <v>1984</v>
      </c>
      <c r="C1656" s="33" t="s">
        <v>1987</v>
      </c>
      <c r="D1656" s="32" t="s">
        <v>1988</v>
      </c>
    </row>
    <row r="1657" spans="1:4">
      <c r="A1657" s="33">
        <v>3080</v>
      </c>
      <c r="B1657" s="32" t="s">
        <v>1984</v>
      </c>
      <c r="C1657" s="33" t="s">
        <v>1989</v>
      </c>
      <c r="D1657" s="32" t="s">
        <v>1990</v>
      </c>
    </row>
    <row r="1658" spans="1:4">
      <c r="A1658" s="33">
        <v>3080</v>
      </c>
      <c r="B1658" s="32" t="s">
        <v>1984</v>
      </c>
      <c r="C1658" s="33" t="s">
        <v>1991</v>
      </c>
      <c r="D1658" s="32" t="s">
        <v>1992</v>
      </c>
    </row>
    <row r="1659" spans="1:4">
      <c r="A1659" s="33">
        <v>3080</v>
      </c>
      <c r="B1659" s="32" t="s">
        <v>1984</v>
      </c>
      <c r="C1659" s="33" t="s">
        <v>1993</v>
      </c>
      <c r="D1659" s="32" t="s">
        <v>1994</v>
      </c>
    </row>
    <row r="1660" spans="1:4">
      <c r="A1660" s="33">
        <v>3080</v>
      </c>
      <c r="B1660" s="32" t="s">
        <v>1984</v>
      </c>
      <c r="C1660" s="33" t="s">
        <v>1995</v>
      </c>
      <c r="D1660" s="32" t="s">
        <v>1996</v>
      </c>
    </row>
    <row r="1661" spans="1:4">
      <c r="A1661" s="33">
        <v>3140</v>
      </c>
      <c r="B1661" s="32" t="s">
        <v>1997</v>
      </c>
      <c r="C1661" s="33" t="s">
        <v>1998</v>
      </c>
      <c r="D1661" s="32" t="s">
        <v>1999</v>
      </c>
    </row>
    <row r="1662" spans="1:4">
      <c r="A1662" s="33">
        <v>3140</v>
      </c>
      <c r="B1662" s="32" t="s">
        <v>1997</v>
      </c>
      <c r="C1662" s="33" t="s">
        <v>2000</v>
      </c>
      <c r="D1662" s="32" t="s">
        <v>2001</v>
      </c>
    </row>
    <row r="1663" spans="1:4">
      <c r="A1663" s="33">
        <v>3140</v>
      </c>
      <c r="B1663" s="32" t="s">
        <v>1997</v>
      </c>
      <c r="C1663" s="33" t="s">
        <v>2002</v>
      </c>
      <c r="D1663" s="32" t="s">
        <v>2003</v>
      </c>
    </row>
    <row r="1664" spans="1:4">
      <c r="A1664" s="33">
        <v>3140</v>
      </c>
      <c r="B1664" s="32" t="s">
        <v>1997</v>
      </c>
      <c r="C1664" s="33" t="s">
        <v>2004</v>
      </c>
      <c r="D1664" s="32" t="s">
        <v>2005</v>
      </c>
    </row>
    <row r="1665" spans="1:4">
      <c r="A1665" s="33">
        <v>2505</v>
      </c>
      <c r="B1665" s="32" t="s">
        <v>2006</v>
      </c>
      <c r="C1665" s="33" t="s">
        <v>2007</v>
      </c>
      <c r="D1665" s="32" t="s">
        <v>2008</v>
      </c>
    </row>
    <row r="1666" spans="1:4">
      <c r="A1666" s="33">
        <v>2505</v>
      </c>
      <c r="B1666" s="32" t="s">
        <v>2006</v>
      </c>
      <c r="C1666" s="33" t="s">
        <v>2009</v>
      </c>
      <c r="D1666" s="32" t="s">
        <v>2010</v>
      </c>
    </row>
    <row r="1667" spans="1:4">
      <c r="A1667" s="33">
        <v>2505</v>
      </c>
      <c r="B1667" s="32" t="s">
        <v>2006</v>
      </c>
      <c r="C1667" s="33" t="s">
        <v>2011</v>
      </c>
      <c r="D1667" s="32" t="s">
        <v>2012</v>
      </c>
    </row>
    <row r="1668" spans="1:4">
      <c r="A1668" s="33">
        <v>2190</v>
      </c>
      <c r="B1668" s="32" t="s">
        <v>1240</v>
      </c>
      <c r="C1668" s="33" t="s">
        <v>2013</v>
      </c>
      <c r="D1668" s="32" t="s">
        <v>2014</v>
      </c>
    </row>
    <row r="1669" spans="1:4">
      <c r="A1669" s="33">
        <v>2190</v>
      </c>
      <c r="B1669" s="32" t="s">
        <v>1240</v>
      </c>
      <c r="C1669" s="33" t="s">
        <v>2015</v>
      </c>
      <c r="D1669" s="32" t="s">
        <v>2016</v>
      </c>
    </row>
    <row r="1670" spans="1:4">
      <c r="A1670" s="33">
        <v>2190</v>
      </c>
      <c r="B1670" s="32" t="s">
        <v>1240</v>
      </c>
      <c r="C1670" s="33" t="s">
        <v>2017</v>
      </c>
      <c r="D1670" s="32" t="s">
        <v>2018</v>
      </c>
    </row>
    <row r="1671" spans="1:4">
      <c r="A1671" s="33">
        <v>1340</v>
      </c>
      <c r="B1671" s="32" t="s">
        <v>2019</v>
      </c>
      <c r="C1671" s="33" t="s">
        <v>2020</v>
      </c>
      <c r="D1671" s="32" t="s">
        <v>2021</v>
      </c>
    </row>
    <row r="1672" spans="1:4">
      <c r="A1672" s="33">
        <v>1340</v>
      </c>
      <c r="B1672" s="32" t="s">
        <v>2019</v>
      </c>
      <c r="C1672" s="33" t="s">
        <v>2022</v>
      </c>
      <c r="D1672" s="32" t="s">
        <v>2023</v>
      </c>
    </row>
    <row r="1673" spans="1:4">
      <c r="A1673" s="33">
        <v>1340</v>
      </c>
      <c r="B1673" s="32" t="s">
        <v>2019</v>
      </c>
      <c r="C1673" s="33" t="s">
        <v>2024</v>
      </c>
      <c r="D1673" s="32" t="s">
        <v>2025</v>
      </c>
    </row>
    <row r="1674" spans="1:4">
      <c r="A1674" s="34" t="s">
        <v>22</v>
      </c>
      <c r="B1674" s="32" t="s">
        <v>2026</v>
      </c>
      <c r="C1674" s="33" t="s">
        <v>2027</v>
      </c>
      <c r="D1674" s="32" t="s">
        <v>2028</v>
      </c>
    </row>
    <row r="1675" spans="1:4">
      <c r="A1675" s="34" t="s">
        <v>22</v>
      </c>
      <c r="B1675" s="32" t="s">
        <v>2026</v>
      </c>
      <c r="C1675" s="33" t="s">
        <v>2029</v>
      </c>
      <c r="D1675" s="32" t="s">
        <v>2030</v>
      </c>
    </row>
    <row r="1676" spans="1:4">
      <c r="A1676" s="34" t="s">
        <v>22</v>
      </c>
      <c r="B1676" s="32" t="s">
        <v>2026</v>
      </c>
      <c r="C1676" s="33" t="s">
        <v>2031</v>
      </c>
      <c r="D1676" s="32" t="s">
        <v>2032</v>
      </c>
    </row>
    <row r="1677" spans="1:4">
      <c r="A1677" s="34" t="s">
        <v>22</v>
      </c>
      <c r="B1677" s="32" t="s">
        <v>2026</v>
      </c>
      <c r="C1677" s="33" t="s">
        <v>2033</v>
      </c>
      <c r="D1677" s="32" t="s">
        <v>2034</v>
      </c>
    </row>
    <row r="1678" spans="1:4">
      <c r="A1678" s="34" t="s">
        <v>22</v>
      </c>
      <c r="B1678" s="32" t="s">
        <v>2026</v>
      </c>
      <c r="C1678" s="33" t="s">
        <v>1234</v>
      </c>
      <c r="D1678" s="32" t="s">
        <v>2035</v>
      </c>
    </row>
    <row r="1679" spans="1:4">
      <c r="A1679" s="34" t="s">
        <v>22</v>
      </c>
      <c r="B1679" s="32" t="s">
        <v>2026</v>
      </c>
      <c r="C1679" s="33" t="s">
        <v>2036</v>
      </c>
      <c r="D1679" s="32" t="s">
        <v>3222</v>
      </c>
    </row>
    <row r="1680" spans="1:4">
      <c r="A1680" s="34" t="s">
        <v>22</v>
      </c>
      <c r="B1680" s="32" t="s">
        <v>2026</v>
      </c>
      <c r="C1680" s="33" t="s">
        <v>2037</v>
      </c>
      <c r="D1680" s="32" t="s">
        <v>2038</v>
      </c>
    </row>
    <row r="1681" spans="1:4">
      <c r="A1681" s="34" t="s">
        <v>22</v>
      </c>
      <c r="B1681" s="32" t="s">
        <v>2026</v>
      </c>
      <c r="C1681" s="33" t="s">
        <v>2039</v>
      </c>
      <c r="D1681" s="32" t="s">
        <v>2040</v>
      </c>
    </row>
    <row r="1682" spans="1:4">
      <c r="A1682" s="34" t="s">
        <v>22</v>
      </c>
      <c r="B1682" s="32" t="s">
        <v>2026</v>
      </c>
      <c r="C1682" s="33" t="s">
        <v>2041</v>
      </c>
      <c r="D1682" s="32" t="s">
        <v>2042</v>
      </c>
    </row>
    <row r="1683" spans="1:4">
      <c r="A1683" s="34" t="s">
        <v>22</v>
      </c>
      <c r="B1683" s="32" t="s">
        <v>2026</v>
      </c>
      <c r="C1683" s="33" t="s">
        <v>2043</v>
      </c>
      <c r="D1683" s="32" t="s">
        <v>2044</v>
      </c>
    </row>
    <row r="1684" spans="1:4">
      <c r="A1684" s="34" t="s">
        <v>22</v>
      </c>
      <c r="B1684" s="32" t="s">
        <v>2026</v>
      </c>
      <c r="C1684" s="33" t="s">
        <v>2045</v>
      </c>
      <c r="D1684" s="32" t="s">
        <v>2046</v>
      </c>
    </row>
    <row r="1685" spans="1:4">
      <c r="A1685" s="34" t="s">
        <v>22</v>
      </c>
      <c r="B1685" s="32" t="s">
        <v>2026</v>
      </c>
      <c r="C1685" s="33" t="s">
        <v>2047</v>
      </c>
      <c r="D1685" s="32" t="s">
        <v>2048</v>
      </c>
    </row>
    <row r="1686" spans="1:4">
      <c r="A1686" s="34" t="s">
        <v>22</v>
      </c>
      <c r="B1686" s="32" t="s">
        <v>2026</v>
      </c>
      <c r="C1686" s="33" t="s">
        <v>2049</v>
      </c>
      <c r="D1686" s="32" t="s">
        <v>2050</v>
      </c>
    </row>
    <row r="1687" spans="1:4">
      <c r="A1687" s="34" t="s">
        <v>22</v>
      </c>
      <c r="B1687" s="32" t="s">
        <v>2026</v>
      </c>
      <c r="C1687" s="33" t="s">
        <v>2051</v>
      </c>
      <c r="D1687" s="32" t="s">
        <v>2052</v>
      </c>
    </row>
    <row r="1688" spans="1:4">
      <c r="A1688" s="34" t="s">
        <v>22</v>
      </c>
      <c r="B1688" s="32" t="s">
        <v>2026</v>
      </c>
      <c r="C1688" s="33" t="s">
        <v>2053</v>
      </c>
      <c r="D1688" s="32" t="s">
        <v>2450</v>
      </c>
    </row>
    <row r="1689" spans="1:4">
      <c r="A1689" s="34" t="s">
        <v>22</v>
      </c>
      <c r="B1689" s="32" t="s">
        <v>2026</v>
      </c>
      <c r="C1689" s="33" t="s">
        <v>2054</v>
      </c>
      <c r="D1689" s="32" t="s">
        <v>2055</v>
      </c>
    </row>
    <row r="1690" spans="1:4">
      <c r="A1690" s="34" t="s">
        <v>22</v>
      </c>
      <c r="B1690" s="32" t="s">
        <v>2026</v>
      </c>
      <c r="C1690" s="33" t="s">
        <v>2056</v>
      </c>
      <c r="D1690" s="32" t="s">
        <v>2057</v>
      </c>
    </row>
    <row r="1691" spans="1:4">
      <c r="A1691" s="34" t="s">
        <v>22</v>
      </c>
      <c r="B1691" s="32" t="s">
        <v>2026</v>
      </c>
      <c r="C1691" s="33" t="s">
        <v>2058</v>
      </c>
      <c r="D1691" s="32" t="s">
        <v>2059</v>
      </c>
    </row>
    <row r="1692" spans="1:4">
      <c r="A1692" s="34" t="s">
        <v>22</v>
      </c>
      <c r="B1692" s="32" t="s">
        <v>2026</v>
      </c>
      <c r="C1692" s="33" t="s">
        <v>2060</v>
      </c>
      <c r="D1692" s="32" t="s">
        <v>2061</v>
      </c>
    </row>
    <row r="1693" spans="1:4">
      <c r="A1693" s="34" t="s">
        <v>22</v>
      </c>
      <c r="B1693" s="32" t="s">
        <v>2026</v>
      </c>
      <c r="C1693" s="33" t="s">
        <v>2062</v>
      </c>
      <c r="D1693" s="32" t="s">
        <v>2063</v>
      </c>
    </row>
    <row r="1694" spans="1:4">
      <c r="A1694" s="34" t="s">
        <v>22</v>
      </c>
      <c r="B1694" s="32" t="s">
        <v>2026</v>
      </c>
      <c r="C1694" s="33" t="s">
        <v>2064</v>
      </c>
      <c r="D1694" s="32" t="s">
        <v>2065</v>
      </c>
    </row>
    <row r="1695" spans="1:4">
      <c r="A1695" s="34" t="s">
        <v>22</v>
      </c>
      <c r="B1695" s="32" t="s">
        <v>2026</v>
      </c>
      <c r="C1695" s="33" t="s">
        <v>2066</v>
      </c>
      <c r="D1695" s="32" t="s">
        <v>2067</v>
      </c>
    </row>
    <row r="1696" spans="1:4">
      <c r="A1696" s="34" t="s">
        <v>22</v>
      </c>
      <c r="B1696" s="32" t="s">
        <v>2026</v>
      </c>
      <c r="C1696" s="33" t="s">
        <v>2068</v>
      </c>
      <c r="D1696" s="32" t="s">
        <v>2069</v>
      </c>
    </row>
    <row r="1697" spans="1:4">
      <c r="A1697" s="34" t="s">
        <v>22</v>
      </c>
      <c r="B1697" s="32" t="s">
        <v>2026</v>
      </c>
      <c r="C1697" s="33" t="s">
        <v>2070</v>
      </c>
      <c r="D1697" s="32" t="s">
        <v>2071</v>
      </c>
    </row>
    <row r="1698" spans="1:4">
      <c r="A1698" s="34" t="s">
        <v>1205</v>
      </c>
      <c r="B1698" s="32" t="s">
        <v>1206</v>
      </c>
      <c r="C1698" s="33" t="s">
        <v>2072</v>
      </c>
      <c r="D1698" s="32" t="s">
        <v>2073</v>
      </c>
    </row>
    <row r="1699" spans="1:4">
      <c r="A1699" s="34" t="s">
        <v>1205</v>
      </c>
      <c r="B1699" s="32" t="s">
        <v>1206</v>
      </c>
      <c r="C1699" s="33" t="s">
        <v>2074</v>
      </c>
      <c r="D1699" s="32" t="s">
        <v>2075</v>
      </c>
    </row>
    <row r="1700" spans="1:4">
      <c r="A1700" s="34" t="s">
        <v>1205</v>
      </c>
      <c r="B1700" s="32" t="s">
        <v>1206</v>
      </c>
      <c r="C1700" s="33" t="s">
        <v>2076</v>
      </c>
      <c r="D1700" s="32" t="s">
        <v>2976</v>
      </c>
    </row>
    <row r="1701" spans="1:4">
      <c r="A1701" s="34" t="s">
        <v>1205</v>
      </c>
      <c r="B1701" s="32" t="s">
        <v>1206</v>
      </c>
      <c r="C1701" s="33" t="s">
        <v>2977</v>
      </c>
      <c r="D1701" s="32" t="s">
        <v>2978</v>
      </c>
    </row>
    <row r="1702" spans="1:4">
      <c r="A1702" s="34" t="s">
        <v>1205</v>
      </c>
      <c r="B1702" s="32" t="s">
        <v>1206</v>
      </c>
      <c r="C1702" s="33" t="s">
        <v>2979</v>
      </c>
      <c r="D1702" s="32" t="s">
        <v>2980</v>
      </c>
    </row>
    <row r="1703" spans="1:4">
      <c r="A1703" s="34" t="s">
        <v>1205</v>
      </c>
      <c r="B1703" s="32" t="s">
        <v>1206</v>
      </c>
      <c r="C1703" s="33" t="s">
        <v>2981</v>
      </c>
      <c r="D1703" s="32" t="s">
        <v>2982</v>
      </c>
    </row>
    <row r="1704" spans="1:4">
      <c r="A1704" s="34" t="s">
        <v>1205</v>
      </c>
      <c r="B1704" s="32" t="s">
        <v>1206</v>
      </c>
      <c r="C1704" s="33" t="s">
        <v>2983</v>
      </c>
      <c r="D1704" s="32" t="s">
        <v>2511</v>
      </c>
    </row>
    <row r="1705" spans="1:4">
      <c r="A1705" s="34" t="s">
        <v>1205</v>
      </c>
      <c r="B1705" s="32" t="s">
        <v>1206</v>
      </c>
      <c r="C1705" s="33" t="s">
        <v>2984</v>
      </c>
      <c r="D1705" s="32" t="s">
        <v>2985</v>
      </c>
    </row>
    <row r="1706" spans="1:4">
      <c r="A1706" s="34" t="s">
        <v>1205</v>
      </c>
      <c r="B1706" s="32" t="s">
        <v>1206</v>
      </c>
      <c r="C1706" s="33" t="s">
        <v>2986</v>
      </c>
      <c r="D1706" s="32" t="s">
        <v>2987</v>
      </c>
    </row>
    <row r="1707" spans="1:4">
      <c r="A1707" s="34" t="s">
        <v>1205</v>
      </c>
      <c r="B1707" s="32" t="s">
        <v>1206</v>
      </c>
      <c r="C1707" s="33" t="s">
        <v>2988</v>
      </c>
      <c r="D1707" s="32" t="s">
        <v>600</v>
      </c>
    </row>
    <row r="1708" spans="1:4">
      <c r="A1708" s="34" t="s">
        <v>1205</v>
      </c>
      <c r="B1708" s="32" t="s">
        <v>1206</v>
      </c>
      <c r="C1708" s="33" t="s">
        <v>2989</v>
      </c>
      <c r="D1708" s="32" t="s">
        <v>2990</v>
      </c>
    </row>
    <row r="1709" spans="1:4">
      <c r="A1709" s="34" t="s">
        <v>1205</v>
      </c>
      <c r="B1709" s="32" t="s">
        <v>1206</v>
      </c>
      <c r="C1709" s="33" t="s">
        <v>2991</v>
      </c>
      <c r="D1709" s="32" t="s">
        <v>2992</v>
      </c>
    </row>
    <row r="1710" spans="1:4">
      <c r="A1710" s="34" t="s">
        <v>1205</v>
      </c>
      <c r="B1710" s="32" t="s">
        <v>1206</v>
      </c>
      <c r="C1710" s="33" t="s">
        <v>2993</v>
      </c>
      <c r="D1710" s="32" t="s">
        <v>2994</v>
      </c>
    </row>
    <row r="1711" spans="1:4">
      <c r="A1711" s="34" t="s">
        <v>1205</v>
      </c>
      <c r="B1711" s="32" t="s">
        <v>1206</v>
      </c>
      <c r="C1711" s="33" t="s">
        <v>2995</v>
      </c>
      <c r="D1711" s="32" t="s">
        <v>2996</v>
      </c>
    </row>
    <row r="1712" spans="1:4">
      <c r="A1712" s="34" t="s">
        <v>1205</v>
      </c>
      <c r="B1712" s="32" t="s">
        <v>1206</v>
      </c>
      <c r="C1712" s="33" t="s">
        <v>2997</v>
      </c>
      <c r="D1712" s="32" t="s">
        <v>2998</v>
      </c>
    </row>
    <row r="1713" spans="1:4">
      <c r="A1713" s="34" t="s">
        <v>1205</v>
      </c>
      <c r="B1713" s="32" t="s">
        <v>1206</v>
      </c>
      <c r="C1713" s="33" t="s">
        <v>2999</v>
      </c>
      <c r="D1713" s="32" t="s">
        <v>3000</v>
      </c>
    </row>
    <row r="1714" spans="1:4">
      <c r="A1714" s="34" t="s">
        <v>1205</v>
      </c>
      <c r="B1714" s="32" t="s">
        <v>1206</v>
      </c>
      <c r="C1714" s="33" t="s">
        <v>3001</v>
      </c>
      <c r="D1714" s="32" t="s">
        <v>3002</v>
      </c>
    </row>
    <row r="1715" spans="1:4">
      <c r="A1715" s="33">
        <v>2515</v>
      </c>
      <c r="B1715" s="32" t="s">
        <v>3003</v>
      </c>
      <c r="C1715" s="33" t="s">
        <v>3004</v>
      </c>
      <c r="D1715" s="32" t="s">
        <v>3005</v>
      </c>
    </row>
    <row r="1716" spans="1:4">
      <c r="A1716" s="33">
        <v>2515</v>
      </c>
      <c r="B1716" s="32" t="s">
        <v>3003</v>
      </c>
      <c r="C1716" s="33" t="s">
        <v>3006</v>
      </c>
      <c r="D1716" s="32" t="s">
        <v>3007</v>
      </c>
    </row>
    <row r="1717" spans="1:4">
      <c r="A1717" s="33">
        <v>2680</v>
      </c>
      <c r="B1717" s="32" t="s">
        <v>3008</v>
      </c>
      <c r="C1717" s="33" t="s">
        <v>3009</v>
      </c>
      <c r="D1717" s="32" t="s">
        <v>3010</v>
      </c>
    </row>
    <row r="1718" spans="1:4">
      <c r="A1718" s="33">
        <v>2680</v>
      </c>
      <c r="B1718" s="32" t="s">
        <v>3008</v>
      </c>
      <c r="C1718" s="33" t="s">
        <v>3011</v>
      </c>
      <c r="D1718" s="32" t="s">
        <v>3012</v>
      </c>
    </row>
    <row r="1719" spans="1:4">
      <c r="A1719" s="33">
        <v>3100</v>
      </c>
      <c r="B1719" s="32" t="s">
        <v>3013</v>
      </c>
      <c r="C1719" s="33" t="s">
        <v>3014</v>
      </c>
      <c r="D1719" s="32" t="s">
        <v>3015</v>
      </c>
    </row>
    <row r="1720" spans="1:4">
      <c r="A1720" s="33">
        <v>3100</v>
      </c>
      <c r="B1720" s="32" t="s">
        <v>3013</v>
      </c>
      <c r="C1720" s="33" t="s">
        <v>3016</v>
      </c>
      <c r="D1720" s="32" t="s">
        <v>1312</v>
      </c>
    </row>
    <row r="1721" spans="1:4">
      <c r="A1721" s="33">
        <v>3100</v>
      </c>
      <c r="B1721" s="32" t="s">
        <v>3013</v>
      </c>
      <c r="C1721" s="33" t="s">
        <v>3017</v>
      </c>
      <c r="D1721" s="32" t="s">
        <v>2135</v>
      </c>
    </row>
    <row r="1722" spans="1:4">
      <c r="A1722" s="33">
        <v>3100</v>
      </c>
      <c r="B1722" s="32" t="s">
        <v>3013</v>
      </c>
      <c r="C1722" s="33" t="s">
        <v>3018</v>
      </c>
      <c r="D1722" s="32" t="s">
        <v>3019</v>
      </c>
    </row>
    <row r="1723" spans="1:4">
      <c r="A1723" s="33">
        <v>3100</v>
      </c>
      <c r="B1723" s="32" t="s">
        <v>3013</v>
      </c>
      <c r="C1723" s="33" t="s">
        <v>3020</v>
      </c>
      <c r="D1723" s="32" t="s">
        <v>3021</v>
      </c>
    </row>
    <row r="1724" spans="1:4">
      <c r="A1724" s="33">
        <v>3100</v>
      </c>
      <c r="B1724" s="32" t="s">
        <v>3013</v>
      </c>
      <c r="C1724" s="33" t="s">
        <v>3022</v>
      </c>
      <c r="D1724" s="32" t="s">
        <v>3023</v>
      </c>
    </row>
    <row r="1725" spans="1:4">
      <c r="A1725" s="33">
        <v>3100</v>
      </c>
      <c r="B1725" s="32" t="s">
        <v>3013</v>
      </c>
      <c r="C1725" s="33" t="s">
        <v>3024</v>
      </c>
      <c r="D1725" s="32" t="s">
        <v>3025</v>
      </c>
    </row>
    <row r="1726" spans="1:4">
      <c r="A1726" s="33">
        <v>3020</v>
      </c>
      <c r="B1726" s="32" t="s">
        <v>3026</v>
      </c>
      <c r="C1726" s="33" t="s">
        <v>3027</v>
      </c>
      <c r="D1726" s="32" t="s">
        <v>2402</v>
      </c>
    </row>
    <row r="1727" spans="1:4">
      <c r="A1727" s="33">
        <v>3020</v>
      </c>
      <c r="B1727" s="32" t="s">
        <v>3026</v>
      </c>
      <c r="C1727" s="33" t="s">
        <v>3028</v>
      </c>
      <c r="D1727" s="32" t="s">
        <v>3029</v>
      </c>
    </row>
    <row r="1728" spans="1:4">
      <c r="A1728" s="33">
        <v>3020</v>
      </c>
      <c r="B1728" s="32" t="s">
        <v>3026</v>
      </c>
      <c r="C1728" s="33" t="s">
        <v>3030</v>
      </c>
      <c r="D1728" s="32" t="s">
        <v>598</v>
      </c>
    </row>
    <row r="1729" spans="1:4">
      <c r="A1729" s="33">
        <v>3020</v>
      </c>
      <c r="B1729" s="32" t="s">
        <v>3026</v>
      </c>
      <c r="C1729" s="33" t="s">
        <v>3031</v>
      </c>
      <c r="D1729" s="32" t="s">
        <v>3032</v>
      </c>
    </row>
    <row r="1730" spans="1:4">
      <c r="A1730" s="33">
        <v>3020</v>
      </c>
      <c r="B1730" s="32" t="s">
        <v>3026</v>
      </c>
      <c r="C1730" s="33" t="s">
        <v>3033</v>
      </c>
      <c r="D1730" s="32" t="s">
        <v>3034</v>
      </c>
    </row>
    <row r="1731" spans="1:4">
      <c r="A1731" s="33">
        <v>3070</v>
      </c>
      <c r="B1731" s="32" t="s">
        <v>3035</v>
      </c>
      <c r="C1731" s="33" t="s">
        <v>3036</v>
      </c>
      <c r="D1731" s="32" t="s">
        <v>3037</v>
      </c>
    </row>
    <row r="1732" spans="1:4">
      <c r="A1732" s="33">
        <v>3070</v>
      </c>
      <c r="B1732" s="32" t="s">
        <v>3035</v>
      </c>
      <c r="C1732" s="33" t="s">
        <v>3038</v>
      </c>
      <c r="D1732" s="32" t="s">
        <v>3039</v>
      </c>
    </row>
    <row r="1733" spans="1:4">
      <c r="A1733" s="33">
        <v>3210</v>
      </c>
      <c r="B1733" s="32" t="s">
        <v>2221</v>
      </c>
      <c r="C1733" s="33" t="s">
        <v>2222</v>
      </c>
      <c r="D1733" s="32" t="s">
        <v>2223</v>
      </c>
    </row>
    <row r="1734" spans="1:4">
      <c r="A1734" s="33">
        <v>3210</v>
      </c>
      <c r="B1734" s="32" t="s">
        <v>2221</v>
      </c>
      <c r="C1734" s="33" t="s">
        <v>2224</v>
      </c>
      <c r="D1734" s="32" t="s">
        <v>2225</v>
      </c>
    </row>
    <row r="1735" spans="1:4">
      <c r="A1735" s="33">
        <v>3210</v>
      </c>
      <c r="B1735" s="32" t="s">
        <v>2221</v>
      </c>
      <c r="C1735" s="33" t="s">
        <v>2226</v>
      </c>
      <c r="D1735" s="32" t="s">
        <v>2227</v>
      </c>
    </row>
    <row r="1736" spans="1:4">
      <c r="A1736" s="33">
        <v>3200</v>
      </c>
      <c r="B1736" s="32" t="s">
        <v>1274</v>
      </c>
      <c r="C1736" s="33" t="s">
        <v>2228</v>
      </c>
      <c r="D1736" s="32" t="s">
        <v>2229</v>
      </c>
    </row>
    <row r="1737" spans="1:4">
      <c r="A1737" s="33">
        <v>3200</v>
      </c>
      <c r="B1737" s="32" t="s">
        <v>1274</v>
      </c>
      <c r="C1737" s="33" t="s">
        <v>2230</v>
      </c>
      <c r="D1737" s="32" t="s">
        <v>2231</v>
      </c>
    </row>
    <row r="1738" spans="1:4">
      <c r="A1738" s="33">
        <v>3200</v>
      </c>
      <c r="B1738" s="32" t="s">
        <v>1274</v>
      </c>
      <c r="C1738" s="33" t="s">
        <v>2232</v>
      </c>
      <c r="D1738" s="32" t="s">
        <v>2233</v>
      </c>
    </row>
    <row r="1739" spans="1:4">
      <c r="A1739" s="33">
        <v>3200</v>
      </c>
      <c r="B1739" s="32" t="s">
        <v>1274</v>
      </c>
      <c r="C1739" s="33" t="s">
        <v>2234</v>
      </c>
      <c r="D1739" s="32" t="s">
        <v>0</v>
      </c>
    </row>
  </sheetData>
  <mergeCells count="5">
    <mergeCell ref="A1:D1"/>
    <mergeCell ref="D2:D3"/>
    <mergeCell ref="C2:C3"/>
    <mergeCell ref="B2:B3"/>
    <mergeCell ref="A2:A3"/>
  </mergeCells>
  <phoneticPr fontId="3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4" sqref="A4"/>
    </sheetView>
  </sheetViews>
  <sheetFormatPr defaultColWidth="8.90625" defaultRowHeight="10.199999999999999"/>
  <cols>
    <col min="1" max="16384" width="8.90625" style="28"/>
  </cols>
  <sheetData>
    <row r="1" spans="1:3">
      <c r="A1" s="28" t="s">
        <v>1864</v>
      </c>
      <c r="C1" s="28" t="s">
        <v>1167</v>
      </c>
    </row>
    <row r="2" spans="1:3">
      <c r="A2" s="28" t="s">
        <v>1171</v>
      </c>
      <c r="C2" s="28" t="s">
        <v>1168</v>
      </c>
    </row>
    <row r="3" spans="1:3">
      <c r="A3" s="127" t="s">
        <v>4086</v>
      </c>
      <c r="C3" s="28" t="s">
        <v>1172</v>
      </c>
    </row>
    <row r="4" spans="1:3">
      <c r="C4" s="28" t="s">
        <v>1178</v>
      </c>
    </row>
    <row r="5" spans="1:3">
      <c r="A5" s="127" t="s">
        <v>4074</v>
      </c>
      <c r="C5" s="28" t="s">
        <v>1173</v>
      </c>
    </row>
    <row r="6" spans="1:3">
      <c r="A6" s="127" t="s">
        <v>4075</v>
      </c>
      <c r="C6" s="28" t="s">
        <v>1174</v>
      </c>
    </row>
    <row r="7" spans="1:3">
      <c r="C7" s="127" t="s">
        <v>4059</v>
      </c>
    </row>
    <row r="8" spans="1:3">
      <c r="C8" s="28" t="s">
        <v>1176</v>
      </c>
    </row>
    <row r="11" spans="1:3">
      <c r="C11" s="28" t="s">
        <v>972</v>
      </c>
    </row>
    <row r="12" spans="1:3">
      <c r="C12" s="28" t="s">
        <v>1832</v>
      </c>
    </row>
    <row r="13" spans="1:3">
      <c r="C13" s="127" t="s">
        <v>4057</v>
      </c>
    </row>
  </sheetData>
  <phoneticPr fontId="3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A7" sqref="A7:C9"/>
    </sheetView>
  </sheetViews>
  <sheetFormatPr defaultRowHeight="15"/>
  <sheetData>
    <row r="1" spans="1:11">
      <c r="A1" s="270" t="s">
        <v>4040</v>
      </c>
      <c r="B1" s="271"/>
      <c r="C1" s="272"/>
      <c r="D1" s="89"/>
      <c r="E1" s="269" t="s">
        <v>796</v>
      </c>
      <c r="F1" s="269"/>
      <c r="G1" s="91" t="e">
        <f>+'2-Cover Page'!C6</f>
        <v>#N/A</v>
      </c>
    </row>
    <row r="2" spans="1:11">
      <c r="A2" s="273" t="str">
        <f>'2-Cover Page'!A2</f>
        <v>MATH AND SCIENCE PARTNERSHIP</v>
      </c>
      <c r="B2" s="274"/>
      <c r="C2" s="275"/>
      <c r="D2" s="90"/>
      <c r="E2" s="269" t="s">
        <v>797</v>
      </c>
      <c r="F2" s="269" t="s">
        <v>797</v>
      </c>
      <c r="G2" s="91">
        <f>+'2-Cover Page'!C7</f>
        <v>0</v>
      </c>
      <c r="H2" s="91"/>
      <c r="I2" s="91"/>
      <c r="J2" s="91"/>
      <c r="K2" s="91"/>
    </row>
    <row r="3" spans="1:11" ht="15.6" thickBot="1">
      <c r="A3" s="92"/>
      <c r="B3" s="93"/>
      <c r="C3" s="94"/>
      <c r="D3" s="89"/>
      <c r="E3" s="89"/>
      <c r="F3" s="89"/>
      <c r="G3" s="89"/>
      <c r="H3" s="89"/>
      <c r="I3" s="89"/>
      <c r="J3" s="89"/>
      <c r="K3" s="89"/>
    </row>
    <row r="4" spans="1:11" ht="15.6" thickBot="1">
      <c r="A4" s="260" t="s">
        <v>1169</v>
      </c>
      <c r="B4" s="261"/>
      <c r="C4" s="262"/>
      <c r="D4" s="89"/>
      <c r="E4" s="89"/>
      <c r="F4" s="89"/>
      <c r="G4" s="89"/>
      <c r="H4" s="89"/>
      <c r="I4" s="89"/>
      <c r="J4" s="89"/>
      <c r="K4" s="89"/>
    </row>
    <row r="5" spans="1:11" ht="27" thickBot="1">
      <c r="A5" s="144" t="s">
        <v>4041</v>
      </c>
      <c r="B5" s="145" t="s">
        <v>4042</v>
      </c>
      <c r="C5" s="146"/>
      <c r="D5" s="89"/>
      <c r="E5" s="89"/>
      <c r="F5" s="89"/>
      <c r="G5" s="89"/>
      <c r="H5" s="89"/>
      <c r="I5" s="89"/>
      <c r="J5" s="89"/>
      <c r="K5" s="89"/>
    </row>
    <row r="6" spans="1:11" ht="15.6" thickBot="1">
      <c r="A6" s="147">
        <f>+SUM('3-Budget Detail'!C6:C500)</f>
        <v>0</v>
      </c>
      <c r="B6" s="147">
        <f>'4-Budget Summary'!$D$44</f>
        <v>0</v>
      </c>
      <c r="C6" s="146" t="str">
        <f>IF(A6=B6,"Equal","Not Equal")</f>
        <v>Equal</v>
      </c>
      <c r="D6" s="89"/>
      <c r="E6" s="89"/>
      <c r="F6" s="89"/>
      <c r="G6" s="89"/>
      <c r="H6" s="89"/>
      <c r="I6" s="89"/>
      <c r="J6" s="89"/>
      <c r="K6" s="89"/>
    </row>
    <row r="7" spans="1:11" ht="18.75" customHeight="1">
      <c r="A7" s="263" t="s">
        <v>4043</v>
      </c>
      <c r="B7" s="264"/>
      <c r="C7" s="265"/>
      <c r="D7" s="89"/>
      <c r="E7" s="89"/>
      <c r="F7" s="89"/>
      <c r="G7" s="89"/>
      <c r="H7" s="89"/>
      <c r="I7" s="89"/>
      <c r="J7" s="89"/>
      <c r="K7" s="89"/>
    </row>
    <row r="8" spans="1:11" ht="18.75" customHeight="1">
      <c r="A8" s="263"/>
      <c r="B8" s="264"/>
      <c r="C8" s="265"/>
      <c r="D8" s="89"/>
      <c r="E8" s="89"/>
      <c r="F8" s="89"/>
      <c r="G8" s="89"/>
      <c r="H8" s="89"/>
      <c r="I8" s="89"/>
      <c r="J8" s="89"/>
      <c r="K8" s="89"/>
    </row>
    <row r="9" spans="1:11" ht="18.75" customHeight="1" thickBot="1">
      <c r="A9" s="266"/>
      <c r="B9" s="267"/>
      <c r="C9" s="268"/>
      <c r="D9" s="89"/>
      <c r="E9" s="89"/>
      <c r="F9" s="89"/>
      <c r="G9" s="89"/>
      <c r="H9" s="89"/>
      <c r="I9" s="89"/>
      <c r="J9" s="89"/>
      <c r="K9" s="89"/>
    </row>
    <row r="10" spans="1:11">
      <c r="A10" s="95"/>
      <c r="B10" s="95"/>
      <c r="C10" s="95"/>
      <c r="D10" s="96"/>
      <c r="E10" s="96"/>
      <c r="F10" s="96"/>
      <c r="G10" s="96"/>
      <c r="H10" s="96"/>
      <c r="I10" s="96"/>
      <c r="J10" s="96"/>
      <c r="K10" s="96"/>
    </row>
  </sheetData>
  <sheetProtection password="EF32" sheet="1"/>
  <mergeCells count="6">
    <mergeCell ref="A4:C4"/>
    <mergeCell ref="A7:C9"/>
    <mergeCell ref="E2:F2"/>
    <mergeCell ref="A1:C1"/>
    <mergeCell ref="E1:F1"/>
    <mergeCell ref="A2:C2"/>
  </mergeCells>
  <conditionalFormatting sqref="C6">
    <cfRule type="expression" dxfId="0" priority="4" stopIfTrue="1">
      <formula>LEFT(C6,3)="not"</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1-Instructions</vt:lpstr>
      <vt:lpstr>2-Cover Page</vt:lpstr>
      <vt:lpstr>3-Budget Detail</vt:lpstr>
      <vt:lpstr>4-Budget Summary</vt:lpstr>
      <vt:lpstr>5-AFR Detail</vt:lpstr>
      <vt:lpstr>6-Annual Finanacial Report</vt:lpstr>
      <vt:lpstr>7-Code Table</vt:lpstr>
      <vt:lpstr>Master Code Table</vt:lpstr>
      <vt:lpstr>List Data</vt:lpstr>
      <vt:lpstr>8-Error Checking</vt:lpstr>
      <vt:lpstr>Sheet2</vt:lpstr>
      <vt:lpstr>Budget</vt:lpstr>
      <vt:lpstr>coverpage</vt:lpstr>
      <vt:lpstr>Objects</vt:lpstr>
      <vt:lpstr>'2-Cover Page'!Print_Area</vt:lpstr>
      <vt:lpstr>'3-Budget Detail'!Print_Area</vt:lpstr>
      <vt:lpstr>'4-Budget Summary'!Print_Area</vt:lpstr>
      <vt:lpstr>'5-AFR Detail'!Print_Area</vt:lpstr>
      <vt:lpstr>'6-Annual Finanacial Report'!Print_Area</vt:lpstr>
      <vt:lpstr>'1-Instructions'!Print_Titles</vt:lpstr>
      <vt:lpstr>Program</vt:lpstr>
      <vt:lpstr>Year</vt:lpstr>
    </vt:vector>
  </TitlesOfParts>
  <Company>Personal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Family</dc:creator>
  <cp:lastModifiedBy>Rodriguez, Marti</cp:lastModifiedBy>
  <cp:lastPrinted>2013-01-30T22:08:14Z</cp:lastPrinted>
  <dcterms:created xsi:type="dcterms:W3CDTF">2000-08-08T04:24:21Z</dcterms:created>
  <dcterms:modified xsi:type="dcterms:W3CDTF">2016-09-08T20:58:52Z</dcterms:modified>
</cp:coreProperties>
</file>