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yetter_t\Desktop\2021-22 IP Rubrics\McGraw Hill\"/>
    </mc:Choice>
  </mc:AlternateContent>
  <xr:revisionPtr revIDLastSave="0" documentId="8_{511017E8-41A2-4829-BB85-9243F1F99508}" xr6:coauthVersionLast="47" xr6:coauthVersionMax="47" xr10:uidLastSave="{00000000-0000-0000-0000-000000000000}"/>
  <bookViews>
    <workbookView xWindow="28680" yWindow="-120" windowWidth="29040" windowHeight="17640" tabRatio="794" firstSheet="1"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9" l="1"/>
  <c r="E71" i="6"/>
  <c r="B7" i="9"/>
  <c r="E21" i="4"/>
  <c r="E22" i="4"/>
  <c r="B68" i="7"/>
  <c r="E82" i="5"/>
  <c r="E9" i="4"/>
  <c r="E20" i="4"/>
  <c r="E84" i="5"/>
  <c r="E85" i="5"/>
  <c r="E76" i="2"/>
  <c r="E77" i="2"/>
  <c r="C18" i="7"/>
  <c r="B6" i="9"/>
  <c r="E50" i="10"/>
  <c r="E49" i="10"/>
  <c r="E48" i="10"/>
  <c r="E41" i="10"/>
  <c r="E42" i="10"/>
  <c r="E43" i="10"/>
  <c r="E40" i="10"/>
  <c r="E30" i="10"/>
  <c r="E31" i="10"/>
  <c r="E32" i="10"/>
  <c r="E33" i="10"/>
  <c r="E34" i="10"/>
  <c r="E35" i="10"/>
  <c r="E29" i="10"/>
  <c r="E23" i="10"/>
  <c r="E24" i="10"/>
  <c r="E22" i="10"/>
  <c r="E16" i="10"/>
  <c r="E17" i="10"/>
  <c r="E15" i="10"/>
  <c r="E18" i="10"/>
  <c r="C12" i="7"/>
  <c r="E7" i="10"/>
  <c r="E8" i="10"/>
  <c r="E9" i="10"/>
  <c r="E10" i="10"/>
  <c r="E6" i="10"/>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B15" i="9"/>
  <c r="B14" i="9"/>
  <c r="B13" i="9"/>
  <c r="B12" i="9"/>
  <c r="E14" i="4"/>
  <c r="B62" i="7"/>
  <c r="E76" i="3"/>
  <c r="B56" i="7"/>
  <c r="E57" i="3"/>
  <c r="B55" i="7"/>
  <c r="E46" i="3"/>
  <c r="B54" i="7"/>
  <c r="E27" i="3"/>
  <c r="B53" i="7"/>
  <c r="E73" i="6"/>
  <c r="B47" i="7"/>
  <c r="E56" i="6"/>
  <c r="B46" i="7"/>
  <c r="E45" i="6"/>
  <c r="B45" i="7"/>
  <c r="E27" i="6"/>
  <c r="B44" i="7"/>
  <c r="E87" i="5"/>
  <c r="B38" i="7"/>
  <c r="E69" i="5"/>
  <c r="B37" i="7"/>
  <c r="E58" i="5"/>
  <c r="B36" i="7"/>
  <c r="E43" i="5"/>
  <c r="B35" i="7"/>
  <c r="E20" i="5"/>
  <c r="B34" i="7"/>
  <c r="E79" i="2"/>
  <c r="B28" i="7"/>
  <c r="E65" i="2"/>
  <c r="B27" i="7"/>
  <c r="E49" i="2"/>
  <c r="B26" i="7"/>
  <c r="E21" i="2"/>
  <c r="B25" i="7"/>
  <c r="E44" i="10"/>
  <c r="C15" i="7"/>
  <c r="E51" i="10"/>
  <c r="C16" i="7"/>
  <c r="E36" i="10"/>
  <c r="C14" i="7"/>
  <c r="E25" i="10"/>
  <c r="C13" i="7"/>
  <c r="E11" i="10"/>
  <c r="C11" i="7"/>
  <c r="B58" i="10"/>
  <c r="C17" i="7"/>
</calcChain>
</file>

<file path=xl/sharedStrings.xml><?xml version="1.0" encoding="utf-8"?>
<sst xmlns="http://schemas.openxmlformats.org/spreadsheetml/2006/main" count="905" uniqueCount="338">
  <si>
    <t>READ Act</t>
  </si>
  <si>
    <t>Request for Advisory List Submissions</t>
  </si>
  <si>
    <t>Part II - Program Review</t>
  </si>
  <si>
    <t>Core Instructional Programming</t>
  </si>
  <si>
    <t>2021-2022</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</si>
  <si>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</si>
  <si>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</si>
  <si>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</si>
  <si>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</si>
  <si>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</si>
  <si>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</si>
  <si>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</si>
  <si>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</si>
  <si>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</si>
  <si>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</si>
  <si>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</si>
  <si>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</si>
  <si>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</si>
  <si>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</si>
  <si>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</si>
  <si>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</si>
  <si>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</si>
  <si>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</si>
  <si>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</si>
  <si>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t>Rating</t>
  </si>
  <si>
    <t>Evidence/Feedback</t>
  </si>
  <si>
    <t>Score</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</si>
  <si>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</si>
  <si>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</si>
  <si>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 xml:space="preserve">There is an obvious emphasis on teaching and learning the five essential early literacy skills. </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</si>
  <si>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</si>
  <si>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</si>
  <si>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</si>
  <si>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</si>
  <si>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</si>
  <si>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</si>
  <si>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</si>
  <si>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</si>
  <si>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</si>
  <si>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</si>
  <si>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</si>
  <si>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</si>
  <si>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</si>
  <si>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</si>
  <si>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</si>
  <si>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</si>
  <si>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</si>
  <si>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</si>
  <si>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</si>
  <si>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</si>
  <si>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</si>
  <si>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</si>
  <si>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</si>
  <si>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</si>
  <si>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</si>
  <si>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</si>
  <si>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</si>
  <si>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</si>
  <si>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</si>
  <si>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</si>
  <si>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</si>
  <si>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</si>
  <si>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</si>
  <si>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</si>
  <si>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</si>
  <si>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</si>
  <si>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</si>
  <si>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</si>
  <si>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</si>
  <si>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</si>
  <si>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</si>
  <si>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</si>
  <si>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</si>
  <si>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</si>
  <si>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</si>
  <si>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</si>
  <si>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</si>
  <si>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</si>
  <si>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</si>
  <si>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</si>
  <si>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</si>
  <si>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</si>
  <si>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</si>
  <si>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</si>
  <si>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</si>
  <si>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</si>
  <si>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</si>
  <si>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</si>
  <si>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</si>
  <si>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</si>
  <si>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</si>
  <si>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</si>
  <si>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</si>
  <si>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</si>
  <si>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</si>
  <si>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</si>
  <si>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</si>
  <si>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</si>
  <si>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</si>
  <si>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</si>
  <si>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</si>
  <si>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</si>
  <si>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</si>
  <si>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</si>
  <si>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</si>
  <si>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</si>
  <si>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</si>
  <si>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</si>
  <si>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</si>
  <si>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</si>
  <si>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</si>
  <si>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</si>
  <si>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</si>
  <si>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</si>
  <si>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</si>
  <si>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</si>
  <si>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</si>
  <si>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</si>
  <si>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</si>
  <si>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</si>
  <si>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</si>
  <si>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</si>
  <si>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</si>
  <si>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</si>
  <si>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</si>
  <si>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</si>
  <si>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</si>
  <si>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</si>
  <si>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</si>
  <si>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</si>
  <si>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</si>
  <si>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</si>
  <si>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</si>
  <si>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</si>
  <si>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</si>
  <si>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</si>
  <si>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</si>
  <si>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</si>
  <si>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</si>
  <si>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out of 9</t>
  </si>
  <si>
    <t>First Grade</t>
  </si>
  <si>
    <t>there is a detailed scope and sequence of phonological and phonemic awareness skills that progress from easier to more difficult, culminating in advanced skills such as addition, deletion and substitution of phonemes</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</si>
  <si>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</si>
  <si>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</si>
  <si>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</si>
  <si>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</si>
  <si>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</si>
  <si>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</si>
  <si>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</si>
  <si>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</si>
  <si>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</si>
  <si>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</si>
  <si>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</si>
  <si>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</si>
  <si>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new words are integrated into sentences and students are prompted to use them in sentences</t>
  </si>
  <si>
    <t>students are exposed to a wide range of words through reading aloud from a wide range of stories and informational text</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</si>
  <si>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</si>
  <si>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</si>
  <si>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</si>
  <si>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</si>
  <si>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</si>
  <si>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</si>
  <si>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</si>
  <si>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</si>
  <si>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</si>
  <si>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</si>
  <si>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</si>
  <si>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</si>
  <si>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</si>
  <si>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</si>
  <si>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</si>
  <si>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</si>
  <si>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</si>
  <si>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</si>
  <si>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</si>
  <si>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</si>
  <si>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comprehension instruction is linked to assessment data, with flexible grouping based on students’ needs and progress</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</si>
  <si>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</si>
  <si>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</si>
  <si>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</si>
  <si>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</si>
  <si>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</si>
  <si>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</si>
  <si>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</si>
  <si>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</si>
  <si>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</si>
  <si>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</si>
  <si>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</si>
  <si>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</si>
  <si>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there are multiple opportunities to read the previously learned regular and irregular words in the context of controlled text (also known as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</si>
  <si>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</si>
  <si>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</si>
  <si>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</si>
  <si>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</si>
  <si>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</si>
  <si>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</si>
  <si>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</si>
  <si>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</si>
  <si>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</si>
  <si>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</si>
  <si>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</si>
  <si>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</si>
  <si>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</si>
  <si>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</si>
  <si>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</si>
  <si>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</si>
  <si>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</si>
  <si>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</si>
  <si>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</si>
  <si>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</si>
  <si>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</si>
  <si>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</si>
  <si>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</si>
  <si>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</si>
  <si>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spelling (encoding) is integrated with the phonics instruction</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</si>
  <si>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</si>
  <si>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</si>
  <si>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</si>
  <si>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</si>
  <si>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out of 14</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</si>
  <si>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</si>
  <si>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</si>
  <si>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</si>
  <si>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</si>
  <si>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</si>
  <si>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</si>
  <si>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</si>
  <si>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</si>
  <si>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</si>
  <si>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</si>
  <si>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</si>
  <si>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</si>
  <si>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</si>
  <si>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</si>
  <si>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</si>
  <si>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</si>
  <si>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</si>
  <si>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</si>
  <si>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</si>
  <si>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</si>
  <si>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</si>
  <si>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</si>
  <si>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</si>
  <si>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</si>
  <si>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</si>
  <si>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</si>
  <si>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</si>
  <si>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</si>
  <si>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</si>
  <si>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</si>
  <si>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</si>
  <si>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</si>
  <si>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</si>
  <si>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</si>
  <si>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</si>
  <si>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</si>
  <si>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</si>
  <si>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</si>
  <si>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</si>
  <si>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</si>
  <si>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</si>
  <si>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</si>
  <si>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</si>
  <si>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</si>
  <si>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</si>
  <si>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</si>
  <si>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</si>
  <si>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</si>
  <si>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</si>
  <si>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</si>
  <si>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</si>
  <si>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</si>
  <si>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</si>
  <si>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</si>
  <si>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</si>
  <si>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</si>
  <si>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</si>
  <si>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</si>
  <si>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</si>
  <si>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</si>
  <si>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</si>
  <si>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</si>
  <si>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</si>
  <si>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</si>
  <si>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</si>
  <si>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</si>
  <si>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</si>
  <si>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</si>
  <si>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</si>
  <si>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</si>
  <si>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</si>
  <si>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</si>
  <si>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</si>
  <si>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</si>
  <si>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</si>
  <si>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</si>
  <si>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</si>
  <si>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</si>
  <si>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</si>
  <si>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Core Program Final Summary</t>
  </si>
  <si>
    <t>Program Name, Publisher, Publication Year</t>
  </si>
  <si>
    <t>Review Team</t>
  </si>
  <si>
    <t>Phase 1</t>
  </si>
  <si>
    <t>Phase 2</t>
  </si>
  <si>
    <t>Grade</t>
  </si>
  <si>
    <t>Overall</t>
  </si>
  <si>
    <t>All points needed to move to Phase 2 review.</t>
  </si>
  <si>
    <t>To move forward, a program must be marked as "Met" in all criteria in Section 1 as well as receive a score of 20 points or higher.</t>
  </si>
  <si>
    <r>
      <t xml:space="preserve">Section 1: Research Alignment - The program reflects current and confirmed research in reading and cognitive science.
</t>
    </r>
    <r>
      <rPr>
        <b/>
        <i/>
        <sz val="12"/>
        <color theme="1"/>
        <rFont val="Calibri"/>
        <family val="2"/>
        <scheme val="minor"/>
      </rPr>
      <t xml:space="preserve">Must receive one point for each criterion in Section 1 in order to move forward to Phase 2 review. </t>
    </r>
  </si>
  <si>
    <t>Not met</t>
  </si>
  <si>
    <t>Met</t>
  </si>
  <si>
    <t>Fully met</t>
  </si>
  <si>
    <t>Partially met</t>
  </si>
  <si>
    <t>Evidence of 5 phoneme words not found</t>
  </si>
  <si>
    <t>Blends are pulled apart when segmenting but not when blending. The phonemes for the grapheme x are also left as one sound /ks/.</t>
  </si>
  <si>
    <t xml:space="preserve">Each of these components is included in the weekly plans, but daily plans may vary slightly in the components included. </t>
  </si>
  <si>
    <t>Word building cards include blends as a singular unit such as bl representing /bl/. An example of this can be found in Unit 6 week 3, lesson 5 on p.T451.</t>
  </si>
  <si>
    <t>The HFW routine focuses on the parts that students have learned, the predictable letter-sound combinations. The routine has students read, spell, write the words, but does not point out the irregularities and make phoneme-grapheme connections.</t>
  </si>
  <si>
    <t xml:space="preserve">It is clear with the use of the decodable texts that the concepts have been taught before students are expected to independently read them. It is unclear if the expectation for the leveled readers is for students to read them independently or use the audio files to read along with.  </t>
  </si>
  <si>
    <t>Meets Expectations</t>
  </si>
  <si>
    <t xml:space="preserve">Unit 1 week 1, lesson 2 moves from isolating beginning sounds to isolating medial sounds. </t>
  </si>
  <si>
    <t>The high-frequency word part of the lesson does more to point out irregularities than in the kindergarten materials, but does not follow a consistent routine.</t>
  </si>
  <si>
    <t xml:space="preserve">Both decodables and leveled texts are included in the lesson plans. It is clear with the use of the decodable texts that the concepts have been taught before students are expected to independently read them. It is unclear if the expectation for the leveled readers is for students to read them independently or use the audio files to read along with.  </t>
  </si>
  <si>
    <t xml:space="preserve">Both decodable and leveled texts are included in second grade materials. It appears that the leveled texts address the phonics concepts that have been taught to students. </t>
  </si>
  <si>
    <t xml:space="preserve">Both decodable and leveled texts are included in the materials. It is clear with the use of the decodable texts that the concepts have been taught before students are expected to independently read them. It is unclear if the expectation for the leveled readers is for students to read them independently or use the audio files to read along with.  Reviewers were unable to find the leveled text files for first grade. </t>
  </si>
  <si>
    <t xml:space="preserve">Irregular word instruction is not a focus in the third grade whole group lessons. </t>
  </si>
  <si>
    <t xml:space="preserve">This is found within the small group differentiation. Irregular word instruction is not a focus in the third grade whole group lessons. </t>
  </si>
  <si>
    <t>This is found within the small group differentiation for students who are students who are "approaching".</t>
  </si>
  <si>
    <t>Wonders, McGraw Hill, 2023</t>
  </si>
  <si>
    <t>There are many components in each lesson plan. The amount of material and activities for both whole group and small group is immense. It might be a struggle for teachers to complete all of the recommended instruction each day. Teachers may not have adequate background knowledge to prioritize and decipher the most important aspects of instruction.</t>
  </si>
  <si>
    <t>This is included, but perhaps not realistic in the classroom. For example, the recommended 5 minute activity might take 15 minutes in a real world situation.</t>
  </si>
  <si>
    <t>Partially Meets Expectations</t>
  </si>
  <si>
    <t>Doesn’t Meet Expectations</t>
  </si>
  <si>
    <t xml:space="preserve">Word recognition is explicitly taught relating sounds to letters, but can be strengthened in the area of high frequency word instruction. Making connections between phonemes and graphemes is included in the high-frequency word routine lesson cards, but could also be highlighted in the teacher edition lessons. </t>
  </si>
  <si>
    <t>Evidence not found.</t>
  </si>
  <si>
    <t>Evidence that the professional development includes ongoing assessment of participant learning and an end of course assessment to demonstrate knowledge was not found.</t>
  </si>
  <si>
    <t>Recommended for Grades K-3.
The program aligns to scientifically based reading instuction and meets the criteria for approved instructional programs for grade K-3. Some notable updates from the Wonders 2020 edition were made to remove both running records in assessment and references to MSV and the three-cueing system. Reviewers had some additional questions about how leveled readers were used as part of the program in combination with the use of decodable readers. This program would be further strengthened with clarification on how to use these materials or complete removal of leveled texts.</t>
  </si>
  <si>
    <t>1/11/22 Team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</si>
</sst>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i/>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70">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5" fillId="0" borderId="34" xfId="0" applyFont="1" applyBorder="1" applyAlignment="1">
      <alignment vertical="center" wrapText="1"/>
    </xf>
    <xf numFmtId="0" fontId="2" fillId="0" borderId="15" xfId="0" applyFont="1" applyBorder="1" applyAlignment="1">
      <alignment horizontal="right" vertical="top"/>
    </xf>
    <xf numFmtId="0" fontId="3" fillId="0" borderId="21"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3" borderId="14" xfId="0" applyFont="1" applyFill="1" applyBorder="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3" fillId="0" borderId="16" xfId="0" applyFont="1" applyBorder="1"/>
    <xf numFmtId="0" fontId="2" fillId="0" borderId="0" xfId="0" applyFont="1"/>
    <xf numFmtId="0" fontId="7" fillId="0" borderId="0" xfId="0" applyFont="1" applyAlignment="1">
      <alignment wrapText="1"/>
    </xf>
    <xf numFmtId="0" fontId="8" fillId="0" borderId="0" xfId="0" applyFont="1" applyAlignment="1">
      <alignment wrapText="1"/>
    </xf>
    <xf numFmtId="0" fontId="2" fillId="0" borderId="33" xfId="0" applyFont="1" applyBorder="1"/>
    <xf numFmtId="0" fontId="0" fillId="0" borderId="2" xfId="0" applyBorder="1"/>
    <xf numFmtId="0" fontId="0" fillId="0" borderId="30" xfId="0" applyBorder="1"/>
    <xf numFmtId="0" fontId="0" fillId="0" borderId="13" xfId="0" applyBorder="1" applyAlignment="1">
      <alignment horizontal="right"/>
    </xf>
    <xf numFmtId="0" fontId="0" fillId="0" borderId="14" xfId="0"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vertical="center" wrapText="1"/>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3" fillId="0" borderId="16" xfId="0" applyFont="1"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0" fillId="3" borderId="10" xfId="0" applyFill="1" applyBorder="1"/>
    <xf numFmtId="0" fontId="5" fillId="0" borderId="0" xfId="0" applyFont="1" applyAlignment="1">
      <alignment horizontal="left" vertical="center"/>
    </xf>
    <xf numFmtId="0" fontId="2" fillId="0" borderId="0" xfId="0" applyFont="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wrapText="1"/>
    </xf>
    <xf numFmtId="0" fontId="2" fillId="0" borderId="21"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6" xfId="0" applyFont="1" applyBorder="1" applyAlignment="1">
      <alignment horizontal="center"/>
    </xf>
    <xf numFmtId="0" fontId="3" fillId="0" borderId="14" xfId="0" applyFont="1" applyBorder="1" applyAlignment="1">
      <alignment horizontal="center"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2" xfId="0" applyFont="1" applyBorder="1" applyAlignment="1">
      <alignment vertical="center" wrapText="1"/>
    </xf>
    <xf numFmtId="0" fontId="2" fillId="3" borderId="11" xfId="0" applyFont="1" applyFill="1" applyBorder="1" applyAlignment="1">
      <alignment vertical="center"/>
    </xf>
    <xf numFmtId="0" fontId="2" fillId="3" borderId="11" xfId="0" applyFont="1" applyFill="1" applyBorder="1" applyAlignment="1">
      <alignment horizontal="center"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5" xfId="0" applyFont="1" applyBorder="1" applyAlignment="1">
      <alignment vertical="center" wrapText="1"/>
    </xf>
    <xf numFmtId="0" fontId="2" fillId="3" borderId="1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6" fillId="0" borderId="1" xfId="0" applyFont="1" applyBorder="1" applyAlignment="1">
      <alignment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xf numFmtId="0" fontId="3" fillId="0" borderId="18" xfId="0" applyFont="1" applyBorder="1" applyAlignment="1">
      <alignment horizontal="center" vertical="center" wrapText="1"/>
    </xf>
    <xf numFmtId="0" fontId="2" fillId="0" borderId="0" xfId="0" applyFont="1" applyAlignment="1">
      <alignment horizontal="center"/>
    </xf>
    <xf numFmtId="0" fontId="3" fillId="4" borderId="13"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0" fillId="0" borderId="14" xfId="0" applyBorder="1" applyAlignment="1">
      <alignment horizontal="center"/>
    </xf>
    <xf numFmtId="0" fontId="0" fillId="0" borderId="19" xfId="0" applyBorder="1" applyAlignment="1">
      <alignment horizontal="center"/>
    </xf>
    <xf numFmtId="0" fontId="3" fillId="0" borderId="23" xfId="0" applyFont="1" applyBorder="1" applyAlignment="1">
      <alignment vertical="top" wrapText="1"/>
    </xf>
    <xf numFmtId="0" fontId="3" fillId="0" borderId="13" xfId="0" applyFont="1" applyBorder="1" applyAlignment="1">
      <alignment vertical="center" wrapText="1"/>
    </xf>
    <xf numFmtId="0" fontId="3" fillId="0" borderId="1" xfId="0" applyFont="1" applyBorder="1" applyAlignment="1">
      <alignment horizontal="center" vertical="center" wrapText="1"/>
    </xf>
    <xf numFmtId="0" fontId="3" fillId="0" borderId="17" xfId="0" applyFont="1" applyBorder="1" applyAlignment="1">
      <alignment vertical="center" wrapText="1"/>
    </xf>
    <xf numFmtId="0" fontId="3" fillId="0" borderId="36" xfId="0" applyFont="1" applyBorder="1" applyAlignment="1">
      <alignment vertical="center" wrapText="1"/>
    </xf>
    <xf numFmtId="0" fontId="3" fillId="0" borderId="3" xfId="0" applyFont="1" applyBorder="1" applyAlignment="1">
      <alignment horizontal="right"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0" borderId="9" xfId="0" applyFont="1" applyBorder="1" applyAlignment="1">
      <alignment vertical="center" wrapText="1"/>
    </xf>
    <xf numFmtId="0" fontId="3" fillId="0" borderId="5" xfId="0" applyFont="1" applyBorder="1" applyAlignment="1">
      <alignment horizontal="center" vertical="center" wrapText="1"/>
    </xf>
    <xf numFmtId="0" fontId="3" fillId="0" borderId="37" xfId="0" applyFont="1" applyBorder="1" applyAlignment="1">
      <alignment vertical="center" wrapText="1"/>
    </xf>
    <xf numFmtId="0" fontId="2" fillId="0" borderId="4"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horizontal="left" vertical="top" wrapText="1"/>
    </xf>
    <xf numFmtId="0" fontId="1" fillId="3" borderId="1" xfId="0" applyFont="1" applyFill="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right" vertical="center" wrapText="1"/>
    </xf>
    <xf numFmtId="0" fontId="0" fillId="3" borderId="23" xfId="0" applyFill="1" applyBorder="1"/>
    <xf numFmtId="0" fontId="2" fillId="3" borderId="35" xfId="0" applyFont="1" applyFill="1" applyBorder="1" applyAlignment="1">
      <alignment horizontal="right" vertical="center" wrapText="1"/>
    </xf>
    <xf numFmtId="0" fontId="2" fillId="3" borderId="26" xfId="0" applyFont="1" applyFill="1" applyBorder="1" applyAlignment="1">
      <alignment vertical="center"/>
    </xf>
    <xf numFmtId="0" fontId="2" fillId="3" borderId="25" xfId="0" applyFont="1" applyFill="1" applyBorder="1" applyAlignment="1">
      <alignment vertical="center"/>
    </xf>
    <xf numFmtId="0" fontId="2" fillId="0" borderId="28" xfId="0" applyFont="1" applyFill="1" applyBorder="1" applyAlignment="1">
      <alignment horizontal="center" vertical="center" wrapText="1"/>
    </xf>
    <xf numFmtId="0" fontId="2" fillId="3" borderId="38" xfId="0" applyFont="1" applyFill="1" applyBorder="1"/>
    <xf numFmtId="0" fontId="0" fillId="0" borderId="39" xfId="0" applyBorder="1"/>
    <xf numFmtId="0" fontId="0" fillId="0" borderId="40" xfId="0" applyBorder="1"/>
    <xf numFmtId="0" fontId="1" fillId="2" borderId="41" xfId="0" applyFont="1" applyFill="1" applyBorder="1"/>
    <xf numFmtId="0" fontId="2" fillId="0" borderId="44" xfId="0" applyFont="1" applyBorder="1"/>
    <xf numFmtId="0" fontId="2" fillId="0" borderId="31" xfId="0" applyFont="1" applyBorder="1" applyAlignment="1">
      <alignment horizontal="right"/>
    </xf>
    <xf numFmtId="0" fontId="3" fillId="0" borderId="1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0" fillId="0" borderId="14" xfId="0" applyFill="1" applyBorder="1" applyAlignment="1">
      <alignment horizontal="center" vertical="center"/>
    </xf>
    <xf numFmtId="0" fontId="2" fillId="2" borderId="42" xfId="0" applyFont="1" applyFill="1" applyBorder="1"/>
    <xf numFmtId="0" fontId="2" fillId="2" borderId="43" xfId="0" applyFont="1" applyFill="1" applyBorder="1"/>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 xfId="0" applyFont="1" applyBorder="1" applyAlignment="1" applyProtection="1">
      <alignment vertical="center" wrapText="1"/>
      <protection locked="0"/>
    </xf>
    <xf numFmtId="0" fontId="0" fillId="0" borderId="0" xfId="0" applyFont="1" applyProtection="1">
      <protection locked="0"/>
    </xf>
    <xf numFmtId="0" fontId="1" fillId="0" borderId="1" xfId="0" applyFont="1" applyBorder="1" applyAlignment="1" applyProtection="1">
      <alignment vertical="center" wrapText="1"/>
      <protection locked="0"/>
    </xf>
    <xf numFmtId="0" fontId="0" fillId="0" borderId="2" xfId="0" applyFont="1" applyBorder="1" applyAlignment="1" applyProtection="1">
      <alignment horizontal="left" vertical="top" wrapText="1"/>
      <protection locked="0"/>
    </xf>
    <xf numFmtId="0" fontId="0" fillId="0" borderId="4" xfId="0" applyFont="1" applyBorder="1" applyAlignment="1" applyProtection="1">
      <alignment vertical="top"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sheetPr>
    <pageSetUpPr fitToPage="1"/>
  </sheetPr>
  <dimension ref="A1:A19"/>
  <sheetViews>
    <sheetView topLeftCell="A7" zoomScaleNormal="100" workbookViewId="0">
      <selection activeCell="A4" sqref="A4"/>
    </sheetView>
  </sheetViews>
  <sheetFormatPr defaultRowHeight="14.5" x14ac:dyDescent="0.35"/>
  <cols>
    <col min="1" max="1" width="122.54296875" customWidth="1"/>
  </cols>
  <sheetData>
    <row r="1" spans="1:1" ht="18.5" x14ac:dyDescent="0.45">
      <c r="A1" s="29" t="s">
        <v>0</v>
      </c>
    </row>
    <row r="2" spans="1:1" ht="18.5" x14ac:dyDescent="0.45">
      <c r="A2" s="29" t="s">
        <v>1</v>
      </c>
    </row>
    <row r="3" spans="1:1" ht="18.5" x14ac:dyDescent="0.45">
      <c r="A3" s="29" t="s">
        <v>2</v>
      </c>
    </row>
    <row r="4" spans="1:1" ht="18.5" x14ac:dyDescent="0.45">
      <c r="A4" s="29" t="s">
        <v>3</v>
      </c>
    </row>
    <row r="5" spans="1:1" ht="18.5" x14ac:dyDescent="0.45">
      <c r="A5" s="29" t="s">
        <v>4</v>
      </c>
    </row>
    <row r="7" spans="1:1" ht="100" customHeight="1" x14ac:dyDescent="0.35">
      <c r="A7" s="10" t="s">
        <v>5</v>
      </c>
    </row>
    <row r="9" spans="1:1" ht="60" customHeight="1" x14ac:dyDescent="0.35">
      <c r="A9" s="11" t="s">
        <v>6</v>
      </c>
    </row>
    <row r="11" spans="1:1" ht="30" customHeight="1" x14ac:dyDescent="0.35">
      <c r="A11" s="6"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jQUUUn+xsaE7vDW+GgitO1042EXJsjitzrldpo6KjIlHOUE7ZwwQlelU6Y14Y66RjePmCjfnw6G16C/275RWHw==" saltValue="zKELF8Az93w6MPWmLD/I3g==" spinCount="100000" sheet="1" objects="1" scenarios="1" formatCells="0" formatColumns="0" formatRows="0"/>
  <pageMargins left="0.7" right="0.7" top="0.75" bottom="0.75" header="0.3" footer="0.3"/>
  <pageSetup scale="73" fitToHeight="0" orientation="portrait" horizontalDpi="4294967293" verticalDpi="4294967293" r:id="rId1"/>
  <headerFooter>
    <oddFooter>&amp;LJanuary 2022&amp;CCore Program Rubric&amp;RIntroduction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6"/>
  <sheetViews>
    <sheetView tabSelected="1" zoomScaleNormal="100" workbookViewId="0">
      <selection activeCell="D7" sqref="D7"/>
    </sheetView>
  </sheetViews>
  <sheetFormatPr defaultRowHeight="14.5" x14ac:dyDescent="0.35"/>
  <cols>
    <col min="1" max="1" width="25.54296875" customWidth="1"/>
    <col min="2" max="2" width="60.54296875" customWidth="1"/>
  </cols>
  <sheetData>
    <row r="1" spans="1:2" ht="18.5" x14ac:dyDescent="0.35">
      <c r="A1" s="31" t="s">
        <v>299</v>
      </c>
      <c r="B1" s="31"/>
    </row>
    <row r="2" spans="1:2" ht="15" thickBot="1" x14ac:dyDescent="0.4"/>
    <row r="3" spans="1:2" ht="50.15" customHeight="1" thickBot="1" x14ac:dyDescent="0.4">
      <c r="A3" s="12" t="s">
        <v>300</v>
      </c>
      <c r="B3" s="24" t="s">
        <v>328</v>
      </c>
    </row>
    <row r="4" spans="1:2" ht="50.15" customHeight="1" thickBot="1" x14ac:dyDescent="0.4">
      <c r="A4" s="12" t="s">
        <v>301</v>
      </c>
      <c r="B4" s="25" t="s">
        <v>337</v>
      </c>
    </row>
    <row r="5" spans="1:2" ht="20.149999999999999" customHeight="1" thickBot="1" x14ac:dyDescent="0.4">
      <c r="A5" s="4"/>
      <c r="B5" s="13"/>
    </row>
    <row r="6" spans="1:2" ht="50.15" customHeight="1" thickBot="1" x14ac:dyDescent="0.4">
      <c r="A6" s="15" t="s">
        <v>302</v>
      </c>
      <c r="B6" s="17" t="str">
        <f>'Core Programs Rating Summary'!C18</f>
        <v>20-25 points = program moves to Phase 2</v>
      </c>
    </row>
    <row r="7" spans="1:2" ht="50.15" customHeight="1" thickBot="1" x14ac:dyDescent="0.4">
      <c r="A7" s="15" t="s">
        <v>291</v>
      </c>
      <c r="B7" s="17" t="str">
        <f>'Core Programs Rating Summary'!E63</f>
        <v>Partially Meets Expectations</v>
      </c>
    </row>
    <row r="8" spans="1:2" ht="50.15" customHeight="1" thickBot="1" x14ac:dyDescent="0.4">
      <c r="A8" s="27" t="s">
        <v>296</v>
      </c>
      <c r="B8" s="150" t="str">
        <f>'Core Programs Rating Summary'!E69</f>
        <v>Doesn’t Meet Expectations</v>
      </c>
    </row>
    <row r="9" spans="1:2" ht="20.149999999999999" customHeight="1" thickBot="1" x14ac:dyDescent="0.4">
      <c r="A9" s="4"/>
      <c r="B9" s="13"/>
    </row>
    <row r="10" spans="1:2" ht="50.15" customHeight="1" x14ac:dyDescent="0.35">
      <c r="A10" s="40" t="s">
        <v>303</v>
      </c>
      <c r="B10" s="39"/>
    </row>
    <row r="11" spans="1:2" ht="50.15" customHeight="1" x14ac:dyDescent="0.35">
      <c r="A11" s="30" t="s">
        <v>304</v>
      </c>
      <c r="B11" s="9" t="s">
        <v>254</v>
      </c>
    </row>
    <row r="12" spans="1:2" ht="50.15" customHeight="1" x14ac:dyDescent="0.35">
      <c r="A12" s="30" t="s">
        <v>75</v>
      </c>
      <c r="B12" s="14" t="str">
        <f>'Core Programs Rating Summary'!E29</f>
        <v>Meets Expectations</v>
      </c>
    </row>
    <row r="13" spans="1:2" ht="50.15" customHeight="1" x14ac:dyDescent="0.35">
      <c r="A13" s="30" t="s">
        <v>140</v>
      </c>
      <c r="B13" s="14" t="str">
        <f>'Core Programs Rating Summary'!E39</f>
        <v>Meets Expectations</v>
      </c>
    </row>
    <row r="14" spans="1:2" ht="50.15" customHeight="1" x14ac:dyDescent="0.35">
      <c r="A14" s="30" t="s">
        <v>178</v>
      </c>
      <c r="B14" s="14" t="str">
        <f>'Core Programs Rating Summary'!E48</f>
        <v>Meets Expectations</v>
      </c>
    </row>
    <row r="15" spans="1:2" ht="50.15" customHeight="1" x14ac:dyDescent="0.35">
      <c r="A15" s="30" t="s">
        <v>285</v>
      </c>
      <c r="B15" s="14" t="str">
        <f>'Core Programs Rating Summary'!E57</f>
        <v>Meets Expectations</v>
      </c>
    </row>
    <row r="16" spans="1:2" ht="199.5" customHeight="1" thickBot="1" x14ac:dyDescent="0.4">
      <c r="A16" s="16" t="s">
        <v>305</v>
      </c>
      <c r="B16" s="26" t="s">
        <v>336</v>
      </c>
    </row>
  </sheetData>
  <sheetProtection algorithmName="SHA-512" hashValue="gIIkOedHEcF0lxziPy/VnGltSHar0CZ9AqNeHhXe3tY9WW6mQTHkuT4pWpEuyk8gPZSrUmNZ9ToayjHCvoRgOQ==" saltValue="7+wsPdL7dopcZ4RpLlSHaQ==" spinCount="100000" sheet="1" formatCells="0" formatColumns="0" formatRows="0"/>
  <pageMargins left="0.7" right="0.7" top="0.75" bottom="0.75" header="0.3" footer="0.3"/>
  <pageSetup fitToHeight="0" orientation="portrait" horizontalDpi="4294967293" verticalDpi="4294967293" r:id="rId1"/>
  <headerFooter>
    <oddFooter>&amp;LJanuary 2022&amp;CCore Program Rubric&amp;RFinal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4"/>
  <sheetViews>
    <sheetView zoomScaleNormal="100" workbookViewId="0">
      <selection activeCell="A54" sqref="A54"/>
    </sheetView>
  </sheetViews>
  <sheetFormatPr defaultColWidth="8.7265625" defaultRowHeight="14.5" x14ac:dyDescent="0.35"/>
  <cols>
    <col min="1" max="1" width="122.54296875" customWidth="1"/>
  </cols>
  <sheetData>
    <row r="1" spans="1:1" ht="18.649999999999999" customHeight="1" x14ac:dyDescent="0.35">
      <c r="A1" s="8" t="s">
        <v>12</v>
      </c>
    </row>
    <row r="2" spans="1:1" ht="15.5" x14ac:dyDescent="0.35">
      <c r="A2" s="7"/>
    </row>
    <row r="3" spans="1:1" ht="15.65" customHeight="1" x14ac:dyDescent="0.35">
      <c r="A3" s="4" t="s">
        <v>13</v>
      </c>
    </row>
    <row r="4" spans="1:1" ht="32.15" customHeight="1" x14ac:dyDescent="0.35">
      <c r="A4" s="5" t="s">
        <v>14</v>
      </c>
    </row>
    <row r="5" spans="1:1" ht="15.5" x14ac:dyDescent="0.35">
      <c r="A5" s="7" t="s">
        <v>15</v>
      </c>
    </row>
    <row r="6" spans="1:1" ht="15.5" x14ac:dyDescent="0.35">
      <c r="A6" s="7"/>
    </row>
    <row r="7" spans="1:1" ht="15.5" x14ac:dyDescent="0.35">
      <c r="A7" s="4" t="s">
        <v>16</v>
      </c>
    </row>
    <row r="8" spans="1:1" ht="32.15" customHeight="1" x14ac:dyDescent="0.35">
      <c r="A8" s="5" t="s">
        <v>17</v>
      </c>
    </row>
    <row r="9" spans="1:1" ht="15.5" x14ac:dyDescent="0.35">
      <c r="A9" s="7" t="s">
        <v>18</v>
      </c>
    </row>
    <row r="10" spans="1:1" ht="15.5" x14ac:dyDescent="0.35">
      <c r="A10" s="7"/>
    </row>
    <row r="11" spans="1:1" ht="15.5" x14ac:dyDescent="0.35">
      <c r="A11" s="4" t="s">
        <v>19</v>
      </c>
    </row>
    <row r="12" spans="1:1" ht="32.15" customHeight="1" x14ac:dyDescent="0.35">
      <c r="A12" s="5" t="s">
        <v>20</v>
      </c>
    </row>
    <row r="13" spans="1:1" x14ac:dyDescent="0.35">
      <c r="A13" s="1" t="s">
        <v>21</v>
      </c>
    </row>
    <row r="14" spans="1:1" x14ac:dyDescent="0.35">
      <c r="A14" s="1"/>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3" fitToHeight="0" orientation="portrait" horizontalDpi="4294967293" verticalDpi="4294967293" r:id="rId1"/>
  <headerFooter>
    <oddFooter>&amp;LJanuary 2022&amp;CCore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0"/>
  <sheetViews>
    <sheetView zoomScaleNormal="100" workbookViewId="0">
      <selection activeCell="D2" sqref="D2"/>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73" t="s">
        <v>22</v>
      </c>
      <c r="B1" s="31"/>
      <c r="C1" s="31"/>
      <c r="D1" s="31"/>
      <c r="E1" s="31"/>
    </row>
    <row r="2" spans="1:5" ht="15.5" x14ac:dyDescent="0.35">
      <c r="A2" s="74"/>
    </row>
    <row r="3" spans="1:5" ht="15" customHeight="1" x14ac:dyDescent="0.35">
      <c r="A3" s="74" t="s">
        <v>23</v>
      </c>
      <c r="B3" s="74"/>
      <c r="C3" s="74"/>
      <c r="D3" s="74"/>
    </row>
    <row r="4" spans="1:5" ht="15" thickBot="1" x14ac:dyDescent="0.4"/>
    <row r="5" spans="1:5" ht="96.5" customHeight="1" x14ac:dyDescent="0.35">
      <c r="A5" s="75"/>
      <c r="B5" s="76" t="s">
        <v>308</v>
      </c>
      <c r="C5" s="63" t="s">
        <v>24</v>
      </c>
      <c r="D5" s="63" t="s">
        <v>25</v>
      </c>
      <c r="E5" s="64" t="s">
        <v>26</v>
      </c>
    </row>
    <row r="6" spans="1:5" ht="80.150000000000006" customHeight="1" x14ac:dyDescent="0.35">
      <c r="A6" s="59">
        <v>1</v>
      </c>
      <c r="B6" s="60" t="s">
        <v>27</v>
      </c>
      <c r="C6" s="32" t="s">
        <v>310</v>
      </c>
      <c r="D6" s="163"/>
      <c r="E6" s="58">
        <f>IF(C6="Met", 1, 0)</f>
        <v>1</v>
      </c>
    </row>
    <row r="7" spans="1:5" ht="120" customHeight="1" x14ac:dyDescent="0.35">
      <c r="A7" s="59">
        <v>2</v>
      </c>
      <c r="B7" s="60" t="s">
        <v>28</v>
      </c>
      <c r="C7" s="21" t="s">
        <v>310</v>
      </c>
      <c r="D7" s="163"/>
      <c r="E7" s="58">
        <f t="shared" ref="E7:E10" si="0">IF(C7="Met", 1, 0)</f>
        <v>1</v>
      </c>
    </row>
    <row r="8" spans="1:5" ht="50.15" customHeight="1" x14ac:dyDescent="0.35">
      <c r="A8" s="59">
        <v>3</v>
      </c>
      <c r="B8" s="60" t="s">
        <v>29</v>
      </c>
      <c r="C8" s="21" t="s">
        <v>310</v>
      </c>
      <c r="D8" s="163"/>
      <c r="E8" s="58">
        <f t="shared" si="0"/>
        <v>1</v>
      </c>
    </row>
    <row r="9" spans="1:5" ht="50.15" customHeight="1" x14ac:dyDescent="0.35">
      <c r="A9" s="59">
        <v>4</v>
      </c>
      <c r="B9" s="60" t="s">
        <v>30</v>
      </c>
      <c r="C9" s="21" t="s">
        <v>310</v>
      </c>
      <c r="D9" s="163"/>
      <c r="E9" s="58">
        <f t="shared" si="0"/>
        <v>1</v>
      </c>
    </row>
    <row r="10" spans="1:5" ht="112.5" customHeight="1" x14ac:dyDescent="0.35">
      <c r="A10" s="157">
        <v>5</v>
      </c>
      <c r="B10" s="158" t="s">
        <v>31</v>
      </c>
      <c r="C10" s="159" t="s">
        <v>310</v>
      </c>
      <c r="D10" s="164" t="s">
        <v>333</v>
      </c>
      <c r="E10" s="160">
        <f t="shared" si="0"/>
        <v>1</v>
      </c>
    </row>
    <row r="11" spans="1:5" s="3" customFormat="1" ht="15" customHeight="1" x14ac:dyDescent="0.35">
      <c r="A11" s="43"/>
      <c r="B11" s="44"/>
      <c r="C11" s="44"/>
      <c r="D11" s="45" t="s">
        <v>32</v>
      </c>
      <c r="E11" s="46">
        <f>SUM(E6:E10)</f>
        <v>5</v>
      </c>
    </row>
    <row r="12" spans="1:5" s="3" customFormat="1" ht="15" customHeight="1" thickBot="1" x14ac:dyDescent="0.4">
      <c r="A12" s="47"/>
      <c r="B12" s="48"/>
      <c r="C12" s="48"/>
      <c r="D12" s="49" t="s">
        <v>306</v>
      </c>
      <c r="E12" s="66" t="s">
        <v>33</v>
      </c>
    </row>
    <row r="13" spans="1:5" ht="15" thickBot="1" x14ac:dyDescent="0.4"/>
    <row r="14" spans="1:5" ht="35.5" customHeight="1" x14ac:dyDescent="0.35">
      <c r="A14" s="72"/>
      <c r="B14" s="62" t="s">
        <v>34</v>
      </c>
      <c r="C14" s="63" t="s">
        <v>24</v>
      </c>
      <c r="D14" s="63" t="s">
        <v>25</v>
      </c>
      <c r="E14" s="64" t="s">
        <v>26</v>
      </c>
    </row>
    <row r="15" spans="1:5" ht="80.150000000000006" customHeight="1" x14ac:dyDescent="0.35">
      <c r="A15" s="59">
        <v>1</v>
      </c>
      <c r="B15" s="60" t="s">
        <v>35</v>
      </c>
      <c r="C15" s="21" t="s">
        <v>310</v>
      </c>
      <c r="D15" s="22"/>
      <c r="E15" s="58">
        <f>IF(C15="Met", 1, 0)</f>
        <v>1</v>
      </c>
    </row>
    <row r="16" spans="1:5" ht="50.15" customHeight="1" x14ac:dyDescent="0.35">
      <c r="A16" s="59">
        <v>2</v>
      </c>
      <c r="B16" s="60" t="s">
        <v>36</v>
      </c>
      <c r="C16" s="21" t="s">
        <v>310</v>
      </c>
      <c r="D16" s="22"/>
      <c r="E16" s="58">
        <f t="shared" ref="E16:E17" si="1">IF(C16="Met", 1, 0)</f>
        <v>1</v>
      </c>
    </row>
    <row r="17" spans="1:5" ht="50.15" customHeight="1" x14ac:dyDescent="0.35">
      <c r="A17" s="59">
        <v>3</v>
      </c>
      <c r="B17" s="60" t="s">
        <v>37</v>
      </c>
      <c r="C17" s="21" t="s">
        <v>310</v>
      </c>
      <c r="D17" s="22"/>
      <c r="E17" s="58">
        <f t="shared" si="1"/>
        <v>1</v>
      </c>
    </row>
    <row r="18" spans="1:5" s="3" customFormat="1" ht="15" customHeight="1" x14ac:dyDescent="0.35">
      <c r="A18" s="43"/>
      <c r="B18" s="44"/>
      <c r="C18" s="44"/>
      <c r="D18" s="45" t="s">
        <v>38</v>
      </c>
      <c r="E18" s="46">
        <f>SUM(E15:E17)</f>
        <v>3</v>
      </c>
    </row>
    <row r="19" spans="1:5" s="3" customFormat="1" ht="15" customHeight="1" thickBot="1" x14ac:dyDescent="0.4">
      <c r="A19" s="47"/>
      <c r="B19" s="48"/>
      <c r="C19" s="48"/>
      <c r="D19" s="49"/>
      <c r="E19" s="50" t="s">
        <v>39</v>
      </c>
    </row>
    <row r="20" spans="1:5" ht="15" thickBot="1" x14ac:dyDescent="0.4"/>
    <row r="21" spans="1:5" ht="100" customHeight="1" x14ac:dyDescent="0.35">
      <c r="A21" s="61"/>
      <c r="B21" s="62" t="s">
        <v>40</v>
      </c>
      <c r="C21" s="63" t="s">
        <v>24</v>
      </c>
      <c r="D21" s="63" t="s">
        <v>25</v>
      </c>
      <c r="E21" s="64" t="s">
        <v>26</v>
      </c>
    </row>
    <row r="22" spans="1:5" ht="50.15" customHeight="1" x14ac:dyDescent="0.35">
      <c r="A22" s="59">
        <v>1</v>
      </c>
      <c r="B22" s="60" t="s">
        <v>41</v>
      </c>
      <c r="C22" s="19" t="s">
        <v>310</v>
      </c>
      <c r="D22" s="20"/>
      <c r="E22" s="58">
        <f>IF(C22="Met", 1, 0)</f>
        <v>1</v>
      </c>
    </row>
    <row r="23" spans="1:5" ht="50.15" customHeight="1" x14ac:dyDescent="0.35">
      <c r="A23" s="59">
        <v>2</v>
      </c>
      <c r="B23" s="60" t="s">
        <v>42</v>
      </c>
      <c r="C23" s="19" t="s">
        <v>310</v>
      </c>
      <c r="D23" s="20"/>
      <c r="E23" s="58">
        <f t="shared" ref="E23:E24" si="2">IF(C23="Met", 1, 0)</f>
        <v>1</v>
      </c>
    </row>
    <row r="24" spans="1:5" ht="50.15" customHeight="1" x14ac:dyDescent="0.35">
      <c r="A24" s="59">
        <v>3</v>
      </c>
      <c r="B24" s="60" t="s">
        <v>43</v>
      </c>
      <c r="C24" s="19" t="s">
        <v>310</v>
      </c>
      <c r="D24" s="20"/>
      <c r="E24" s="58">
        <f t="shared" si="2"/>
        <v>1</v>
      </c>
    </row>
    <row r="25" spans="1:5" s="3" customFormat="1" ht="15" customHeight="1" x14ac:dyDescent="0.35">
      <c r="A25" s="43"/>
      <c r="B25" s="67"/>
      <c r="C25" s="67"/>
      <c r="D25" s="68" t="s">
        <v>44</v>
      </c>
      <c r="E25" s="46">
        <f>SUM(E22:E24)</f>
        <v>3</v>
      </c>
    </row>
    <row r="26" spans="1:5" s="3" customFormat="1" ht="15" customHeight="1" thickBot="1" x14ac:dyDescent="0.4">
      <c r="A26" s="69"/>
      <c r="B26" s="70"/>
      <c r="C26" s="70"/>
      <c r="D26" s="71"/>
      <c r="E26" s="50" t="s">
        <v>39</v>
      </c>
    </row>
    <row r="27" spans="1:5" ht="15" thickBot="1" x14ac:dyDescent="0.4"/>
    <row r="28" spans="1:5" ht="80.150000000000006" customHeight="1" x14ac:dyDescent="0.35">
      <c r="A28" s="61"/>
      <c r="B28" s="62" t="s">
        <v>45</v>
      </c>
      <c r="C28" s="63" t="s">
        <v>24</v>
      </c>
      <c r="D28" s="63" t="s">
        <v>25</v>
      </c>
      <c r="E28" s="64" t="s">
        <v>26</v>
      </c>
    </row>
    <row r="29" spans="1:5" ht="50.15" customHeight="1" x14ac:dyDescent="0.35">
      <c r="A29" s="59">
        <v>1</v>
      </c>
      <c r="B29" s="60" t="s">
        <v>46</v>
      </c>
      <c r="C29" s="19" t="s">
        <v>310</v>
      </c>
      <c r="D29" s="20"/>
      <c r="E29" s="58">
        <f>IF(C29="Met", 1, 0)</f>
        <v>1</v>
      </c>
    </row>
    <row r="30" spans="1:5" ht="80.150000000000006" customHeight="1" x14ac:dyDescent="0.35">
      <c r="A30" s="59">
        <v>2</v>
      </c>
      <c r="B30" s="60" t="s">
        <v>47</v>
      </c>
      <c r="C30" s="19" t="s">
        <v>310</v>
      </c>
      <c r="D30" s="20"/>
      <c r="E30" s="58">
        <f t="shared" ref="E30:E35" si="3">IF(C30="Met", 1, 0)</f>
        <v>1</v>
      </c>
    </row>
    <row r="31" spans="1:5" ht="50.15" customHeight="1" x14ac:dyDescent="0.35">
      <c r="A31" s="59">
        <v>3</v>
      </c>
      <c r="B31" s="60" t="s">
        <v>48</v>
      </c>
      <c r="C31" s="19" t="s">
        <v>310</v>
      </c>
      <c r="D31" s="20"/>
      <c r="E31" s="58">
        <f t="shared" si="3"/>
        <v>1</v>
      </c>
    </row>
    <row r="32" spans="1:5" ht="50.15" customHeight="1" x14ac:dyDescent="0.35">
      <c r="A32" s="59">
        <v>4</v>
      </c>
      <c r="B32" s="60" t="s">
        <v>49</v>
      </c>
      <c r="C32" s="19" t="s">
        <v>310</v>
      </c>
      <c r="D32" s="20"/>
      <c r="E32" s="58">
        <f t="shared" si="3"/>
        <v>1</v>
      </c>
    </row>
    <row r="33" spans="1:5" ht="80.150000000000006" customHeight="1" x14ac:dyDescent="0.35">
      <c r="A33" s="59">
        <v>5</v>
      </c>
      <c r="B33" s="60" t="s">
        <v>50</v>
      </c>
      <c r="C33" s="19" t="s">
        <v>310</v>
      </c>
      <c r="D33" s="20"/>
      <c r="E33" s="58">
        <f t="shared" si="3"/>
        <v>1</v>
      </c>
    </row>
    <row r="34" spans="1:5" ht="80.150000000000006" customHeight="1" x14ac:dyDescent="0.35">
      <c r="A34" s="59">
        <v>6</v>
      </c>
      <c r="B34" s="60" t="s">
        <v>51</v>
      </c>
      <c r="C34" s="19" t="s">
        <v>310</v>
      </c>
      <c r="D34" s="20"/>
      <c r="E34" s="58">
        <f t="shared" si="3"/>
        <v>1</v>
      </c>
    </row>
    <row r="35" spans="1:5" ht="50.15" customHeight="1" x14ac:dyDescent="0.35">
      <c r="A35" s="59">
        <v>7</v>
      </c>
      <c r="B35" s="60" t="s">
        <v>52</v>
      </c>
      <c r="C35" s="19" t="s">
        <v>310</v>
      </c>
      <c r="D35" s="20"/>
      <c r="E35" s="58">
        <f t="shared" si="3"/>
        <v>1</v>
      </c>
    </row>
    <row r="36" spans="1:5" s="3" customFormat="1" ht="15" customHeight="1" x14ac:dyDescent="0.35">
      <c r="A36" s="43"/>
      <c r="B36" s="44"/>
      <c r="C36" s="44"/>
      <c r="D36" s="45" t="s">
        <v>53</v>
      </c>
      <c r="E36" s="65">
        <f>SUM(E29:E35)</f>
        <v>7</v>
      </c>
    </row>
    <row r="37" spans="1:5" s="3" customFormat="1" ht="15" customHeight="1" thickBot="1" x14ac:dyDescent="0.4">
      <c r="A37" s="47"/>
      <c r="B37" s="48"/>
      <c r="C37" s="48"/>
      <c r="D37" s="49"/>
      <c r="E37" s="66" t="s">
        <v>54</v>
      </c>
    </row>
    <row r="38" spans="1:5" ht="15" thickBot="1" x14ac:dyDescent="0.4"/>
    <row r="39" spans="1:5" ht="40" customHeight="1" x14ac:dyDescent="0.35">
      <c r="A39" s="61"/>
      <c r="B39" s="62" t="s">
        <v>55</v>
      </c>
      <c r="C39" s="63" t="s">
        <v>24</v>
      </c>
      <c r="D39" s="63" t="s">
        <v>25</v>
      </c>
      <c r="E39" s="64" t="s">
        <v>26</v>
      </c>
    </row>
    <row r="40" spans="1:5" ht="50.15" customHeight="1" x14ac:dyDescent="0.35">
      <c r="A40" s="59">
        <v>1</v>
      </c>
      <c r="B40" s="60" t="s">
        <v>56</v>
      </c>
      <c r="C40" s="19" t="s">
        <v>310</v>
      </c>
      <c r="D40" s="20"/>
      <c r="E40" s="58">
        <f>IF(C40="Met", 1, 0)</f>
        <v>1</v>
      </c>
    </row>
    <row r="41" spans="1:5" ht="80.150000000000006" customHeight="1" x14ac:dyDescent="0.35">
      <c r="A41" s="59">
        <v>2</v>
      </c>
      <c r="B41" s="60" t="s">
        <v>57</v>
      </c>
      <c r="C41" s="19" t="s">
        <v>310</v>
      </c>
      <c r="D41" s="20"/>
      <c r="E41" s="58">
        <f t="shared" ref="E41:E43" si="4">IF(C41="Met", 1, 0)</f>
        <v>1</v>
      </c>
    </row>
    <row r="42" spans="1:5" ht="80.150000000000006" customHeight="1" x14ac:dyDescent="0.35">
      <c r="A42" s="59">
        <v>3</v>
      </c>
      <c r="B42" s="60" t="s">
        <v>58</v>
      </c>
      <c r="C42" s="19" t="s">
        <v>310</v>
      </c>
      <c r="D42" s="20"/>
      <c r="E42" s="58">
        <f t="shared" si="4"/>
        <v>1</v>
      </c>
    </row>
    <row r="43" spans="1:5" ht="50.15" customHeight="1" x14ac:dyDescent="0.35">
      <c r="A43" s="59">
        <v>4</v>
      </c>
      <c r="B43" s="60" t="s">
        <v>59</v>
      </c>
      <c r="C43" s="19" t="s">
        <v>310</v>
      </c>
      <c r="D43" s="20"/>
      <c r="E43" s="58">
        <f t="shared" si="4"/>
        <v>1</v>
      </c>
    </row>
    <row r="44" spans="1:5" s="3" customFormat="1" ht="15" customHeight="1" x14ac:dyDescent="0.35">
      <c r="A44" s="43"/>
      <c r="B44" s="44"/>
      <c r="C44" s="44"/>
      <c r="D44" s="45" t="s">
        <v>60</v>
      </c>
      <c r="E44" s="46">
        <f>SUM(E40:E43)</f>
        <v>4</v>
      </c>
    </row>
    <row r="45" spans="1:5" s="3" customFormat="1" ht="15" customHeight="1" thickBot="1" x14ac:dyDescent="0.4">
      <c r="A45" s="47"/>
      <c r="B45" s="48"/>
      <c r="C45" s="48"/>
      <c r="D45" s="49"/>
      <c r="E45" s="50" t="s">
        <v>61</v>
      </c>
    </row>
    <row r="46" spans="1:5" ht="15" thickBot="1" x14ac:dyDescent="0.4"/>
    <row r="47" spans="1:5" ht="60" customHeight="1" x14ac:dyDescent="0.35">
      <c r="A47" s="61"/>
      <c r="B47" s="62" t="s">
        <v>62</v>
      </c>
      <c r="C47" s="63" t="s">
        <v>24</v>
      </c>
      <c r="D47" s="63" t="s">
        <v>25</v>
      </c>
      <c r="E47" s="64" t="s">
        <v>26</v>
      </c>
    </row>
    <row r="48" spans="1:5" ht="80.150000000000006" customHeight="1" x14ac:dyDescent="0.35">
      <c r="A48" s="59">
        <v>1</v>
      </c>
      <c r="B48" s="60" t="s">
        <v>63</v>
      </c>
      <c r="C48" s="21" t="s">
        <v>310</v>
      </c>
      <c r="D48" s="20"/>
      <c r="E48" s="58">
        <f>IF(C48="Met", 1, 0)</f>
        <v>1</v>
      </c>
    </row>
    <row r="49" spans="1:5" ht="100" customHeight="1" x14ac:dyDescent="0.35">
      <c r="A49" s="59">
        <v>2</v>
      </c>
      <c r="B49" s="60" t="s">
        <v>64</v>
      </c>
      <c r="C49" s="21" t="s">
        <v>310</v>
      </c>
      <c r="D49" s="20"/>
      <c r="E49" s="58">
        <f>IF(C49="Met", 1, 0)</f>
        <v>1</v>
      </c>
    </row>
    <row r="50" spans="1:5" ht="50.15" customHeight="1" x14ac:dyDescent="0.35">
      <c r="A50" s="59">
        <v>3</v>
      </c>
      <c r="B50" s="60" t="s">
        <v>65</v>
      </c>
      <c r="C50" s="21" t="s">
        <v>310</v>
      </c>
      <c r="D50" s="20"/>
      <c r="E50" s="58">
        <f>IF(C50="Met", 1, 0)</f>
        <v>1</v>
      </c>
    </row>
    <row r="51" spans="1:5" s="3" customFormat="1" ht="15" customHeight="1" x14ac:dyDescent="0.35">
      <c r="A51" s="43"/>
      <c r="B51" s="44"/>
      <c r="C51" s="44"/>
      <c r="D51" s="45" t="s">
        <v>66</v>
      </c>
      <c r="E51" s="46">
        <f>SUM(E48:E50)</f>
        <v>3</v>
      </c>
    </row>
    <row r="52" spans="1:5" s="3" customFormat="1" ht="15" customHeight="1" thickBot="1" x14ac:dyDescent="0.4">
      <c r="A52" s="47"/>
      <c r="B52" s="48"/>
      <c r="C52" s="48"/>
      <c r="D52" s="49"/>
      <c r="E52" s="50" t="s">
        <v>39</v>
      </c>
    </row>
    <row r="54" spans="1:5" ht="15.5" x14ac:dyDescent="0.35">
      <c r="B54" s="51" t="s">
        <v>67</v>
      </c>
      <c r="C54" s="51"/>
      <c r="D54" s="51"/>
    </row>
    <row r="55" spans="1:5" ht="15" customHeight="1" thickBot="1" x14ac:dyDescent="0.4">
      <c r="B55" s="52"/>
      <c r="C55" s="53"/>
      <c r="D55" s="53"/>
    </row>
    <row r="56" spans="1:5" ht="16" thickBot="1" x14ac:dyDescent="0.4">
      <c r="B56" s="156" t="s">
        <v>68</v>
      </c>
      <c r="C56" s="155" t="s">
        <v>69</v>
      </c>
      <c r="D56" s="54"/>
    </row>
    <row r="57" spans="1:5" ht="16" thickBot="1" x14ac:dyDescent="0.4">
      <c r="B57" s="154" t="s">
        <v>307</v>
      </c>
      <c r="C57" s="161"/>
      <c r="D57" s="162"/>
    </row>
    <row r="58" spans="1:5" ht="15.5" x14ac:dyDescent="0.35">
      <c r="B58" s="151">
        <f>SUM(E11+E18+E25+E36+E44+E51)</f>
        <v>25</v>
      </c>
      <c r="C58" s="152" t="s">
        <v>70</v>
      </c>
      <c r="D58" s="153"/>
    </row>
    <row r="59" spans="1:5" x14ac:dyDescent="0.35">
      <c r="B59" s="57" t="s">
        <v>71</v>
      </c>
      <c r="C59" s="55" t="s">
        <v>72</v>
      </c>
      <c r="D59" s="56"/>
    </row>
    <row r="60" spans="1:5" ht="50.15" customHeight="1" thickBot="1" x14ac:dyDescent="0.4">
      <c r="B60" s="42" t="s">
        <v>73</v>
      </c>
      <c r="C60" s="35" t="s">
        <v>70</v>
      </c>
      <c r="D60" s="41"/>
    </row>
  </sheetData>
  <sheetProtection algorithmName="SHA-512" hashValue="a+U2YQzUbUsv2rWrLdEwYPEH8eC0bu7Ij9GdAR0rri5hKGaGVv5QBzyQFlyAlcByHsYhbF+rczffOYaCsxDFLg==" saltValue="7iZt1dh8qy81rtnTZaLmZw==" spinCount="100000" sheet="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60" xr:uid="{00000000-0002-0000-0200-000001000000}">
      <formula1>"20-25 points = program moves to Phase 2, 0-19 points = program doesn't move to Phase 2"</formula1>
    </dataValidation>
  </dataValidations>
  <pageMargins left="0.7" right="0.7" top="0.75" bottom="0.75" header="0.3" footer="0.3"/>
  <pageSetup scale="72" fitToHeight="0" orientation="portrait" horizontalDpi="4294967293" verticalDpi="4294967293" r:id="rId1"/>
  <headerFooter>
    <oddFooter>&amp;LJanuary 2022&amp;CCore Program Rubric&amp;RPhase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80"/>
  <sheetViews>
    <sheetView zoomScaleNormal="100" workbookViewId="0">
      <selection activeCell="A3" sqref="A3"/>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1" t="s">
        <v>22</v>
      </c>
      <c r="B1" s="31"/>
      <c r="C1" s="106"/>
      <c r="D1" s="31"/>
      <c r="E1" s="31"/>
    </row>
    <row r="2" spans="1:5" ht="15.5" x14ac:dyDescent="0.35">
      <c r="A2" s="107"/>
    </row>
    <row r="3" spans="1:5" ht="15.5" x14ac:dyDescent="0.35">
      <c r="A3" s="108" t="s">
        <v>74</v>
      </c>
      <c r="B3" s="108"/>
      <c r="C3" s="109"/>
      <c r="D3" s="108"/>
      <c r="E3" s="108"/>
    </row>
    <row r="5" spans="1:5" ht="18.5" x14ac:dyDescent="0.45">
      <c r="A5" s="110" t="s">
        <v>75</v>
      </c>
      <c r="B5" s="110"/>
      <c r="C5" s="29"/>
      <c r="D5" s="110"/>
      <c r="E5" s="110"/>
    </row>
    <row r="6" spans="1:5" ht="15" thickBot="1" x14ac:dyDescent="0.4"/>
    <row r="7" spans="1:5" ht="30" customHeight="1" x14ac:dyDescent="0.35">
      <c r="A7" s="101"/>
      <c r="B7" s="62" t="s">
        <v>76</v>
      </c>
      <c r="C7" s="63"/>
      <c r="D7" s="62"/>
      <c r="E7" s="102"/>
    </row>
    <row r="8" spans="1:5" ht="30" customHeight="1" x14ac:dyDescent="0.35">
      <c r="A8" s="103"/>
      <c r="B8" s="104" t="s">
        <v>77</v>
      </c>
      <c r="C8" s="95" t="s">
        <v>24</v>
      </c>
      <c r="D8" s="95" t="s">
        <v>25</v>
      </c>
      <c r="E8" s="96" t="s">
        <v>26</v>
      </c>
    </row>
    <row r="9" spans="1:5" ht="100" customHeight="1" x14ac:dyDescent="0.35">
      <c r="A9" s="59">
        <v>1</v>
      </c>
      <c r="B9" s="60" t="s">
        <v>78</v>
      </c>
      <c r="C9" s="21" t="s">
        <v>311</v>
      </c>
      <c r="D9" s="165"/>
      <c r="E9" s="81">
        <f>IF(C9="Fully met", 1, IF(C9="Partially met",0.5, 0))</f>
        <v>1</v>
      </c>
    </row>
    <row r="10" spans="1:5" ht="80.150000000000006" customHeight="1" x14ac:dyDescent="0.35">
      <c r="A10" s="59">
        <v>2</v>
      </c>
      <c r="B10" s="60" t="s">
        <v>79</v>
      </c>
      <c r="C10" s="21" t="s">
        <v>311</v>
      </c>
      <c r="D10" s="165"/>
      <c r="E10" s="81">
        <f t="shared" ref="E10:E20" si="0">IF(C10="Fully met", 1, IF(C10="Partially met",0.5, 0))</f>
        <v>1</v>
      </c>
    </row>
    <row r="11" spans="1:5" ht="80.150000000000006" customHeight="1" x14ac:dyDescent="0.35">
      <c r="A11" s="59">
        <v>3</v>
      </c>
      <c r="B11" s="105" t="s">
        <v>80</v>
      </c>
      <c r="C11" s="21" t="s">
        <v>311</v>
      </c>
      <c r="D11" s="165"/>
      <c r="E11" s="81">
        <f t="shared" si="0"/>
        <v>1</v>
      </c>
    </row>
    <row r="12" spans="1:5" ht="50.15" customHeight="1" x14ac:dyDescent="0.35">
      <c r="A12" s="59">
        <v>4</v>
      </c>
      <c r="B12" s="60" t="s">
        <v>81</v>
      </c>
      <c r="C12" s="21" t="s">
        <v>311</v>
      </c>
      <c r="D12" s="165"/>
      <c r="E12" s="81">
        <f t="shared" si="0"/>
        <v>1</v>
      </c>
    </row>
    <row r="13" spans="1:5" ht="50.15" customHeight="1" x14ac:dyDescent="0.35">
      <c r="A13" s="59">
        <v>5</v>
      </c>
      <c r="B13" s="60" t="s">
        <v>82</v>
      </c>
      <c r="C13" s="21" t="s">
        <v>311</v>
      </c>
      <c r="D13" s="165"/>
      <c r="E13" s="81">
        <f t="shared" si="0"/>
        <v>1</v>
      </c>
    </row>
    <row r="14" spans="1:5" ht="50.15" customHeight="1" x14ac:dyDescent="0.35">
      <c r="A14" s="59">
        <v>6</v>
      </c>
      <c r="B14" s="60" t="s">
        <v>83</v>
      </c>
      <c r="C14" s="21" t="s">
        <v>311</v>
      </c>
      <c r="D14" s="165"/>
      <c r="E14" s="81">
        <f t="shared" si="0"/>
        <v>1</v>
      </c>
    </row>
    <row r="15" spans="1:5" ht="50.15" customHeight="1" x14ac:dyDescent="0.35">
      <c r="A15" s="59">
        <v>7</v>
      </c>
      <c r="B15" s="60" t="s">
        <v>84</v>
      </c>
      <c r="C15" s="21" t="s">
        <v>311</v>
      </c>
      <c r="D15" s="165"/>
      <c r="E15" s="81">
        <f t="shared" si="0"/>
        <v>1</v>
      </c>
    </row>
    <row r="16" spans="1:5" ht="50.15" customHeight="1" x14ac:dyDescent="0.35">
      <c r="A16" s="59">
        <v>8</v>
      </c>
      <c r="B16" s="60" t="s">
        <v>85</v>
      </c>
      <c r="C16" s="21" t="s">
        <v>312</v>
      </c>
      <c r="D16" s="165" t="s">
        <v>313</v>
      </c>
      <c r="E16" s="81">
        <f t="shared" si="0"/>
        <v>0.5</v>
      </c>
    </row>
    <row r="17" spans="1:5" ht="43.5" x14ac:dyDescent="0.35">
      <c r="A17" s="59">
        <v>9</v>
      </c>
      <c r="B17" s="60" t="s">
        <v>86</v>
      </c>
      <c r="C17" s="21" t="s">
        <v>312</v>
      </c>
      <c r="D17" s="165" t="s">
        <v>314</v>
      </c>
      <c r="E17" s="81">
        <f t="shared" si="0"/>
        <v>0.5</v>
      </c>
    </row>
    <row r="18" spans="1:5" ht="50.15" customHeight="1" x14ac:dyDescent="0.35">
      <c r="A18" s="59">
        <v>10</v>
      </c>
      <c r="B18" s="60" t="s">
        <v>87</v>
      </c>
      <c r="C18" s="21" t="s">
        <v>311</v>
      </c>
      <c r="D18" s="165"/>
      <c r="E18" s="81">
        <f t="shared" si="0"/>
        <v>1</v>
      </c>
    </row>
    <row r="19" spans="1:5" ht="50.15" customHeight="1" x14ac:dyDescent="0.35">
      <c r="A19" s="59">
        <v>11</v>
      </c>
      <c r="B19" s="60" t="s">
        <v>88</v>
      </c>
      <c r="C19" s="21" t="s">
        <v>311</v>
      </c>
      <c r="D19" s="165"/>
      <c r="E19" s="81">
        <f t="shared" si="0"/>
        <v>1</v>
      </c>
    </row>
    <row r="20" spans="1:5" ht="50.15" customHeight="1" x14ac:dyDescent="0.35">
      <c r="A20" s="59">
        <v>12</v>
      </c>
      <c r="B20" s="60" t="s">
        <v>89</v>
      </c>
      <c r="C20" s="21" t="s">
        <v>311</v>
      </c>
      <c r="D20" s="165"/>
      <c r="E20" s="81">
        <f t="shared" si="0"/>
        <v>1</v>
      </c>
    </row>
    <row r="21" spans="1:5" s="3" customFormat="1" ht="15.65" customHeight="1" x14ac:dyDescent="0.35">
      <c r="A21" s="82"/>
      <c r="B21" s="83"/>
      <c r="C21" s="84"/>
      <c r="D21" s="85" t="s">
        <v>90</v>
      </c>
      <c r="E21" s="46">
        <f>SUM(E9:E20)</f>
        <v>11</v>
      </c>
    </row>
    <row r="22" spans="1:5" ht="14.5" customHeight="1" thickBot="1" x14ac:dyDescent="0.4">
      <c r="A22" s="86"/>
      <c r="B22" s="87"/>
      <c r="C22" s="88"/>
      <c r="D22" s="89"/>
      <c r="E22" s="80" t="s">
        <v>91</v>
      </c>
    </row>
    <row r="23" spans="1:5" ht="15" thickBot="1" x14ac:dyDescent="0.4"/>
    <row r="24" spans="1:5" ht="30" customHeight="1" x14ac:dyDescent="0.35">
      <c r="A24" s="101"/>
      <c r="B24" s="62" t="s">
        <v>92</v>
      </c>
      <c r="C24" s="63"/>
      <c r="D24" s="62"/>
      <c r="E24" s="102"/>
    </row>
    <row r="25" spans="1:5" ht="30" customHeight="1" x14ac:dyDescent="0.35">
      <c r="A25" s="103"/>
      <c r="B25" s="104" t="s">
        <v>77</v>
      </c>
      <c r="C25" s="95" t="s">
        <v>24</v>
      </c>
      <c r="D25" s="95" t="s">
        <v>25</v>
      </c>
      <c r="E25" s="96" t="s">
        <v>26</v>
      </c>
    </row>
    <row r="26" spans="1:5" ht="50.15" customHeight="1" x14ac:dyDescent="0.35">
      <c r="A26" s="59">
        <v>1</v>
      </c>
      <c r="B26" s="98" t="s">
        <v>93</v>
      </c>
      <c r="C26" s="21" t="s">
        <v>311</v>
      </c>
      <c r="D26" s="165"/>
      <c r="E26" s="81">
        <f>IF(C26="Fully met", 1, IF(C26="Partially met",0.5, 0))</f>
        <v>1</v>
      </c>
    </row>
    <row r="27" spans="1:5" ht="150" customHeight="1" x14ac:dyDescent="0.35">
      <c r="A27" s="99">
        <v>2</v>
      </c>
      <c r="B27" s="60" t="s">
        <v>94</v>
      </c>
      <c r="C27" s="28" t="s">
        <v>311</v>
      </c>
      <c r="D27" s="165" t="s">
        <v>315</v>
      </c>
      <c r="E27" s="97">
        <f t="shared" ref="E27" si="1">IF(C27="Fully met", 1, IF(C27="Partially met",0.5, 0))</f>
        <v>1</v>
      </c>
    </row>
    <row r="28" spans="1:5" ht="100" customHeight="1" x14ac:dyDescent="0.35">
      <c r="A28" s="59">
        <v>3</v>
      </c>
      <c r="B28" s="100" t="s">
        <v>95</v>
      </c>
      <c r="C28" s="21" t="s">
        <v>311</v>
      </c>
      <c r="D28" s="165"/>
      <c r="E28" s="81">
        <f>IF(C28="Fully met", 1, IF(C28="Partially met",0.5, 0))</f>
        <v>1</v>
      </c>
    </row>
    <row r="29" spans="1:5" ht="50.15" customHeight="1" x14ac:dyDescent="0.35">
      <c r="A29" s="59">
        <v>4</v>
      </c>
      <c r="B29" s="60" t="s">
        <v>96</v>
      </c>
      <c r="C29" s="21" t="s">
        <v>311</v>
      </c>
      <c r="D29" s="165"/>
      <c r="E29" s="81">
        <f t="shared" ref="E29:E48" si="2">IF(C29="Fully met", 1, IF(C29="Partially met",0.5, 0))</f>
        <v>1</v>
      </c>
    </row>
    <row r="30" spans="1:5" ht="50.15" customHeight="1" x14ac:dyDescent="0.35">
      <c r="A30" s="59">
        <v>5</v>
      </c>
      <c r="B30" s="60" t="s">
        <v>97</v>
      </c>
      <c r="C30" s="21" t="s">
        <v>311</v>
      </c>
      <c r="D30" s="165"/>
      <c r="E30" s="81">
        <f t="shared" si="2"/>
        <v>1</v>
      </c>
    </row>
    <row r="31" spans="1:5" ht="50.15" customHeight="1" x14ac:dyDescent="0.35">
      <c r="A31" s="59">
        <v>6</v>
      </c>
      <c r="B31" s="60" t="s">
        <v>98</v>
      </c>
      <c r="C31" s="21" t="s">
        <v>311</v>
      </c>
      <c r="D31" s="165"/>
      <c r="E31" s="81">
        <f t="shared" si="2"/>
        <v>1</v>
      </c>
    </row>
    <row r="32" spans="1:5" ht="50.15" customHeight="1" x14ac:dyDescent="0.35">
      <c r="A32" s="59">
        <v>7</v>
      </c>
      <c r="B32" s="60" t="s">
        <v>99</v>
      </c>
      <c r="C32" s="21" t="s">
        <v>311</v>
      </c>
      <c r="D32" s="165"/>
      <c r="E32" s="81">
        <f t="shared" si="2"/>
        <v>1</v>
      </c>
    </row>
    <row r="33" spans="1:5" ht="58" x14ac:dyDescent="0.35">
      <c r="A33" s="59">
        <v>8</v>
      </c>
      <c r="B33" s="60" t="s">
        <v>100</v>
      </c>
      <c r="C33" s="21" t="s">
        <v>312</v>
      </c>
      <c r="D33" s="165" t="s">
        <v>316</v>
      </c>
      <c r="E33" s="81">
        <f t="shared" si="2"/>
        <v>0.5</v>
      </c>
    </row>
    <row r="34" spans="1:5" ht="50.15" customHeight="1" x14ac:dyDescent="0.35">
      <c r="A34" s="59">
        <v>9</v>
      </c>
      <c r="B34" s="60" t="s">
        <v>101</v>
      </c>
      <c r="C34" s="21" t="s">
        <v>311</v>
      </c>
      <c r="D34" s="165"/>
      <c r="E34" s="81">
        <f t="shared" si="2"/>
        <v>1</v>
      </c>
    </row>
    <row r="35" spans="1:5" ht="50.15" customHeight="1" x14ac:dyDescent="0.35">
      <c r="A35" s="59">
        <v>10</v>
      </c>
      <c r="B35" s="60" t="s">
        <v>102</v>
      </c>
      <c r="C35" s="21" t="s">
        <v>311</v>
      </c>
      <c r="D35" s="165"/>
      <c r="E35" s="81">
        <f t="shared" si="2"/>
        <v>1</v>
      </c>
    </row>
    <row r="36" spans="1:5" ht="50.15" customHeight="1" x14ac:dyDescent="0.35">
      <c r="A36" s="59">
        <v>11</v>
      </c>
      <c r="B36" s="60" t="s">
        <v>103</v>
      </c>
      <c r="C36" s="21" t="s">
        <v>311</v>
      </c>
      <c r="D36" s="165"/>
      <c r="E36" s="81">
        <f t="shared" si="2"/>
        <v>1</v>
      </c>
    </row>
    <row r="37" spans="1:5" ht="50.15" customHeight="1" x14ac:dyDescent="0.35">
      <c r="A37" s="59">
        <v>12</v>
      </c>
      <c r="B37" s="60" t="s">
        <v>104</v>
      </c>
      <c r="C37" s="21" t="s">
        <v>311</v>
      </c>
      <c r="D37" s="165"/>
      <c r="E37" s="81">
        <f t="shared" si="2"/>
        <v>1</v>
      </c>
    </row>
    <row r="38" spans="1:5" ht="50.15" customHeight="1" x14ac:dyDescent="0.35">
      <c r="A38" s="59">
        <v>13</v>
      </c>
      <c r="B38" s="60" t="s">
        <v>105</v>
      </c>
      <c r="C38" s="21" t="s">
        <v>311</v>
      </c>
      <c r="D38" s="165"/>
      <c r="E38" s="81">
        <f t="shared" si="2"/>
        <v>1</v>
      </c>
    </row>
    <row r="39" spans="1:5" ht="50.15" customHeight="1" x14ac:dyDescent="0.35">
      <c r="A39" s="59">
        <v>14</v>
      </c>
      <c r="B39" s="60" t="s">
        <v>106</v>
      </c>
      <c r="C39" s="21" t="s">
        <v>311</v>
      </c>
      <c r="D39" s="165"/>
      <c r="E39" s="81">
        <f t="shared" si="2"/>
        <v>1</v>
      </c>
    </row>
    <row r="40" spans="1:5" ht="50.15" customHeight="1" x14ac:dyDescent="0.35">
      <c r="A40" s="59">
        <v>15</v>
      </c>
      <c r="B40" s="60" t="s">
        <v>107</v>
      </c>
      <c r="C40" s="21" t="s">
        <v>311</v>
      </c>
      <c r="D40" s="165"/>
      <c r="E40" s="81">
        <f t="shared" si="2"/>
        <v>1</v>
      </c>
    </row>
    <row r="41" spans="1:5" ht="87" x14ac:dyDescent="0.35">
      <c r="A41" s="59">
        <v>16</v>
      </c>
      <c r="B41" s="60" t="s">
        <v>108</v>
      </c>
      <c r="C41" s="21" t="s">
        <v>312</v>
      </c>
      <c r="D41" s="165" t="s">
        <v>317</v>
      </c>
      <c r="E41" s="81">
        <f t="shared" si="2"/>
        <v>0.5</v>
      </c>
    </row>
    <row r="42" spans="1:5" ht="50.15" customHeight="1" x14ac:dyDescent="0.35">
      <c r="A42" s="59">
        <v>17</v>
      </c>
      <c r="B42" s="60" t="s">
        <v>109</v>
      </c>
      <c r="C42" s="21" t="s">
        <v>311</v>
      </c>
      <c r="D42" s="165"/>
      <c r="E42" s="81">
        <f t="shared" si="2"/>
        <v>1</v>
      </c>
    </row>
    <row r="43" spans="1:5" ht="50.15" customHeight="1" x14ac:dyDescent="0.35">
      <c r="A43" s="59">
        <v>18</v>
      </c>
      <c r="B43" s="60" t="s">
        <v>110</v>
      </c>
      <c r="C43" s="21" t="s">
        <v>311</v>
      </c>
      <c r="D43" s="165"/>
      <c r="E43" s="81">
        <f t="shared" si="2"/>
        <v>1</v>
      </c>
    </row>
    <row r="44" spans="1:5" ht="116.5" customHeight="1" x14ac:dyDescent="0.35">
      <c r="A44" s="59">
        <v>19</v>
      </c>
      <c r="B44" s="60" t="s">
        <v>111</v>
      </c>
      <c r="C44" s="21" t="s">
        <v>312</v>
      </c>
      <c r="D44" s="165" t="s">
        <v>318</v>
      </c>
      <c r="E44" s="81">
        <f t="shared" si="2"/>
        <v>0.5</v>
      </c>
    </row>
    <row r="45" spans="1:5" ht="50.15" customHeight="1" x14ac:dyDescent="0.35">
      <c r="A45" s="59">
        <v>20</v>
      </c>
      <c r="B45" s="60" t="s">
        <v>112</v>
      </c>
      <c r="C45" s="21" t="s">
        <v>311</v>
      </c>
      <c r="D45" s="165"/>
      <c r="E45" s="81">
        <f t="shared" si="2"/>
        <v>1</v>
      </c>
    </row>
    <row r="46" spans="1:5" ht="120.5" customHeight="1" x14ac:dyDescent="0.35">
      <c r="A46" s="59">
        <v>21</v>
      </c>
      <c r="B46" s="60" t="s">
        <v>113</v>
      </c>
      <c r="C46" s="21" t="s">
        <v>312</v>
      </c>
      <c r="D46" s="165" t="s">
        <v>318</v>
      </c>
      <c r="E46" s="81">
        <f t="shared" si="2"/>
        <v>0.5</v>
      </c>
    </row>
    <row r="47" spans="1:5" ht="50.15" customHeight="1" x14ac:dyDescent="0.35">
      <c r="A47" s="59">
        <v>22</v>
      </c>
      <c r="B47" s="60" t="s">
        <v>114</v>
      </c>
      <c r="C47" s="21" t="s">
        <v>311</v>
      </c>
      <c r="D47" s="165"/>
      <c r="E47" s="81">
        <f t="shared" si="2"/>
        <v>1</v>
      </c>
    </row>
    <row r="48" spans="1:5" ht="50.15" customHeight="1" x14ac:dyDescent="0.35">
      <c r="A48" s="59">
        <v>23</v>
      </c>
      <c r="B48" s="60" t="s">
        <v>115</v>
      </c>
      <c r="C48" s="21" t="s">
        <v>311</v>
      </c>
      <c r="D48" s="165"/>
      <c r="E48" s="81">
        <f t="shared" si="2"/>
        <v>1</v>
      </c>
    </row>
    <row r="49" spans="1:5" ht="15.65" customHeight="1" x14ac:dyDescent="0.35">
      <c r="A49" s="82"/>
      <c r="B49" s="83"/>
      <c r="C49" s="84"/>
      <c r="D49" s="85" t="s">
        <v>90</v>
      </c>
      <c r="E49" s="46">
        <f>SUM(E26:E48)</f>
        <v>21</v>
      </c>
    </row>
    <row r="50" spans="1:5" ht="15" customHeight="1" thickBot="1" x14ac:dyDescent="0.4">
      <c r="A50" s="86"/>
      <c r="B50" s="87"/>
      <c r="C50" s="88"/>
      <c r="D50" s="89"/>
      <c r="E50" s="80" t="s">
        <v>116</v>
      </c>
    </row>
    <row r="51" spans="1:5" ht="15" customHeight="1" thickBot="1" x14ac:dyDescent="0.4"/>
    <row r="52" spans="1:5" ht="30" customHeight="1" x14ac:dyDescent="0.35">
      <c r="A52" s="61"/>
      <c r="B52" s="90" t="s">
        <v>117</v>
      </c>
      <c r="C52" s="91"/>
      <c r="D52" s="90"/>
      <c r="E52" s="92"/>
    </row>
    <row r="53" spans="1:5" ht="30" customHeight="1" x14ac:dyDescent="0.35">
      <c r="A53" s="93"/>
      <c r="B53" s="94" t="s">
        <v>77</v>
      </c>
      <c r="C53" s="95" t="s">
        <v>24</v>
      </c>
      <c r="D53" s="95" t="s">
        <v>25</v>
      </c>
      <c r="E53" s="96" t="s">
        <v>26</v>
      </c>
    </row>
    <row r="54" spans="1:5" ht="50.15" customHeight="1" x14ac:dyDescent="0.35">
      <c r="A54" s="59">
        <v>1</v>
      </c>
      <c r="B54" s="60" t="s">
        <v>118</v>
      </c>
      <c r="C54" s="21" t="s">
        <v>311</v>
      </c>
      <c r="D54" s="165"/>
      <c r="E54" s="81">
        <f>IF(C54="Fully met", 1, IF(C54="Partially met",0.5, 0))</f>
        <v>1</v>
      </c>
    </row>
    <row r="55" spans="1:5" ht="80.150000000000006" customHeight="1" x14ac:dyDescent="0.35">
      <c r="A55" s="59">
        <v>2</v>
      </c>
      <c r="B55" s="60" t="s">
        <v>119</v>
      </c>
      <c r="C55" s="21" t="s">
        <v>311</v>
      </c>
      <c r="D55" s="165"/>
      <c r="E55" s="81">
        <f t="shared" ref="E55:E64" si="3">IF(C55="Fully met", 1, IF(C55="Partially met",0.5, 0))</f>
        <v>1</v>
      </c>
    </row>
    <row r="56" spans="1:5" ht="80.150000000000006" customHeight="1" x14ac:dyDescent="0.35">
      <c r="A56" s="59">
        <v>3</v>
      </c>
      <c r="B56" s="60" t="s">
        <v>120</v>
      </c>
      <c r="C56" s="21" t="s">
        <v>311</v>
      </c>
      <c r="D56" s="165"/>
      <c r="E56" s="81">
        <f t="shared" si="3"/>
        <v>1</v>
      </c>
    </row>
    <row r="57" spans="1:5" ht="50.15" customHeight="1" x14ac:dyDescent="0.35">
      <c r="A57" s="59">
        <v>4</v>
      </c>
      <c r="B57" s="60" t="s">
        <v>121</v>
      </c>
      <c r="C57" s="21" t="s">
        <v>311</v>
      </c>
      <c r="D57" s="165"/>
      <c r="E57" s="81">
        <f t="shared" si="3"/>
        <v>1</v>
      </c>
    </row>
    <row r="58" spans="1:5" ht="50.15" customHeight="1" x14ac:dyDescent="0.35">
      <c r="A58" s="59">
        <v>5</v>
      </c>
      <c r="B58" s="60" t="s">
        <v>122</v>
      </c>
      <c r="C58" s="21" t="s">
        <v>311</v>
      </c>
      <c r="D58" s="165"/>
      <c r="E58" s="81">
        <f t="shared" si="3"/>
        <v>1</v>
      </c>
    </row>
    <row r="59" spans="1:5" ht="50.15" customHeight="1" x14ac:dyDescent="0.35">
      <c r="A59" s="59">
        <v>6</v>
      </c>
      <c r="B59" s="60" t="s">
        <v>123</v>
      </c>
      <c r="C59" s="21" t="s">
        <v>311</v>
      </c>
      <c r="D59" s="165"/>
      <c r="E59" s="81">
        <f t="shared" si="3"/>
        <v>1</v>
      </c>
    </row>
    <row r="60" spans="1:5" ht="50.15" customHeight="1" x14ac:dyDescent="0.35">
      <c r="A60" s="59">
        <v>7</v>
      </c>
      <c r="B60" s="60" t="s">
        <v>124</v>
      </c>
      <c r="C60" s="21" t="s">
        <v>311</v>
      </c>
      <c r="D60" s="165"/>
      <c r="E60" s="81">
        <f t="shared" si="3"/>
        <v>1</v>
      </c>
    </row>
    <row r="61" spans="1:5" ht="50.15" customHeight="1" x14ac:dyDescent="0.35">
      <c r="A61" s="59">
        <v>8</v>
      </c>
      <c r="B61" s="60" t="s">
        <v>125</v>
      </c>
      <c r="C61" s="21" t="s">
        <v>311</v>
      </c>
      <c r="D61" s="165"/>
      <c r="E61" s="81">
        <f t="shared" si="3"/>
        <v>1</v>
      </c>
    </row>
    <row r="62" spans="1:5" ht="50.15" customHeight="1" x14ac:dyDescent="0.35">
      <c r="A62" s="59">
        <v>9</v>
      </c>
      <c r="B62" s="60" t="s">
        <v>126</v>
      </c>
      <c r="C62" s="21" t="s">
        <v>311</v>
      </c>
      <c r="D62" s="165"/>
      <c r="E62" s="81">
        <f t="shared" si="3"/>
        <v>1</v>
      </c>
    </row>
    <row r="63" spans="1:5" ht="50.15" customHeight="1" x14ac:dyDescent="0.35">
      <c r="A63" s="59">
        <v>10</v>
      </c>
      <c r="B63" s="60" t="s">
        <v>114</v>
      </c>
      <c r="C63" s="21" t="s">
        <v>311</v>
      </c>
      <c r="D63" s="165"/>
      <c r="E63" s="81">
        <f t="shared" si="3"/>
        <v>1</v>
      </c>
    </row>
    <row r="64" spans="1:5" ht="50.15" customHeight="1" x14ac:dyDescent="0.35">
      <c r="A64" s="59">
        <v>11</v>
      </c>
      <c r="B64" s="60" t="s">
        <v>127</v>
      </c>
      <c r="C64" s="21" t="s">
        <v>311</v>
      </c>
      <c r="D64" s="165"/>
      <c r="E64" s="81">
        <f t="shared" si="3"/>
        <v>1</v>
      </c>
    </row>
    <row r="65" spans="1:5" ht="15.65" customHeight="1" x14ac:dyDescent="0.35">
      <c r="A65" s="82"/>
      <c r="B65" s="83"/>
      <c r="C65" s="84"/>
      <c r="D65" s="85" t="s">
        <v>90</v>
      </c>
      <c r="E65" s="46">
        <f>SUM(E54:E64)</f>
        <v>11</v>
      </c>
    </row>
    <row r="66" spans="1:5" ht="15" customHeight="1" thickBot="1" x14ac:dyDescent="0.4">
      <c r="A66" s="86"/>
      <c r="B66" s="87"/>
      <c r="C66" s="88"/>
      <c r="D66" s="89"/>
      <c r="E66" s="80" t="s">
        <v>128</v>
      </c>
    </row>
    <row r="67" spans="1:5" ht="15" thickBot="1" x14ac:dyDescent="0.4"/>
    <row r="68" spans="1:5" ht="30" customHeight="1" x14ac:dyDescent="0.35">
      <c r="A68" s="61"/>
      <c r="B68" s="90" t="s">
        <v>129</v>
      </c>
      <c r="C68" s="91"/>
      <c r="D68" s="90"/>
      <c r="E68" s="92"/>
    </row>
    <row r="69" spans="1:5" ht="30" customHeight="1" x14ac:dyDescent="0.35">
      <c r="A69" s="93"/>
      <c r="B69" s="94" t="s">
        <v>77</v>
      </c>
      <c r="C69" s="95" t="s">
        <v>24</v>
      </c>
      <c r="D69" s="95" t="s">
        <v>25</v>
      </c>
      <c r="E69" s="96" t="s">
        <v>26</v>
      </c>
    </row>
    <row r="70" spans="1:5" ht="50.15" customHeight="1" x14ac:dyDescent="0.35">
      <c r="A70" s="59">
        <v>1</v>
      </c>
      <c r="B70" s="60" t="s">
        <v>130</v>
      </c>
      <c r="C70" s="21" t="s">
        <v>311</v>
      </c>
      <c r="D70" s="165"/>
      <c r="E70" s="81">
        <f>IF(C70="Fully met", 1, IF(C70="Partially met",0.5, 0))</f>
        <v>1</v>
      </c>
    </row>
    <row r="71" spans="1:5" ht="50.15" customHeight="1" x14ac:dyDescent="0.35">
      <c r="A71" s="59">
        <v>2</v>
      </c>
      <c r="B71" s="60" t="s">
        <v>131</v>
      </c>
      <c r="C71" s="21" t="s">
        <v>311</v>
      </c>
      <c r="D71" s="165"/>
      <c r="E71" s="81">
        <f t="shared" ref="E71:E78" si="4">IF(C71="Fully met", 1, IF(C71="Partially met",0.5, 0))</f>
        <v>1</v>
      </c>
    </row>
    <row r="72" spans="1:5" ht="50.15" customHeight="1" x14ac:dyDescent="0.35">
      <c r="A72" s="59">
        <v>3</v>
      </c>
      <c r="B72" s="60" t="s">
        <v>132</v>
      </c>
      <c r="C72" s="21" t="s">
        <v>311</v>
      </c>
      <c r="D72" s="165"/>
      <c r="E72" s="81">
        <f t="shared" si="4"/>
        <v>1</v>
      </c>
    </row>
    <row r="73" spans="1:5" ht="80.150000000000006" customHeight="1" x14ac:dyDescent="0.35">
      <c r="A73" s="59">
        <v>4</v>
      </c>
      <c r="B73" s="60" t="s">
        <v>133</v>
      </c>
      <c r="C73" s="21" t="s">
        <v>311</v>
      </c>
      <c r="D73" s="165"/>
      <c r="E73" s="81">
        <f t="shared" si="4"/>
        <v>1</v>
      </c>
    </row>
    <row r="74" spans="1:5" ht="50.15" customHeight="1" x14ac:dyDescent="0.35">
      <c r="A74" s="59">
        <v>5</v>
      </c>
      <c r="B74" s="60" t="s">
        <v>134</v>
      </c>
      <c r="C74" s="21" t="s">
        <v>311</v>
      </c>
      <c r="D74" s="165"/>
      <c r="E74" s="81">
        <f t="shared" si="4"/>
        <v>1</v>
      </c>
    </row>
    <row r="75" spans="1:5" ht="50.15" customHeight="1" x14ac:dyDescent="0.35">
      <c r="A75" s="59">
        <v>6</v>
      </c>
      <c r="B75" s="60" t="s">
        <v>135</v>
      </c>
      <c r="C75" s="21" t="s">
        <v>311</v>
      </c>
      <c r="D75" s="165"/>
      <c r="E75" s="81">
        <f t="shared" si="4"/>
        <v>1</v>
      </c>
    </row>
    <row r="76" spans="1:5" ht="50.15" customHeight="1" x14ac:dyDescent="0.35">
      <c r="A76" s="59">
        <v>7</v>
      </c>
      <c r="B76" s="60" t="s">
        <v>136</v>
      </c>
      <c r="C76" s="21" t="s">
        <v>311</v>
      </c>
      <c r="D76" s="165"/>
      <c r="E76" s="81">
        <f t="shared" si="4"/>
        <v>1</v>
      </c>
    </row>
    <row r="77" spans="1:5" ht="80.150000000000006" customHeight="1" x14ac:dyDescent="0.35">
      <c r="A77" s="59">
        <v>8</v>
      </c>
      <c r="B77" s="60" t="s">
        <v>137</v>
      </c>
      <c r="C77" s="21" t="s">
        <v>311</v>
      </c>
      <c r="D77" s="165"/>
      <c r="E77" s="81">
        <f t="shared" si="4"/>
        <v>1</v>
      </c>
    </row>
    <row r="78" spans="1:5" ht="50.15" customHeight="1" x14ac:dyDescent="0.35">
      <c r="A78" s="59">
        <v>9</v>
      </c>
      <c r="B78" s="60" t="s">
        <v>138</v>
      </c>
      <c r="C78" s="21" t="s">
        <v>311</v>
      </c>
      <c r="D78" s="165"/>
      <c r="E78" s="81">
        <f t="shared" si="4"/>
        <v>1</v>
      </c>
    </row>
    <row r="79" spans="1:5" ht="15.65" customHeight="1" x14ac:dyDescent="0.35">
      <c r="A79" s="77"/>
      <c r="B79" s="44"/>
      <c r="C79" s="78"/>
      <c r="D79" s="45" t="s">
        <v>90</v>
      </c>
      <c r="E79" s="46">
        <f>SUM(E70:E78)</f>
        <v>9</v>
      </c>
    </row>
    <row r="80" spans="1:5" ht="15" customHeight="1" thickBot="1" x14ac:dyDescent="0.4">
      <c r="A80" s="47"/>
      <c r="B80" s="48"/>
      <c r="C80" s="79"/>
      <c r="D80" s="49"/>
      <c r="E80" s="80" t="s">
        <v>139</v>
      </c>
    </row>
  </sheetData>
  <sheetProtection algorithmName="SHA-512" hashValue="RETTGq4Ja0PUTH/JtgEMyu4ZtC3k7zIVr1y71fYoN5lrj5vpUjiq0LRYvZWGwPof8LHT/TNcZIFaER9T63gfrw==" saltValue="MNaM3ei0S8O4SFWz/mADxA==" spinCount="100000" sheet="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2&amp;RKindergarten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88"/>
  <sheetViews>
    <sheetView zoomScaleNormal="100" workbookViewId="0"/>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1" t="s">
        <v>22</v>
      </c>
      <c r="B1" s="31"/>
      <c r="C1" s="106"/>
      <c r="D1" s="31"/>
      <c r="E1" s="31"/>
    </row>
    <row r="2" spans="1:5" ht="15.5" x14ac:dyDescent="0.35">
      <c r="A2" s="107"/>
    </row>
    <row r="3" spans="1:5" ht="15.5" x14ac:dyDescent="0.35">
      <c r="A3" s="108" t="s">
        <v>74</v>
      </c>
      <c r="B3" s="108"/>
      <c r="C3" s="109"/>
      <c r="D3" s="108"/>
      <c r="E3" s="108"/>
    </row>
    <row r="5" spans="1:5" ht="18.5" x14ac:dyDescent="0.45">
      <c r="A5" s="110" t="s">
        <v>140</v>
      </c>
      <c r="B5" s="110"/>
      <c r="C5" s="29"/>
      <c r="D5" s="110"/>
      <c r="E5" s="110"/>
    </row>
    <row r="6" spans="1:5" ht="16" thickBot="1" x14ac:dyDescent="0.4">
      <c r="A6" s="112"/>
      <c r="B6" s="112"/>
      <c r="C6" s="112"/>
      <c r="D6" s="112"/>
      <c r="E6" s="112"/>
    </row>
    <row r="7" spans="1:5" ht="30" customHeight="1" x14ac:dyDescent="0.35">
      <c r="A7" s="101"/>
      <c r="B7" s="62" t="s">
        <v>76</v>
      </c>
      <c r="C7" s="63"/>
      <c r="D7" s="62"/>
      <c r="E7" s="102"/>
    </row>
    <row r="8" spans="1:5" ht="30" customHeight="1" x14ac:dyDescent="0.35">
      <c r="A8" s="103"/>
      <c r="B8" s="104" t="s">
        <v>77</v>
      </c>
      <c r="C8" s="95" t="s">
        <v>24</v>
      </c>
      <c r="D8" s="95" t="s">
        <v>25</v>
      </c>
      <c r="E8" s="96" t="s">
        <v>26</v>
      </c>
    </row>
    <row r="9" spans="1:5" ht="80.150000000000006" customHeight="1" x14ac:dyDescent="0.35">
      <c r="A9" s="59">
        <v>1</v>
      </c>
      <c r="B9" s="60" t="s">
        <v>141</v>
      </c>
      <c r="C9" s="21" t="s">
        <v>311</v>
      </c>
      <c r="D9" s="165"/>
      <c r="E9" s="81">
        <f>IF(C9="Fully met", 1, IF(C9="Partially met",0.5, 0))</f>
        <v>1</v>
      </c>
    </row>
    <row r="10" spans="1:5" ht="80.150000000000006" customHeight="1" x14ac:dyDescent="0.35">
      <c r="A10" s="59">
        <v>2</v>
      </c>
      <c r="B10" s="60" t="s">
        <v>79</v>
      </c>
      <c r="C10" s="21" t="s">
        <v>311</v>
      </c>
      <c r="D10" s="165"/>
      <c r="E10" s="81">
        <f t="shared" ref="E10:E19" si="0">IF(C10="Fully met", 1, IF(C10="Partially met",0.5, 0))</f>
        <v>1</v>
      </c>
    </row>
    <row r="11" spans="1:5" ht="100" customHeight="1" x14ac:dyDescent="0.35">
      <c r="A11" s="59">
        <v>3</v>
      </c>
      <c r="B11" s="60" t="s">
        <v>142</v>
      </c>
      <c r="C11" s="21" t="s">
        <v>311</v>
      </c>
      <c r="D11" s="165"/>
      <c r="E11" s="81">
        <f t="shared" si="0"/>
        <v>1</v>
      </c>
    </row>
    <row r="12" spans="1:5" ht="50.15" customHeight="1" x14ac:dyDescent="0.35">
      <c r="A12" s="59">
        <v>4</v>
      </c>
      <c r="B12" s="60" t="s">
        <v>81</v>
      </c>
      <c r="C12" s="21" t="s">
        <v>311</v>
      </c>
      <c r="D12" s="165"/>
      <c r="E12" s="81">
        <f t="shared" si="0"/>
        <v>1</v>
      </c>
    </row>
    <row r="13" spans="1:5" ht="50.15" customHeight="1" x14ac:dyDescent="0.35">
      <c r="A13" s="59">
        <v>5</v>
      </c>
      <c r="B13" s="60" t="s">
        <v>143</v>
      </c>
      <c r="C13" s="21" t="s">
        <v>312</v>
      </c>
      <c r="D13" s="165" t="s">
        <v>320</v>
      </c>
      <c r="E13" s="81">
        <f t="shared" si="0"/>
        <v>0.5</v>
      </c>
    </row>
    <row r="14" spans="1:5" ht="50.15" customHeight="1" x14ac:dyDescent="0.35">
      <c r="A14" s="59">
        <v>6</v>
      </c>
      <c r="B14" s="60" t="s">
        <v>144</v>
      </c>
      <c r="C14" s="21" t="s">
        <v>311</v>
      </c>
      <c r="D14" s="165"/>
      <c r="E14" s="81">
        <f t="shared" si="0"/>
        <v>1</v>
      </c>
    </row>
    <row r="15" spans="1:5" ht="50.15" customHeight="1" x14ac:dyDescent="0.35">
      <c r="A15" s="59">
        <v>7</v>
      </c>
      <c r="B15" s="60" t="s">
        <v>145</v>
      </c>
      <c r="C15" s="21" t="s">
        <v>311</v>
      </c>
      <c r="D15" s="165"/>
      <c r="E15" s="81">
        <f t="shared" si="0"/>
        <v>1</v>
      </c>
    </row>
    <row r="16" spans="1:5" ht="50.15" customHeight="1" x14ac:dyDescent="0.35">
      <c r="A16" s="59">
        <v>8</v>
      </c>
      <c r="B16" s="60" t="s">
        <v>86</v>
      </c>
      <c r="C16" s="21" t="s">
        <v>311</v>
      </c>
      <c r="D16" s="165"/>
      <c r="E16" s="81">
        <f t="shared" si="0"/>
        <v>1</v>
      </c>
    </row>
    <row r="17" spans="1:5" ht="50.15" customHeight="1" x14ac:dyDescent="0.35">
      <c r="A17" s="59">
        <v>9</v>
      </c>
      <c r="B17" s="60" t="s">
        <v>87</v>
      </c>
      <c r="C17" s="21" t="s">
        <v>311</v>
      </c>
      <c r="D17" s="165"/>
      <c r="E17" s="81">
        <f t="shared" si="0"/>
        <v>1</v>
      </c>
    </row>
    <row r="18" spans="1:5" ht="50.15" customHeight="1" x14ac:dyDescent="0.35">
      <c r="A18" s="59">
        <v>10</v>
      </c>
      <c r="B18" s="60" t="s">
        <v>114</v>
      </c>
      <c r="C18" s="21" t="s">
        <v>311</v>
      </c>
      <c r="D18" s="165"/>
      <c r="E18" s="81">
        <f t="shared" si="0"/>
        <v>1</v>
      </c>
    </row>
    <row r="19" spans="1:5" ht="50.15" customHeight="1" x14ac:dyDescent="0.35">
      <c r="A19" s="59">
        <v>11</v>
      </c>
      <c r="B19" s="60" t="s">
        <v>146</v>
      </c>
      <c r="C19" s="21" t="s">
        <v>311</v>
      </c>
      <c r="D19" s="165"/>
      <c r="E19" s="81">
        <f t="shared" si="0"/>
        <v>1</v>
      </c>
    </row>
    <row r="20" spans="1:5" ht="15.65" customHeight="1" x14ac:dyDescent="0.35">
      <c r="A20" s="82"/>
      <c r="B20" s="83"/>
      <c r="C20" s="84"/>
      <c r="D20" s="85" t="s">
        <v>90</v>
      </c>
      <c r="E20" s="46">
        <f>SUM(E9:E19)</f>
        <v>10.5</v>
      </c>
    </row>
    <row r="21" spans="1:5" ht="15" customHeight="1" thickBot="1" x14ac:dyDescent="0.4">
      <c r="A21" s="86"/>
      <c r="B21" s="87"/>
      <c r="C21" s="88"/>
      <c r="D21" s="89"/>
      <c r="E21" s="80" t="s">
        <v>128</v>
      </c>
    </row>
    <row r="22" spans="1:5" ht="15" thickBot="1" x14ac:dyDescent="0.4"/>
    <row r="23" spans="1:5" ht="30" customHeight="1" x14ac:dyDescent="0.35">
      <c r="A23" s="101"/>
      <c r="B23" s="62" t="s">
        <v>92</v>
      </c>
      <c r="C23" s="63"/>
      <c r="D23" s="62"/>
      <c r="E23" s="102"/>
    </row>
    <row r="24" spans="1:5" ht="30" customHeight="1" x14ac:dyDescent="0.35">
      <c r="A24" s="103"/>
      <c r="B24" s="104" t="s">
        <v>77</v>
      </c>
      <c r="C24" s="95" t="s">
        <v>24</v>
      </c>
      <c r="D24" s="95" t="s">
        <v>25</v>
      </c>
      <c r="E24" s="96" t="s">
        <v>26</v>
      </c>
    </row>
    <row r="25" spans="1:5" ht="50.15" customHeight="1" x14ac:dyDescent="0.35">
      <c r="A25" s="59">
        <v>1</v>
      </c>
      <c r="B25" s="98" t="s">
        <v>147</v>
      </c>
      <c r="C25" s="21" t="s">
        <v>311</v>
      </c>
      <c r="D25" s="165"/>
      <c r="E25" s="81">
        <f>IF(C25="Fully met", 1, IF(C25="Partially met",0.5, 0))</f>
        <v>1</v>
      </c>
    </row>
    <row r="26" spans="1:5" ht="150" customHeight="1" x14ac:dyDescent="0.35">
      <c r="A26" s="99">
        <v>2</v>
      </c>
      <c r="B26" s="60" t="s">
        <v>94</v>
      </c>
      <c r="C26" s="28" t="s">
        <v>311</v>
      </c>
      <c r="D26" s="165" t="s">
        <v>315</v>
      </c>
      <c r="E26" s="97">
        <f t="shared" ref="E26" si="1">IF(C26="Fully met", 1, IF(C26="Partially met",0.5, 0))</f>
        <v>1</v>
      </c>
    </row>
    <row r="27" spans="1:5" ht="100" customHeight="1" x14ac:dyDescent="0.35">
      <c r="A27" s="59">
        <v>3</v>
      </c>
      <c r="B27" s="100" t="s">
        <v>95</v>
      </c>
      <c r="C27" s="21" t="s">
        <v>311</v>
      </c>
      <c r="D27" s="165"/>
      <c r="E27" s="81">
        <f>IF(C27="Fully met", 1, IF(C27="Partially met",0.5, 0))</f>
        <v>1</v>
      </c>
    </row>
    <row r="28" spans="1:5" ht="50.15" customHeight="1" x14ac:dyDescent="0.35">
      <c r="A28" s="59">
        <v>4</v>
      </c>
      <c r="B28" s="60" t="s">
        <v>148</v>
      </c>
      <c r="C28" s="21" t="s">
        <v>311</v>
      </c>
      <c r="D28" s="165"/>
      <c r="E28" s="81">
        <f t="shared" ref="E28:E42" si="2">IF(C28="Fully met", 1, IF(C28="Partially met",0.5, 0))</f>
        <v>1</v>
      </c>
    </row>
    <row r="29" spans="1:5" ht="50.15" customHeight="1" x14ac:dyDescent="0.35">
      <c r="A29" s="59">
        <v>5</v>
      </c>
      <c r="B29" s="60" t="s">
        <v>101</v>
      </c>
      <c r="C29" s="21" t="s">
        <v>311</v>
      </c>
      <c r="D29" s="165"/>
      <c r="E29" s="81">
        <f t="shared" si="2"/>
        <v>1</v>
      </c>
    </row>
    <row r="30" spans="1:5" ht="50.15" customHeight="1" x14ac:dyDescent="0.35">
      <c r="A30" s="59">
        <v>6</v>
      </c>
      <c r="B30" s="60" t="s">
        <v>149</v>
      </c>
      <c r="C30" s="21" t="s">
        <v>311</v>
      </c>
      <c r="D30" s="165"/>
      <c r="E30" s="81">
        <f t="shared" si="2"/>
        <v>1</v>
      </c>
    </row>
    <row r="31" spans="1:5" ht="50.15" customHeight="1" x14ac:dyDescent="0.35">
      <c r="A31" s="59">
        <v>7</v>
      </c>
      <c r="B31" s="60" t="s">
        <v>105</v>
      </c>
      <c r="C31" s="21" t="s">
        <v>311</v>
      </c>
      <c r="D31" s="165"/>
      <c r="E31" s="81">
        <f t="shared" si="2"/>
        <v>1</v>
      </c>
    </row>
    <row r="32" spans="1:5" ht="50.15" customHeight="1" x14ac:dyDescent="0.35">
      <c r="A32" s="59">
        <v>8</v>
      </c>
      <c r="B32" s="60" t="s">
        <v>150</v>
      </c>
      <c r="C32" s="21" t="s">
        <v>311</v>
      </c>
      <c r="D32" s="165"/>
      <c r="E32" s="81">
        <f t="shared" si="2"/>
        <v>1</v>
      </c>
    </row>
    <row r="33" spans="1:5" ht="50.15" customHeight="1" x14ac:dyDescent="0.35">
      <c r="A33" s="59">
        <v>9</v>
      </c>
      <c r="B33" s="60" t="s">
        <v>107</v>
      </c>
      <c r="C33" s="21" t="s">
        <v>311</v>
      </c>
      <c r="D33" s="165"/>
      <c r="E33" s="81">
        <f t="shared" si="2"/>
        <v>1</v>
      </c>
    </row>
    <row r="34" spans="1:5" ht="50.15" customHeight="1" x14ac:dyDescent="0.35">
      <c r="A34" s="59">
        <v>10</v>
      </c>
      <c r="B34" s="60" t="s">
        <v>109</v>
      </c>
      <c r="C34" s="21" t="s">
        <v>311</v>
      </c>
      <c r="D34" s="165"/>
      <c r="E34" s="81">
        <f t="shared" si="2"/>
        <v>1</v>
      </c>
    </row>
    <row r="35" spans="1:5" ht="101" customHeight="1" x14ac:dyDescent="0.35">
      <c r="A35" s="59">
        <v>11</v>
      </c>
      <c r="B35" s="60" t="s">
        <v>151</v>
      </c>
      <c r="C35" s="21" t="s">
        <v>312</v>
      </c>
      <c r="D35" s="165" t="s">
        <v>321</v>
      </c>
      <c r="E35" s="81">
        <f t="shared" si="2"/>
        <v>0.5</v>
      </c>
    </row>
    <row r="36" spans="1:5" ht="50.15" customHeight="1" x14ac:dyDescent="0.35">
      <c r="A36" s="59">
        <v>12</v>
      </c>
      <c r="B36" s="60" t="s">
        <v>110</v>
      </c>
      <c r="C36" s="21" t="s">
        <v>311</v>
      </c>
      <c r="D36" s="165"/>
      <c r="E36" s="81">
        <f t="shared" si="2"/>
        <v>1</v>
      </c>
    </row>
    <row r="37" spans="1:5" ht="114" customHeight="1" x14ac:dyDescent="0.35">
      <c r="A37" s="59">
        <v>13</v>
      </c>
      <c r="B37" s="60" t="s">
        <v>111</v>
      </c>
      <c r="C37" s="21" t="s">
        <v>312</v>
      </c>
      <c r="D37" s="165" t="s">
        <v>318</v>
      </c>
      <c r="E37" s="81">
        <f t="shared" si="2"/>
        <v>0.5</v>
      </c>
    </row>
    <row r="38" spans="1:5" ht="50.15" customHeight="1" x14ac:dyDescent="0.35">
      <c r="A38" s="59">
        <v>14</v>
      </c>
      <c r="B38" s="60" t="s">
        <v>112</v>
      </c>
      <c r="C38" s="21" t="s">
        <v>311</v>
      </c>
      <c r="D38" s="165"/>
      <c r="E38" s="81">
        <f t="shared" si="2"/>
        <v>1</v>
      </c>
    </row>
    <row r="39" spans="1:5" ht="112" customHeight="1" x14ac:dyDescent="0.35">
      <c r="A39" s="59">
        <v>15</v>
      </c>
      <c r="B39" s="60" t="s">
        <v>113</v>
      </c>
      <c r="C39" s="21" t="s">
        <v>312</v>
      </c>
      <c r="D39" s="165" t="s">
        <v>318</v>
      </c>
      <c r="E39" s="81">
        <f t="shared" si="2"/>
        <v>0.5</v>
      </c>
    </row>
    <row r="40" spans="1:5" ht="50.15" customHeight="1" x14ac:dyDescent="0.35">
      <c r="A40" s="59">
        <v>16</v>
      </c>
      <c r="B40" s="60" t="s">
        <v>152</v>
      </c>
      <c r="C40" s="21" t="s">
        <v>311</v>
      </c>
      <c r="D40" s="165"/>
      <c r="E40" s="81">
        <f t="shared" si="2"/>
        <v>1</v>
      </c>
    </row>
    <row r="41" spans="1:5" ht="50.15" customHeight="1" x14ac:dyDescent="0.35">
      <c r="A41" s="59">
        <v>17</v>
      </c>
      <c r="B41" s="60" t="s">
        <v>114</v>
      </c>
      <c r="C41" s="21" t="s">
        <v>311</v>
      </c>
      <c r="D41" s="165"/>
      <c r="E41" s="81">
        <f t="shared" si="2"/>
        <v>1</v>
      </c>
    </row>
    <row r="42" spans="1:5" ht="50.15" customHeight="1" x14ac:dyDescent="0.35">
      <c r="A42" s="59">
        <v>18</v>
      </c>
      <c r="B42" s="60" t="s">
        <v>115</v>
      </c>
      <c r="C42" s="21" t="s">
        <v>311</v>
      </c>
      <c r="D42" s="165"/>
      <c r="E42" s="81">
        <f t="shared" si="2"/>
        <v>1</v>
      </c>
    </row>
    <row r="43" spans="1:5" ht="15.65" customHeight="1" x14ac:dyDescent="0.35">
      <c r="A43" s="82"/>
      <c r="B43" s="83"/>
      <c r="C43" s="84"/>
      <c r="D43" s="85" t="s">
        <v>90</v>
      </c>
      <c r="E43" s="46">
        <f>SUM(E25:E42)</f>
        <v>16.5</v>
      </c>
    </row>
    <row r="44" spans="1:5" ht="15" customHeight="1" thickBot="1" x14ac:dyDescent="0.4">
      <c r="A44" s="86"/>
      <c r="B44" s="87"/>
      <c r="C44" s="88"/>
      <c r="D44" s="89"/>
      <c r="E44" s="80" t="s">
        <v>153</v>
      </c>
    </row>
    <row r="45" spans="1:5" ht="15" thickBot="1" x14ac:dyDescent="0.4"/>
    <row r="46" spans="1:5" ht="30" customHeight="1" x14ac:dyDescent="0.35">
      <c r="A46" s="101"/>
      <c r="B46" s="62" t="s">
        <v>117</v>
      </c>
      <c r="C46" s="63"/>
      <c r="D46" s="62"/>
      <c r="E46" s="102"/>
    </row>
    <row r="47" spans="1:5" ht="30" customHeight="1" x14ac:dyDescent="0.35">
      <c r="A47" s="103"/>
      <c r="B47" s="104" t="s">
        <v>77</v>
      </c>
      <c r="C47" s="95" t="s">
        <v>24</v>
      </c>
      <c r="D47" s="95" t="s">
        <v>25</v>
      </c>
      <c r="E47" s="96" t="s">
        <v>26</v>
      </c>
    </row>
    <row r="48" spans="1:5" ht="80.150000000000006" customHeight="1" x14ac:dyDescent="0.35">
      <c r="A48" s="59">
        <v>1</v>
      </c>
      <c r="B48" s="60" t="s">
        <v>119</v>
      </c>
      <c r="C48" s="21" t="s">
        <v>311</v>
      </c>
      <c r="D48" s="18"/>
      <c r="E48" s="81">
        <f>IF(C48="Fully met", 1, IF(C48="Partially met",0.5, 0))</f>
        <v>1</v>
      </c>
    </row>
    <row r="49" spans="1:5" ht="80.150000000000006" customHeight="1" x14ac:dyDescent="0.35">
      <c r="A49" s="59">
        <v>2</v>
      </c>
      <c r="B49" s="60" t="s">
        <v>120</v>
      </c>
      <c r="C49" s="21" t="s">
        <v>311</v>
      </c>
      <c r="D49" s="18"/>
      <c r="E49" s="81">
        <f t="shared" ref="E49:E57" si="3">IF(C49="Fully met", 1, IF(C49="Partially met",0.5, 0))</f>
        <v>1</v>
      </c>
    </row>
    <row r="50" spans="1:5" ht="50.15" customHeight="1" x14ac:dyDescent="0.35">
      <c r="A50" s="59">
        <v>3</v>
      </c>
      <c r="B50" s="60" t="s">
        <v>121</v>
      </c>
      <c r="C50" s="21" t="s">
        <v>311</v>
      </c>
      <c r="D50" s="18"/>
      <c r="E50" s="81">
        <f t="shared" si="3"/>
        <v>1</v>
      </c>
    </row>
    <row r="51" spans="1:5" ht="50.15" customHeight="1" x14ac:dyDescent="0.35">
      <c r="A51" s="59">
        <v>4</v>
      </c>
      <c r="B51" s="60" t="s">
        <v>154</v>
      </c>
      <c r="C51" s="21" t="s">
        <v>311</v>
      </c>
      <c r="D51" s="18"/>
      <c r="E51" s="81">
        <f t="shared" si="3"/>
        <v>1</v>
      </c>
    </row>
    <row r="52" spans="1:5" ht="50.15" customHeight="1" x14ac:dyDescent="0.35">
      <c r="A52" s="59">
        <v>5</v>
      </c>
      <c r="B52" s="60" t="s">
        <v>123</v>
      </c>
      <c r="C52" s="21" t="s">
        <v>311</v>
      </c>
      <c r="D52" s="18"/>
      <c r="E52" s="81">
        <f t="shared" si="3"/>
        <v>1</v>
      </c>
    </row>
    <row r="53" spans="1:5" ht="50.15" customHeight="1" x14ac:dyDescent="0.35">
      <c r="A53" s="59">
        <v>6</v>
      </c>
      <c r="B53" s="60" t="s">
        <v>124</v>
      </c>
      <c r="C53" s="21" t="s">
        <v>311</v>
      </c>
      <c r="D53" s="18"/>
      <c r="E53" s="81">
        <f t="shared" si="3"/>
        <v>1</v>
      </c>
    </row>
    <row r="54" spans="1:5" ht="50.15" customHeight="1" x14ac:dyDescent="0.35">
      <c r="A54" s="59">
        <v>7</v>
      </c>
      <c r="B54" s="60" t="s">
        <v>155</v>
      </c>
      <c r="C54" s="21" t="s">
        <v>311</v>
      </c>
      <c r="D54" s="18"/>
      <c r="E54" s="81">
        <f t="shared" si="3"/>
        <v>1</v>
      </c>
    </row>
    <row r="55" spans="1:5" ht="50.15" customHeight="1" x14ac:dyDescent="0.35">
      <c r="A55" s="59">
        <v>8</v>
      </c>
      <c r="B55" s="60" t="s">
        <v>126</v>
      </c>
      <c r="C55" s="21" t="s">
        <v>311</v>
      </c>
      <c r="D55" s="18"/>
      <c r="E55" s="81">
        <f t="shared" si="3"/>
        <v>1</v>
      </c>
    </row>
    <row r="56" spans="1:5" ht="50.15" customHeight="1" x14ac:dyDescent="0.35">
      <c r="A56" s="59">
        <v>9</v>
      </c>
      <c r="B56" s="60" t="s">
        <v>114</v>
      </c>
      <c r="C56" s="21" t="s">
        <v>311</v>
      </c>
      <c r="D56" s="18"/>
      <c r="E56" s="81">
        <f t="shared" si="3"/>
        <v>1</v>
      </c>
    </row>
    <row r="57" spans="1:5" ht="50.15" customHeight="1" x14ac:dyDescent="0.35">
      <c r="A57" s="59">
        <v>10</v>
      </c>
      <c r="B57" s="60" t="s">
        <v>127</v>
      </c>
      <c r="C57" s="21" t="s">
        <v>311</v>
      </c>
      <c r="D57" s="18"/>
      <c r="E57" s="81">
        <f t="shared" si="3"/>
        <v>1</v>
      </c>
    </row>
    <row r="58" spans="1:5" ht="15.65" customHeight="1" x14ac:dyDescent="0.35">
      <c r="A58" s="82"/>
      <c r="B58" s="83"/>
      <c r="C58" s="84"/>
      <c r="D58" s="85" t="s">
        <v>90</v>
      </c>
      <c r="E58" s="46">
        <f>SUM(E48:E57)</f>
        <v>10</v>
      </c>
    </row>
    <row r="59" spans="1:5" ht="15" customHeight="1" thickBot="1" x14ac:dyDescent="0.4">
      <c r="A59" s="86"/>
      <c r="B59" s="87"/>
      <c r="C59" s="88"/>
      <c r="D59" s="89"/>
      <c r="E59" s="80" t="s">
        <v>156</v>
      </c>
    </row>
    <row r="60" spans="1:5" ht="15" thickBot="1" x14ac:dyDescent="0.4"/>
    <row r="61" spans="1:5" ht="30" customHeight="1" x14ac:dyDescent="0.35">
      <c r="A61" s="101"/>
      <c r="B61" s="62" t="s">
        <v>157</v>
      </c>
      <c r="C61" s="63"/>
      <c r="D61" s="62"/>
      <c r="E61" s="102"/>
    </row>
    <row r="62" spans="1:5" ht="30" customHeight="1" x14ac:dyDescent="0.35">
      <c r="A62" s="103"/>
      <c r="B62" s="104" t="s">
        <v>77</v>
      </c>
      <c r="C62" s="95" t="s">
        <v>24</v>
      </c>
      <c r="D62" s="95" t="s">
        <v>25</v>
      </c>
      <c r="E62" s="96" t="s">
        <v>26</v>
      </c>
    </row>
    <row r="63" spans="1:5" ht="62" x14ac:dyDescent="0.35">
      <c r="A63" s="59">
        <v>1</v>
      </c>
      <c r="B63" s="60" t="s">
        <v>158</v>
      </c>
      <c r="C63" s="21" t="s">
        <v>311</v>
      </c>
      <c r="D63" s="165"/>
      <c r="E63" s="81">
        <f>IF(C63="Fully met", 1, IF(C63="Partially met",0.5, 0))</f>
        <v>1</v>
      </c>
    </row>
    <row r="64" spans="1:5" ht="145" x14ac:dyDescent="0.35">
      <c r="A64" s="59">
        <v>2</v>
      </c>
      <c r="B64" s="60" t="s">
        <v>159</v>
      </c>
      <c r="C64" s="21" t="s">
        <v>312</v>
      </c>
      <c r="D64" s="165" t="s">
        <v>324</v>
      </c>
      <c r="E64" s="81">
        <f t="shared" ref="E64:E68" si="4">IF(C64="Fully met", 1, IF(C64="Partially met",0.5, 0))</f>
        <v>0.5</v>
      </c>
    </row>
    <row r="65" spans="1:5" ht="145" x14ac:dyDescent="0.35">
      <c r="A65" s="59">
        <v>3</v>
      </c>
      <c r="B65" s="60" t="s">
        <v>160</v>
      </c>
      <c r="C65" s="21" t="s">
        <v>312</v>
      </c>
      <c r="D65" s="165" t="s">
        <v>324</v>
      </c>
      <c r="E65" s="81">
        <f t="shared" si="4"/>
        <v>0.5</v>
      </c>
    </row>
    <row r="66" spans="1:5" ht="50.15" customHeight="1" x14ac:dyDescent="0.35">
      <c r="A66" s="59">
        <v>4</v>
      </c>
      <c r="B66" s="60" t="s">
        <v>161</v>
      </c>
      <c r="C66" s="21" t="s">
        <v>311</v>
      </c>
      <c r="D66" s="165"/>
      <c r="E66" s="81">
        <f t="shared" si="4"/>
        <v>1</v>
      </c>
    </row>
    <row r="67" spans="1:5" ht="80.150000000000006" customHeight="1" x14ac:dyDescent="0.35">
      <c r="A67" s="59">
        <v>5</v>
      </c>
      <c r="B67" s="60" t="s">
        <v>162</v>
      </c>
      <c r="C67" s="21" t="s">
        <v>311</v>
      </c>
      <c r="D67" s="165"/>
      <c r="E67" s="81">
        <f t="shared" si="4"/>
        <v>1</v>
      </c>
    </row>
    <row r="68" spans="1:5" ht="50.15" customHeight="1" x14ac:dyDescent="0.35">
      <c r="A68" s="59">
        <v>6</v>
      </c>
      <c r="B68" s="60" t="s">
        <v>163</v>
      </c>
      <c r="C68" s="21" t="s">
        <v>311</v>
      </c>
      <c r="D68" s="165"/>
      <c r="E68" s="81">
        <f t="shared" si="4"/>
        <v>1</v>
      </c>
    </row>
    <row r="69" spans="1:5" ht="15.65" customHeight="1" x14ac:dyDescent="0.35">
      <c r="A69" s="82"/>
      <c r="B69" s="83"/>
      <c r="C69" s="84"/>
      <c r="D69" s="85" t="s">
        <v>90</v>
      </c>
      <c r="E69" s="46">
        <f>SUM(E63:E68)</f>
        <v>5</v>
      </c>
    </row>
    <row r="70" spans="1:5" ht="15" customHeight="1" thickBot="1" x14ac:dyDescent="0.4">
      <c r="A70" s="86"/>
      <c r="B70" s="87"/>
      <c r="C70" s="88"/>
      <c r="D70" s="89"/>
      <c r="E70" s="80" t="s">
        <v>164</v>
      </c>
    </row>
    <row r="71" spans="1:5" ht="15" customHeight="1" thickBot="1" x14ac:dyDescent="0.4"/>
    <row r="72" spans="1:5" ht="30" customHeight="1" x14ac:dyDescent="0.35">
      <c r="A72" s="101"/>
      <c r="B72" s="62" t="s">
        <v>165</v>
      </c>
      <c r="C72" s="63"/>
      <c r="D72" s="62"/>
      <c r="E72" s="102"/>
    </row>
    <row r="73" spans="1:5" ht="30" customHeight="1" x14ac:dyDescent="0.35">
      <c r="A73" s="103"/>
      <c r="B73" s="104" t="s">
        <v>77</v>
      </c>
      <c r="C73" s="95" t="s">
        <v>24</v>
      </c>
      <c r="D73" s="95" t="s">
        <v>25</v>
      </c>
      <c r="E73" s="96" t="s">
        <v>26</v>
      </c>
    </row>
    <row r="74" spans="1:5" ht="50.15" customHeight="1" x14ac:dyDescent="0.35">
      <c r="A74" s="59">
        <v>1</v>
      </c>
      <c r="B74" s="98" t="s">
        <v>166</v>
      </c>
      <c r="C74" s="21" t="s">
        <v>311</v>
      </c>
      <c r="D74" s="165"/>
      <c r="E74" s="81">
        <f>IF(C74="Fully met", 1, IF(C74="Partially met",0.5, 0))</f>
        <v>1</v>
      </c>
    </row>
    <row r="75" spans="1:5" ht="150" customHeight="1" x14ac:dyDescent="0.35">
      <c r="A75" s="99">
        <v>2</v>
      </c>
      <c r="B75" s="60" t="s">
        <v>167</v>
      </c>
      <c r="C75" s="28" t="s">
        <v>312</v>
      </c>
      <c r="D75" s="165" t="s">
        <v>318</v>
      </c>
      <c r="E75" s="97">
        <f t="shared" ref="E75" si="5">IF(C75="Fully met", 1, IF(C75="Partially met",0.5, 0))</f>
        <v>0.5</v>
      </c>
    </row>
    <row r="76" spans="1:5" ht="50.15" customHeight="1" x14ac:dyDescent="0.35">
      <c r="A76" s="59">
        <v>3</v>
      </c>
      <c r="B76" s="100" t="s">
        <v>168</v>
      </c>
      <c r="C76" s="21" t="s">
        <v>311</v>
      </c>
      <c r="D76" s="165"/>
      <c r="E76" s="81">
        <f>IF(C76="Fully met", 1, IF(C76="Partially met",0.5, 0))</f>
        <v>1</v>
      </c>
    </row>
    <row r="77" spans="1:5" ht="50.15" customHeight="1" x14ac:dyDescent="0.35">
      <c r="A77" s="59">
        <v>4</v>
      </c>
      <c r="B77" s="60" t="s">
        <v>169</v>
      </c>
      <c r="C77" s="21" t="s">
        <v>311</v>
      </c>
      <c r="D77" s="165"/>
      <c r="E77" s="81">
        <f t="shared" ref="E77:E81" si="6">IF(C77="Fully met", 1, IF(C77="Partially met",0.5, 0))</f>
        <v>1</v>
      </c>
    </row>
    <row r="78" spans="1:5" ht="50.15" customHeight="1" x14ac:dyDescent="0.35">
      <c r="A78" s="59">
        <v>5</v>
      </c>
      <c r="B78" s="60" t="s">
        <v>170</v>
      </c>
      <c r="C78" s="21" t="s">
        <v>311</v>
      </c>
      <c r="D78" s="165"/>
      <c r="E78" s="81">
        <f t="shared" si="6"/>
        <v>1</v>
      </c>
    </row>
    <row r="79" spans="1:5" ht="80.150000000000006" customHeight="1" x14ac:dyDescent="0.35">
      <c r="A79" s="59">
        <v>6</v>
      </c>
      <c r="B79" s="60" t="s">
        <v>171</v>
      </c>
      <c r="C79" s="21" t="s">
        <v>311</v>
      </c>
      <c r="D79" s="165"/>
      <c r="E79" s="81">
        <f t="shared" si="6"/>
        <v>1</v>
      </c>
    </row>
    <row r="80" spans="1:5" ht="50.15" customHeight="1" x14ac:dyDescent="0.35">
      <c r="A80" s="59">
        <v>7</v>
      </c>
      <c r="B80" s="60" t="s">
        <v>172</v>
      </c>
      <c r="C80" s="21" t="s">
        <v>311</v>
      </c>
      <c r="D80" s="165"/>
      <c r="E80" s="81">
        <f t="shared" si="6"/>
        <v>1</v>
      </c>
    </row>
    <row r="81" spans="1:5" ht="50.15" customHeight="1" x14ac:dyDescent="0.35">
      <c r="A81" s="59">
        <v>8</v>
      </c>
      <c r="B81" s="98" t="s">
        <v>173</v>
      </c>
      <c r="C81" s="21" t="s">
        <v>311</v>
      </c>
      <c r="D81" s="165"/>
      <c r="E81" s="81">
        <f t="shared" si="6"/>
        <v>1</v>
      </c>
    </row>
    <row r="82" spans="1:5" ht="130" customHeight="1" x14ac:dyDescent="0.35">
      <c r="A82" s="111">
        <v>9</v>
      </c>
      <c r="B82" s="60" t="s">
        <v>174</v>
      </c>
      <c r="C82" s="33" t="s">
        <v>312</v>
      </c>
      <c r="D82" s="165" t="s">
        <v>318</v>
      </c>
      <c r="E82" s="97">
        <f>IF(C82="Fully met", 1, IF(C82="Partially met",0.5, 0))</f>
        <v>0.5</v>
      </c>
    </row>
    <row r="83" spans="1:5" ht="50.15" customHeight="1" x14ac:dyDescent="0.35">
      <c r="A83" s="59">
        <v>10</v>
      </c>
      <c r="B83" s="100" t="s">
        <v>175</v>
      </c>
      <c r="C83" s="21" t="s">
        <v>311</v>
      </c>
      <c r="D83" s="165"/>
      <c r="E83" s="81">
        <f>IF(C83="Fully met", 1, IF(C83="Partially met",0.5, 0))</f>
        <v>1</v>
      </c>
    </row>
    <row r="84" spans="1:5" ht="50.15" customHeight="1" x14ac:dyDescent="0.35">
      <c r="A84" s="59">
        <v>11</v>
      </c>
      <c r="B84" s="100" t="s">
        <v>136</v>
      </c>
      <c r="C84" s="21" t="s">
        <v>311</v>
      </c>
      <c r="D84" s="165"/>
      <c r="E84" s="81">
        <f t="shared" ref="E84:E85" si="7">IF(C84="Fully met", 1, IF(C84="Partially met",0.5, 0))</f>
        <v>1</v>
      </c>
    </row>
    <row r="85" spans="1:5" ht="80.150000000000006" customHeight="1" x14ac:dyDescent="0.35">
      <c r="A85" s="59">
        <v>12</v>
      </c>
      <c r="B85" s="100" t="s">
        <v>137</v>
      </c>
      <c r="C85" s="21" t="s">
        <v>311</v>
      </c>
      <c r="D85" s="165"/>
      <c r="E85" s="81">
        <f t="shared" si="7"/>
        <v>1</v>
      </c>
    </row>
    <row r="86" spans="1:5" ht="50.15" customHeight="1" x14ac:dyDescent="0.35">
      <c r="A86" s="59">
        <v>13</v>
      </c>
      <c r="B86" s="60" t="s">
        <v>176</v>
      </c>
      <c r="C86" s="21" t="s">
        <v>311</v>
      </c>
      <c r="D86" s="165"/>
      <c r="E86" s="81">
        <f>IF(C86="Fully met", 1, IF(C86="Partially met",0.5, 0))</f>
        <v>1</v>
      </c>
    </row>
    <row r="87" spans="1:5" ht="15.65" customHeight="1" x14ac:dyDescent="0.35">
      <c r="A87" s="82"/>
      <c r="B87" s="83"/>
      <c r="C87" s="84"/>
      <c r="D87" s="85" t="s">
        <v>90</v>
      </c>
      <c r="E87" s="46">
        <f>SUM(E74:E86)</f>
        <v>12</v>
      </c>
    </row>
    <row r="88" spans="1:5" ht="15" customHeight="1" thickBot="1" x14ac:dyDescent="0.4">
      <c r="A88" s="86"/>
      <c r="B88" s="87"/>
      <c r="C88" s="88"/>
      <c r="D88" s="89"/>
      <c r="E88" s="80" t="s">
        <v>177</v>
      </c>
    </row>
  </sheetData>
  <sheetProtection algorithmName="SHA-512" hashValue="RuCui+9dU8kYy23VEL/NjbCXZkGtWcXUGJ5QOZ9+Xc3x7ImgSDj6Tq1nfMskXLykntdZWL5M1U+zzleJXF+JwA==" saltValue="RP2PxupUwJVARhlwwhjbRg==" spinCount="100000" sheet="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2&amp;RFirst Grade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74"/>
  <sheetViews>
    <sheetView zoomScaleNormal="100" workbookViewId="0">
      <selection activeCell="A3" sqref="A3"/>
    </sheetView>
  </sheetViews>
  <sheetFormatPr defaultColWidth="8.7265625" defaultRowHeight="14.5" x14ac:dyDescent="0.35"/>
  <cols>
    <col min="1" max="1" width="4.54296875" customWidth="1"/>
    <col min="2" max="2" width="55.54296875" customWidth="1"/>
    <col min="3" max="3" width="14.54296875" customWidth="1"/>
    <col min="4" max="4" width="40.54296875" customWidth="1"/>
    <col min="5" max="5" width="9.54296875" style="2" customWidth="1"/>
  </cols>
  <sheetData>
    <row r="1" spans="1:5" ht="18.5" x14ac:dyDescent="0.35">
      <c r="A1" s="31" t="s">
        <v>22</v>
      </c>
      <c r="B1" s="31"/>
      <c r="C1" s="31"/>
      <c r="D1" s="31"/>
      <c r="E1" s="31"/>
    </row>
    <row r="2" spans="1:5" ht="15.5" x14ac:dyDescent="0.35">
      <c r="A2" s="107"/>
    </row>
    <row r="3" spans="1:5" ht="15.5" x14ac:dyDescent="0.35">
      <c r="A3" s="108" t="s">
        <v>74</v>
      </c>
      <c r="B3" s="108"/>
      <c r="C3" s="108"/>
      <c r="D3" s="108"/>
      <c r="E3" s="108"/>
    </row>
    <row r="5" spans="1:5" ht="18.5" x14ac:dyDescent="0.45">
      <c r="A5" s="110" t="s">
        <v>178</v>
      </c>
      <c r="B5" s="110"/>
      <c r="C5" s="110"/>
      <c r="D5" s="110"/>
      <c r="E5" s="110"/>
    </row>
    <row r="6" spans="1:5" ht="16" thickBot="1" x14ac:dyDescent="0.4">
      <c r="A6" s="112"/>
      <c r="B6" s="112"/>
      <c r="C6" s="112"/>
      <c r="D6" s="112"/>
      <c r="E6" s="112"/>
    </row>
    <row r="7" spans="1:5" ht="30" customHeight="1" x14ac:dyDescent="0.35">
      <c r="A7" s="101"/>
      <c r="B7" s="62" t="s">
        <v>179</v>
      </c>
      <c r="C7" s="62"/>
      <c r="D7" s="62"/>
      <c r="E7" s="102"/>
    </row>
    <row r="8" spans="1:5" ht="30" customHeight="1" x14ac:dyDescent="0.35">
      <c r="A8" s="103"/>
      <c r="B8" s="104" t="s">
        <v>77</v>
      </c>
      <c r="C8" s="95" t="s">
        <v>24</v>
      </c>
      <c r="D8" s="95" t="s">
        <v>25</v>
      </c>
      <c r="E8" s="96" t="s">
        <v>26</v>
      </c>
    </row>
    <row r="9" spans="1:5" ht="50.15" customHeight="1" x14ac:dyDescent="0.35">
      <c r="A9" s="59">
        <v>1</v>
      </c>
      <c r="B9" s="60" t="s">
        <v>180</v>
      </c>
      <c r="C9" s="19" t="s">
        <v>311</v>
      </c>
      <c r="D9" s="165"/>
      <c r="E9" s="81">
        <f>IF(C9="Fully met", 1, IF(C9="Partially met",0.5, 0))</f>
        <v>1</v>
      </c>
    </row>
    <row r="10" spans="1:5" ht="150" customHeight="1" x14ac:dyDescent="0.35">
      <c r="A10" s="99">
        <v>2</v>
      </c>
      <c r="B10" s="60" t="s">
        <v>94</v>
      </c>
      <c r="C10" s="28" t="s">
        <v>311</v>
      </c>
      <c r="D10" s="165" t="s">
        <v>315</v>
      </c>
      <c r="E10" s="81">
        <f>IF(C10="Fully met", 1, IF(C10="Partially met",0.5, 0))</f>
        <v>1</v>
      </c>
    </row>
    <row r="11" spans="1:5" ht="80.150000000000006" customHeight="1" x14ac:dyDescent="0.35">
      <c r="A11" s="59">
        <v>3</v>
      </c>
      <c r="B11" s="60" t="s">
        <v>79</v>
      </c>
      <c r="C11" s="19" t="s">
        <v>311</v>
      </c>
      <c r="D11" s="165"/>
      <c r="E11" s="81">
        <f>IF(C11="Fully met", 1, IF(C11="Partially met",0.5, 0))</f>
        <v>1</v>
      </c>
    </row>
    <row r="12" spans="1:5" ht="50.15" customHeight="1" x14ac:dyDescent="0.35">
      <c r="A12" s="113">
        <v>4</v>
      </c>
      <c r="B12" s="114" t="s">
        <v>181</v>
      </c>
      <c r="C12" s="19" t="s">
        <v>311</v>
      </c>
      <c r="D12" s="165"/>
      <c r="E12" s="81">
        <f t="shared" ref="E12" si="0">IF(C12="Fully met", 1, IF(C12="Partially met",0.5, 0))</f>
        <v>1</v>
      </c>
    </row>
    <row r="13" spans="1:5" ht="80.150000000000006" customHeight="1" x14ac:dyDescent="0.35">
      <c r="A13" s="113">
        <v>5</v>
      </c>
      <c r="B13" s="115" t="s">
        <v>182</v>
      </c>
      <c r="C13" s="19" t="s">
        <v>311</v>
      </c>
      <c r="D13" s="165"/>
      <c r="E13" s="81">
        <f>IF(C13="Fully met", 1, IF(C13="Partially met",0.5, 0))</f>
        <v>1</v>
      </c>
    </row>
    <row r="14" spans="1:5" ht="50.15" customHeight="1" x14ac:dyDescent="0.35">
      <c r="A14" s="113">
        <v>6</v>
      </c>
      <c r="B14" s="114" t="s">
        <v>183</v>
      </c>
      <c r="C14" s="19" t="s">
        <v>311</v>
      </c>
      <c r="D14" s="165"/>
      <c r="E14" s="81">
        <f t="shared" ref="E14:E26" si="1">IF(C14="Fully met", 1, IF(C14="Partially met",0.5, 0))</f>
        <v>1</v>
      </c>
    </row>
    <row r="15" spans="1:5" ht="50.15" customHeight="1" x14ac:dyDescent="0.35">
      <c r="A15" s="113">
        <v>7</v>
      </c>
      <c r="B15" s="114" t="s">
        <v>184</v>
      </c>
      <c r="C15" s="19" t="s">
        <v>311</v>
      </c>
      <c r="D15" s="165"/>
      <c r="E15" s="81">
        <f t="shared" si="1"/>
        <v>1</v>
      </c>
    </row>
    <row r="16" spans="1:5" ht="50.15" customHeight="1" x14ac:dyDescent="0.35">
      <c r="A16" s="113">
        <v>8</v>
      </c>
      <c r="B16" s="114" t="s">
        <v>185</v>
      </c>
      <c r="C16" s="19" t="s">
        <v>311</v>
      </c>
      <c r="D16" s="165"/>
      <c r="E16" s="81">
        <f t="shared" si="1"/>
        <v>1</v>
      </c>
    </row>
    <row r="17" spans="1:5" ht="75.5" customHeight="1" x14ac:dyDescent="0.35">
      <c r="A17" s="59">
        <v>9</v>
      </c>
      <c r="B17" s="60" t="s">
        <v>186</v>
      </c>
      <c r="C17" s="19" t="s">
        <v>311</v>
      </c>
      <c r="D17" s="166"/>
      <c r="E17" s="81">
        <f t="shared" si="1"/>
        <v>1</v>
      </c>
    </row>
    <row r="18" spans="1:5" ht="144" customHeight="1" x14ac:dyDescent="0.35">
      <c r="A18" s="59">
        <v>10</v>
      </c>
      <c r="B18" s="60" t="s">
        <v>187</v>
      </c>
      <c r="C18" s="19" t="s">
        <v>312</v>
      </c>
      <c r="D18" s="165" t="s">
        <v>322</v>
      </c>
      <c r="E18" s="81">
        <f t="shared" si="1"/>
        <v>0.5</v>
      </c>
    </row>
    <row r="19" spans="1:5" ht="50.15" customHeight="1" x14ac:dyDescent="0.35">
      <c r="A19" s="59">
        <v>11</v>
      </c>
      <c r="B19" s="60" t="s">
        <v>110</v>
      </c>
      <c r="C19" s="19" t="s">
        <v>311</v>
      </c>
      <c r="D19" s="165"/>
      <c r="E19" s="81">
        <f t="shared" si="1"/>
        <v>1</v>
      </c>
    </row>
    <row r="20" spans="1:5" ht="50.15" customHeight="1" x14ac:dyDescent="0.35">
      <c r="A20" s="59">
        <v>12</v>
      </c>
      <c r="B20" s="60" t="s">
        <v>188</v>
      </c>
      <c r="C20" s="19" t="s">
        <v>311</v>
      </c>
      <c r="D20" s="165"/>
      <c r="E20" s="81">
        <f t="shared" si="1"/>
        <v>1</v>
      </c>
    </row>
    <row r="21" spans="1:5" ht="50.15" customHeight="1" x14ac:dyDescent="0.35">
      <c r="A21" s="59">
        <v>13</v>
      </c>
      <c r="B21" s="60" t="s">
        <v>189</v>
      </c>
      <c r="C21" s="19" t="s">
        <v>311</v>
      </c>
      <c r="D21" s="165"/>
      <c r="E21" s="81">
        <f t="shared" si="1"/>
        <v>1</v>
      </c>
    </row>
    <row r="22" spans="1:5" ht="72.5" customHeight="1" x14ac:dyDescent="0.35">
      <c r="A22" s="59">
        <v>14</v>
      </c>
      <c r="B22" s="60" t="s">
        <v>190</v>
      </c>
      <c r="C22" s="19" t="s">
        <v>312</v>
      </c>
      <c r="D22" s="165" t="s">
        <v>321</v>
      </c>
      <c r="E22" s="81">
        <f t="shared" si="1"/>
        <v>0.5</v>
      </c>
    </row>
    <row r="23" spans="1:5" ht="50.15" customHeight="1" x14ac:dyDescent="0.35">
      <c r="A23" s="59">
        <v>15</v>
      </c>
      <c r="B23" s="60" t="s">
        <v>191</v>
      </c>
      <c r="C23" s="19" t="s">
        <v>311</v>
      </c>
      <c r="D23" s="165"/>
      <c r="E23" s="81">
        <f t="shared" si="1"/>
        <v>1</v>
      </c>
    </row>
    <row r="24" spans="1:5" ht="50.15" customHeight="1" x14ac:dyDescent="0.35">
      <c r="A24" s="59">
        <v>16</v>
      </c>
      <c r="B24" s="60" t="s">
        <v>192</v>
      </c>
      <c r="C24" s="19" t="s">
        <v>311</v>
      </c>
      <c r="D24" s="165"/>
      <c r="E24" s="81">
        <f t="shared" si="1"/>
        <v>1</v>
      </c>
    </row>
    <row r="25" spans="1:5" ht="50.15" customHeight="1" x14ac:dyDescent="0.35">
      <c r="A25" s="59">
        <v>17</v>
      </c>
      <c r="B25" s="60" t="s">
        <v>114</v>
      </c>
      <c r="C25" s="19" t="s">
        <v>311</v>
      </c>
      <c r="D25" s="165"/>
      <c r="E25" s="81">
        <f t="shared" si="1"/>
        <v>1</v>
      </c>
    </row>
    <row r="26" spans="1:5" ht="50.15" customHeight="1" x14ac:dyDescent="0.35">
      <c r="A26" s="59">
        <v>18</v>
      </c>
      <c r="B26" s="60" t="s">
        <v>115</v>
      </c>
      <c r="C26" s="19" t="s">
        <v>311</v>
      </c>
      <c r="D26" s="165"/>
      <c r="E26" s="81">
        <f t="shared" si="1"/>
        <v>1</v>
      </c>
    </row>
    <row r="27" spans="1:5" ht="15.65" customHeight="1" x14ac:dyDescent="0.35">
      <c r="A27" s="82"/>
      <c r="B27" s="83"/>
      <c r="C27" s="83"/>
      <c r="D27" s="85" t="s">
        <v>90</v>
      </c>
      <c r="E27" s="46">
        <f>SUM(E9:E26)</f>
        <v>17</v>
      </c>
    </row>
    <row r="28" spans="1:5" ht="14.5" customHeight="1" thickBot="1" x14ac:dyDescent="0.4">
      <c r="A28" s="86"/>
      <c r="B28" s="87"/>
      <c r="C28" s="87"/>
      <c r="D28" s="89"/>
      <c r="E28" s="80" t="s">
        <v>153</v>
      </c>
    </row>
    <row r="29" spans="1:5" ht="15" thickBot="1" x14ac:dyDescent="0.4"/>
    <row r="30" spans="1:5" ht="30" customHeight="1" x14ac:dyDescent="0.35">
      <c r="A30" s="101"/>
      <c r="B30" s="62" t="s">
        <v>193</v>
      </c>
      <c r="C30" s="62"/>
      <c r="D30" s="62"/>
      <c r="E30" s="102"/>
    </row>
    <row r="31" spans="1:5" ht="30" customHeight="1" x14ac:dyDescent="0.35">
      <c r="A31" s="103"/>
      <c r="B31" s="104" t="s">
        <v>77</v>
      </c>
      <c r="C31" s="95" t="s">
        <v>24</v>
      </c>
      <c r="D31" s="95" t="s">
        <v>25</v>
      </c>
      <c r="E31" s="96" t="s">
        <v>26</v>
      </c>
    </row>
    <row r="32" spans="1:5" ht="80.150000000000006" customHeight="1" x14ac:dyDescent="0.35">
      <c r="A32" s="59">
        <v>1</v>
      </c>
      <c r="B32" s="60" t="s">
        <v>119</v>
      </c>
      <c r="C32" s="19" t="s">
        <v>311</v>
      </c>
      <c r="D32" s="165"/>
      <c r="E32" s="81">
        <f>IF(C32="Fully met", 1, IF(C32="Partially met",0.5, 0))</f>
        <v>1</v>
      </c>
    </row>
    <row r="33" spans="1:5" ht="80.150000000000006" customHeight="1" x14ac:dyDescent="0.35">
      <c r="A33" s="59">
        <v>2</v>
      </c>
      <c r="B33" s="60" t="s">
        <v>120</v>
      </c>
      <c r="C33" s="19" t="s">
        <v>311</v>
      </c>
      <c r="D33" s="165"/>
      <c r="E33" s="81">
        <f t="shared" ref="E33:E44" si="2">IF(C33="Fully met", 1, IF(C33="Partially met",0.5, 0))</f>
        <v>1</v>
      </c>
    </row>
    <row r="34" spans="1:5" ht="50.15" customHeight="1" x14ac:dyDescent="0.35">
      <c r="A34" s="59">
        <v>3</v>
      </c>
      <c r="B34" s="60" t="s">
        <v>121</v>
      </c>
      <c r="C34" s="19" t="s">
        <v>311</v>
      </c>
      <c r="D34" s="165"/>
      <c r="E34" s="81">
        <f t="shared" si="2"/>
        <v>1</v>
      </c>
    </row>
    <row r="35" spans="1:5" ht="50.15" customHeight="1" x14ac:dyDescent="0.35">
      <c r="A35" s="59">
        <v>4</v>
      </c>
      <c r="B35" s="60" t="s">
        <v>154</v>
      </c>
      <c r="C35" s="19" t="s">
        <v>311</v>
      </c>
      <c r="D35" s="165"/>
      <c r="E35" s="81">
        <f t="shared" si="2"/>
        <v>1</v>
      </c>
    </row>
    <row r="36" spans="1:5" ht="50.15" customHeight="1" x14ac:dyDescent="0.35">
      <c r="A36" s="59">
        <v>5</v>
      </c>
      <c r="B36" s="60" t="s">
        <v>123</v>
      </c>
      <c r="C36" s="19" t="s">
        <v>311</v>
      </c>
      <c r="D36" s="165"/>
      <c r="E36" s="81">
        <f t="shared" si="2"/>
        <v>1</v>
      </c>
    </row>
    <row r="37" spans="1:5" ht="50.15" customHeight="1" x14ac:dyDescent="0.35">
      <c r="A37" s="59">
        <v>6</v>
      </c>
      <c r="B37" s="60" t="s">
        <v>124</v>
      </c>
      <c r="C37" s="19" t="s">
        <v>311</v>
      </c>
      <c r="D37" s="165"/>
      <c r="E37" s="81">
        <f t="shared" si="2"/>
        <v>1</v>
      </c>
    </row>
    <row r="38" spans="1:5" ht="50.15" customHeight="1" x14ac:dyDescent="0.35">
      <c r="A38" s="59">
        <v>7</v>
      </c>
      <c r="B38" s="60" t="s">
        <v>155</v>
      </c>
      <c r="C38" s="19" t="s">
        <v>311</v>
      </c>
      <c r="D38" s="165"/>
      <c r="E38" s="81">
        <f t="shared" si="2"/>
        <v>1</v>
      </c>
    </row>
    <row r="39" spans="1:5" ht="50.15" customHeight="1" x14ac:dyDescent="0.35">
      <c r="A39" s="59">
        <v>8</v>
      </c>
      <c r="B39" s="60" t="s">
        <v>126</v>
      </c>
      <c r="C39" s="19" t="s">
        <v>311</v>
      </c>
      <c r="D39" s="165"/>
      <c r="E39" s="81">
        <f t="shared" si="2"/>
        <v>1</v>
      </c>
    </row>
    <row r="40" spans="1:5" ht="50.15" customHeight="1" x14ac:dyDescent="0.35">
      <c r="A40" s="59">
        <v>9</v>
      </c>
      <c r="B40" s="60" t="s">
        <v>194</v>
      </c>
      <c r="C40" s="19" t="s">
        <v>311</v>
      </c>
      <c r="D40" s="165"/>
      <c r="E40" s="81">
        <f t="shared" si="2"/>
        <v>1</v>
      </c>
    </row>
    <row r="41" spans="1:5" ht="50.15" customHeight="1" x14ac:dyDescent="0.35">
      <c r="A41" s="59">
        <v>10</v>
      </c>
      <c r="B41" s="60" t="s">
        <v>195</v>
      </c>
      <c r="C41" s="19" t="s">
        <v>311</v>
      </c>
      <c r="D41" s="165"/>
      <c r="E41" s="81">
        <f t="shared" si="2"/>
        <v>1</v>
      </c>
    </row>
    <row r="42" spans="1:5" ht="50.15" customHeight="1" x14ac:dyDescent="0.35">
      <c r="A42" s="59">
        <v>11</v>
      </c>
      <c r="B42" s="60" t="s">
        <v>196</v>
      </c>
      <c r="C42" s="19" t="s">
        <v>311</v>
      </c>
      <c r="D42" s="165"/>
      <c r="E42" s="81">
        <f t="shared" si="2"/>
        <v>1</v>
      </c>
    </row>
    <row r="43" spans="1:5" ht="50.15" customHeight="1" x14ac:dyDescent="0.35">
      <c r="A43" s="59">
        <v>12</v>
      </c>
      <c r="B43" s="60" t="s">
        <v>114</v>
      </c>
      <c r="C43" s="19" t="s">
        <v>311</v>
      </c>
      <c r="D43" s="165"/>
      <c r="E43" s="81">
        <f t="shared" si="2"/>
        <v>1</v>
      </c>
    </row>
    <row r="44" spans="1:5" ht="50.15" customHeight="1" x14ac:dyDescent="0.35">
      <c r="A44" s="59">
        <v>13</v>
      </c>
      <c r="B44" s="60" t="s">
        <v>127</v>
      </c>
      <c r="C44" s="19" t="s">
        <v>311</v>
      </c>
      <c r="D44" s="165"/>
      <c r="E44" s="81">
        <f t="shared" si="2"/>
        <v>1</v>
      </c>
    </row>
    <row r="45" spans="1:5" ht="15.65" customHeight="1" x14ac:dyDescent="0.35">
      <c r="A45" s="82"/>
      <c r="B45" s="83"/>
      <c r="C45" s="83"/>
      <c r="D45" s="85" t="s">
        <v>90</v>
      </c>
      <c r="E45" s="46">
        <f>SUM(E32:E44)</f>
        <v>13</v>
      </c>
    </row>
    <row r="46" spans="1:5" ht="15" customHeight="1" thickBot="1" x14ac:dyDescent="0.4">
      <c r="A46" s="86"/>
      <c r="B46" s="87"/>
      <c r="C46" s="87"/>
      <c r="D46" s="89"/>
      <c r="E46" s="80" t="s">
        <v>177</v>
      </c>
    </row>
    <row r="47" spans="1:5" ht="15" thickBot="1" x14ac:dyDescent="0.4"/>
    <row r="48" spans="1:5" ht="30" customHeight="1" x14ac:dyDescent="0.35">
      <c r="A48" s="101"/>
      <c r="B48" s="62" t="s">
        <v>197</v>
      </c>
      <c r="C48" s="62"/>
      <c r="D48" s="62"/>
      <c r="E48" s="102"/>
    </row>
    <row r="49" spans="1:5" ht="30" customHeight="1" x14ac:dyDescent="0.35">
      <c r="A49" s="103"/>
      <c r="B49" s="104" t="s">
        <v>77</v>
      </c>
      <c r="C49" s="95" t="s">
        <v>24</v>
      </c>
      <c r="D49" s="95" t="s">
        <v>25</v>
      </c>
      <c r="E49" s="96" t="s">
        <v>26</v>
      </c>
    </row>
    <row r="50" spans="1:5" ht="50.15" customHeight="1" x14ac:dyDescent="0.35">
      <c r="A50" s="59">
        <v>1</v>
      </c>
      <c r="B50" s="60" t="s">
        <v>198</v>
      </c>
      <c r="C50" s="19" t="s">
        <v>311</v>
      </c>
      <c r="D50" s="165"/>
      <c r="E50" s="81">
        <f>IF(C50="Fully met", 1, IF(C50="Partially met",0.5, 0))</f>
        <v>1</v>
      </c>
    </row>
    <row r="51" spans="1:5" ht="79.5" customHeight="1" x14ac:dyDescent="0.35">
      <c r="A51" s="59">
        <v>2</v>
      </c>
      <c r="B51" s="60" t="s">
        <v>199</v>
      </c>
      <c r="C51" s="19" t="s">
        <v>311</v>
      </c>
      <c r="D51" s="165" t="s">
        <v>323</v>
      </c>
      <c r="E51" s="81">
        <f t="shared" ref="E51:E55" si="3">IF(C51="Fully met", 1, IF(C51="Partially met",0.5, 0))</f>
        <v>1</v>
      </c>
    </row>
    <row r="52" spans="1:5" ht="46.5" x14ac:dyDescent="0.35">
      <c r="A52" s="59">
        <v>3</v>
      </c>
      <c r="B52" s="60" t="s">
        <v>160</v>
      </c>
      <c r="C52" s="19" t="s">
        <v>311</v>
      </c>
      <c r="D52" s="165"/>
      <c r="E52" s="81">
        <f t="shared" si="3"/>
        <v>1</v>
      </c>
    </row>
    <row r="53" spans="1:5" ht="50.15" customHeight="1" x14ac:dyDescent="0.35">
      <c r="A53" s="59">
        <v>4</v>
      </c>
      <c r="B53" s="60" t="s">
        <v>200</v>
      </c>
      <c r="C53" s="19" t="s">
        <v>311</v>
      </c>
      <c r="D53" s="165"/>
      <c r="E53" s="81">
        <f t="shared" si="3"/>
        <v>1</v>
      </c>
    </row>
    <row r="54" spans="1:5" ht="80.150000000000006" customHeight="1" x14ac:dyDescent="0.35">
      <c r="A54" s="59">
        <v>5</v>
      </c>
      <c r="B54" s="60" t="s">
        <v>162</v>
      </c>
      <c r="C54" s="19" t="s">
        <v>311</v>
      </c>
      <c r="D54" s="165"/>
      <c r="E54" s="81">
        <f t="shared" si="3"/>
        <v>1</v>
      </c>
    </row>
    <row r="55" spans="1:5" ht="50.15" customHeight="1" x14ac:dyDescent="0.35">
      <c r="A55" s="59">
        <v>6</v>
      </c>
      <c r="B55" s="60" t="s">
        <v>201</v>
      </c>
      <c r="C55" s="19" t="s">
        <v>311</v>
      </c>
      <c r="D55" s="165"/>
      <c r="E55" s="81">
        <f t="shared" si="3"/>
        <v>1</v>
      </c>
    </row>
    <row r="56" spans="1:5" ht="15.65" customHeight="1" x14ac:dyDescent="0.35">
      <c r="A56" s="82"/>
      <c r="B56" s="83"/>
      <c r="C56" s="83"/>
      <c r="D56" s="85" t="s">
        <v>90</v>
      </c>
      <c r="E56" s="46">
        <f>SUM(E50:E55)</f>
        <v>6</v>
      </c>
    </row>
    <row r="57" spans="1:5" ht="15" customHeight="1" thickBot="1" x14ac:dyDescent="0.4">
      <c r="A57" s="86"/>
      <c r="B57" s="87"/>
      <c r="C57" s="87"/>
      <c r="D57" s="89"/>
      <c r="E57" s="80" t="s">
        <v>164</v>
      </c>
    </row>
    <row r="58" spans="1:5" ht="15" thickBot="1" x14ac:dyDescent="0.4">
      <c r="A58" s="2"/>
    </row>
    <row r="59" spans="1:5" ht="30" customHeight="1" x14ac:dyDescent="0.35">
      <c r="A59" s="101"/>
      <c r="B59" s="62" t="s">
        <v>202</v>
      </c>
      <c r="C59" s="62"/>
      <c r="D59" s="62"/>
      <c r="E59" s="102"/>
    </row>
    <row r="60" spans="1:5" ht="30" customHeight="1" x14ac:dyDescent="0.35">
      <c r="A60" s="103"/>
      <c r="B60" s="104" t="s">
        <v>77</v>
      </c>
      <c r="C60" s="95" t="s">
        <v>24</v>
      </c>
      <c r="D60" s="95" t="s">
        <v>25</v>
      </c>
      <c r="E60" s="96" t="s">
        <v>26</v>
      </c>
    </row>
    <row r="61" spans="1:5" ht="80.150000000000006" customHeight="1" x14ac:dyDescent="0.35">
      <c r="A61" s="59">
        <v>1</v>
      </c>
      <c r="B61" s="60" t="s">
        <v>203</v>
      </c>
      <c r="C61" s="19" t="s">
        <v>311</v>
      </c>
      <c r="D61" s="165"/>
      <c r="E61" s="81">
        <f>IF(C61="Fully met", 1, IF(C61="Partially met",0.5, 0))</f>
        <v>1</v>
      </c>
    </row>
    <row r="62" spans="1:5" ht="50.15" customHeight="1" x14ac:dyDescent="0.35">
      <c r="A62" s="59">
        <v>2</v>
      </c>
      <c r="B62" s="60" t="s">
        <v>168</v>
      </c>
      <c r="C62" s="19" t="s">
        <v>311</v>
      </c>
      <c r="D62" s="165"/>
      <c r="E62" s="81">
        <f t="shared" ref="E62:E63" si="4">IF(C62="Fully met", 1, IF(C62="Partially met",0.5, 0))</f>
        <v>1</v>
      </c>
    </row>
    <row r="63" spans="1:5" ht="80.150000000000006" customHeight="1" x14ac:dyDescent="0.35">
      <c r="A63" s="59">
        <v>3</v>
      </c>
      <c r="B63" s="98" t="s">
        <v>204</v>
      </c>
      <c r="C63" s="19" t="s">
        <v>311</v>
      </c>
      <c r="D63" s="165"/>
      <c r="E63" s="81">
        <f t="shared" si="4"/>
        <v>1</v>
      </c>
    </row>
    <row r="64" spans="1:5" ht="130" customHeight="1" x14ac:dyDescent="0.35">
      <c r="A64" s="99">
        <v>4</v>
      </c>
      <c r="B64" s="60" t="s">
        <v>174</v>
      </c>
      <c r="C64" s="28" t="s">
        <v>311</v>
      </c>
      <c r="D64" s="165"/>
      <c r="E64" s="81">
        <f>IF(C64="Fully met", 1, IF(C64="Partially met",0.5, 0))</f>
        <v>1</v>
      </c>
    </row>
    <row r="65" spans="1:5" ht="50.15" customHeight="1" x14ac:dyDescent="0.35">
      <c r="A65" s="59">
        <v>5</v>
      </c>
      <c r="B65" s="100" t="s">
        <v>172</v>
      </c>
      <c r="C65" s="19" t="s">
        <v>311</v>
      </c>
      <c r="D65" s="165"/>
      <c r="E65" s="81">
        <f>IF(C65="Fully met", 1, IF(C65="Partially met",0.5, 0))</f>
        <v>1</v>
      </c>
    </row>
    <row r="66" spans="1:5" ht="50.15" customHeight="1" x14ac:dyDescent="0.35">
      <c r="A66" s="59">
        <v>6</v>
      </c>
      <c r="B66" s="60" t="s">
        <v>173</v>
      </c>
      <c r="C66" s="19" t="s">
        <v>311</v>
      </c>
      <c r="D66" s="165"/>
      <c r="E66" s="81">
        <f t="shared" ref="E66:E72" si="5">IF(C66="Fully met", 1, IF(C66="Partially met",0.5, 0))</f>
        <v>1</v>
      </c>
    </row>
    <row r="67" spans="1:5" ht="80.150000000000006" customHeight="1" x14ac:dyDescent="0.35">
      <c r="A67" s="59">
        <v>7</v>
      </c>
      <c r="B67" s="60" t="s">
        <v>205</v>
      </c>
      <c r="C67" s="19" t="s">
        <v>311</v>
      </c>
      <c r="D67" s="165"/>
      <c r="E67" s="81">
        <f t="shared" si="5"/>
        <v>1</v>
      </c>
    </row>
    <row r="68" spans="1:5" ht="50.15" customHeight="1" x14ac:dyDescent="0.35">
      <c r="A68" s="59">
        <v>8</v>
      </c>
      <c r="B68" s="60" t="s">
        <v>206</v>
      </c>
      <c r="C68" s="19" t="s">
        <v>311</v>
      </c>
      <c r="D68" s="165"/>
      <c r="E68" s="81">
        <f t="shared" si="5"/>
        <v>1</v>
      </c>
    </row>
    <row r="69" spans="1:5" ht="80.150000000000006" customHeight="1" x14ac:dyDescent="0.35">
      <c r="A69" s="59">
        <v>9</v>
      </c>
      <c r="B69" s="60" t="s">
        <v>207</v>
      </c>
      <c r="C69" s="19" t="s">
        <v>311</v>
      </c>
      <c r="D69" s="165"/>
      <c r="E69" s="81">
        <f t="shared" si="5"/>
        <v>1</v>
      </c>
    </row>
    <row r="70" spans="1:5" ht="50.15" customHeight="1" x14ac:dyDescent="0.35">
      <c r="A70" s="59">
        <v>10</v>
      </c>
      <c r="B70" s="60" t="s">
        <v>170</v>
      </c>
      <c r="C70" s="19" t="s">
        <v>311</v>
      </c>
      <c r="D70" s="165"/>
      <c r="E70" s="81">
        <f t="shared" si="5"/>
        <v>1</v>
      </c>
    </row>
    <row r="71" spans="1:5" ht="50.15" customHeight="1" x14ac:dyDescent="0.35">
      <c r="A71" s="59">
        <v>11</v>
      </c>
      <c r="B71" s="60" t="s">
        <v>136</v>
      </c>
      <c r="C71" s="19" t="s">
        <v>311</v>
      </c>
      <c r="D71" s="165"/>
      <c r="E71" s="81">
        <f t="shared" si="5"/>
        <v>1</v>
      </c>
    </row>
    <row r="72" spans="1:5" ht="50.15" customHeight="1" x14ac:dyDescent="0.35">
      <c r="A72" s="59">
        <v>12</v>
      </c>
      <c r="B72" s="60" t="s">
        <v>208</v>
      </c>
      <c r="C72" s="19" t="s">
        <v>311</v>
      </c>
      <c r="D72" s="165"/>
      <c r="E72" s="81">
        <f t="shared" si="5"/>
        <v>1</v>
      </c>
    </row>
    <row r="73" spans="1:5" ht="15.65" customHeight="1" x14ac:dyDescent="0.35">
      <c r="A73" s="82"/>
      <c r="B73" s="83"/>
      <c r="C73" s="83"/>
      <c r="D73" s="85" t="s">
        <v>90</v>
      </c>
      <c r="E73" s="46">
        <f>SUM(E61:E72)</f>
        <v>12</v>
      </c>
    </row>
    <row r="74" spans="1:5" ht="15" customHeight="1" thickBot="1" x14ac:dyDescent="0.4">
      <c r="A74" s="86"/>
      <c r="B74" s="87"/>
      <c r="C74" s="87"/>
      <c r="D74" s="89"/>
      <c r="E74" s="80" t="s">
        <v>91</v>
      </c>
    </row>
  </sheetData>
  <sheetProtection algorithmName="SHA-512" hashValue="FIN/MHYMcDQcmcaK38/dZX68RA39yltHp4f7ARM+V2Pf61o3vSfnV5PLm355iQwV0Nw1NZneNfGdsNPXOGao9A==" saltValue="9/9cbxoE1cDJJz3iC735bA==" spinCount="100000" sheet="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2&amp;RSecond Grade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7"/>
  <sheetViews>
    <sheetView zoomScaleNormal="100" workbookViewId="0"/>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1" t="s">
        <v>22</v>
      </c>
      <c r="B1" s="31"/>
      <c r="C1" s="106"/>
      <c r="D1" s="31"/>
      <c r="E1" s="31"/>
    </row>
    <row r="2" spans="1:5" ht="15.5" x14ac:dyDescent="0.35">
      <c r="A2" s="107"/>
    </row>
    <row r="3" spans="1:5" ht="15.5" x14ac:dyDescent="0.35">
      <c r="A3" s="108" t="s">
        <v>74</v>
      </c>
      <c r="B3" s="108"/>
      <c r="C3" s="109"/>
      <c r="D3" s="108"/>
      <c r="E3" s="108"/>
    </row>
    <row r="5" spans="1:5" ht="18.5" x14ac:dyDescent="0.45">
      <c r="A5" s="110" t="s">
        <v>209</v>
      </c>
      <c r="B5" s="110"/>
      <c r="C5" s="29"/>
      <c r="D5" s="110"/>
      <c r="E5" s="110"/>
    </row>
    <row r="6" spans="1:5" ht="16" thickBot="1" x14ac:dyDescent="0.4">
      <c r="A6" s="112"/>
      <c r="B6" s="112"/>
      <c r="C6" s="112"/>
      <c r="D6" s="112"/>
      <c r="E6" s="112"/>
    </row>
    <row r="7" spans="1:5" ht="30" customHeight="1" x14ac:dyDescent="0.35">
      <c r="A7" s="101"/>
      <c r="B7" s="62" t="s">
        <v>179</v>
      </c>
      <c r="C7" s="63"/>
      <c r="D7" s="62"/>
      <c r="E7" s="102"/>
    </row>
    <row r="8" spans="1:5" ht="30" customHeight="1" x14ac:dyDescent="0.35">
      <c r="A8" s="103"/>
      <c r="B8" s="104" t="s">
        <v>77</v>
      </c>
      <c r="C8" s="95" t="s">
        <v>24</v>
      </c>
      <c r="D8" s="95" t="s">
        <v>25</v>
      </c>
      <c r="E8" s="96" t="s">
        <v>26</v>
      </c>
    </row>
    <row r="9" spans="1:5" ht="81" customHeight="1" x14ac:dyDescent="0.35">
      <c r="A9" s="59">
        <v>1</v>
      </c>
      <c r="B9" s="60" t="s">
        <v>210</v>
      </c>
      <c r="C9" s="21" t="s">
        <v>311</v>
      </c>
      <c r="D9" s="165"/>
      <c r="E9" s="81">
        <f>IF(C9="Fully met", 1, IF(C9="Partially met",0.5, 0))</f>
        <v>1</v>
      </c>
    </row>
    <row r="10" spans="1:5" ht="81" customHeight="1" x14ac:dyDescent="0.35">
      <c r="A10" s="59">
        <v>2</v>
      </c>
      <c r="B10" s="98" t="s">
        <v>79</v>
      </c>
      <c r="C10" s="21" t="s">
        <v>311</v>
      </c>
      <c r="D10" s="165"/>
      <c r="E10" s="81">
        <f t="shared" ref="E10:E11" si="0">IF(C10="Fully met", 1, IF(C10="Partially met",0.5, 0))</f>
        <v>1</v>
      </c>
    </row>
    <row r="11" spans="1:5" ht="50.15" customHeight="1" x14ac:dyDescent="0.35">
      <c r="A11" s="99">
        <v>3</v>
      </c>
      <c r="B11" s="98" t="s">
        <v>181</v>
      </c>
      <c r="C11" s="28" t="s">
        <v>311</v>
      </c>
      <c r="D11" s="165"/>
      <c r="E11" s="81">
        <f t="shared" si="0"/>
        <v>1</v>
      </c>
    </row>
    <row r="12" spans="1:5" ht="150" customHeight="1" x14ac:dyDescent="0.35">
      <c r="A12" s="99">
        <v>4</v>
      </c>
      <c r="B12" s="60" t="s">
        <v>94</v>
      </c>
      <c r="C12" s="28" t="s">
        <v>311</v>
      </c>
      <c r="D12" s="165"/>
      <c r="E12" s="81">
        <f>IF(C12="Fully met", 1, IF(C12="Partially met",0.5, 0))</f>
        <v>1</v>
      </c>
    </row>
    <row r="13" spans="1:5" ht="80.150000000000006" customHeight="1" x14ac:dyDescent="0.35">
      <c r="A13" s="59">
        <v>5</v>
      </c>
      <c r="B13" s="100" t="s">
        <v>182</v>
      </c>
      <c r="C13" s="21" t="s">
        <v>309</v>
      </c>
      <c r="D13" s="165" t="s">
        <v>334</v>
      </c>
      <c r="E13" s="81">
        <f>IF(C13="Fully met", 1, IF(C13="Partially met",0.5, 0))</f>
        <v>0</v>
      </c>
    </row>
    <row r="14" spans="1:5" ht="50.15" customHeight="1" x14ac:dyDescent="0.35">
      <c r="A14" s="59">
        <v>6</v>
      </c>
      <c r="B14" s="60" t="s">
        <v>211</v>
      </c>
      <c r="C14" s="21" t="s">
        <v>311</v>
      </c>
      <c r="D14" s="165"/>
      <c r="E14" s="81">
        <f t="shared" ref="E14:E26" si="1">IF(C14="Fully met", 1, IF(C14="Partially met",0.5, 0))</f>
        <v>1</v>
      </c>
    </row>
    <row r="15" spans="1:5" ht="50.15" customHeight="1" x14ac:dyDescent="0.35">
      <c r="A15" s="59">
        <v>7</v>
      </c>
      <c r="B15" s="60" t="s">
        <v>212</v>
      </c>
      <c r="C15" s="21" t="s">
        <v>311</v>
      </c>
      <c r="D15" s="165"/>
      <c r="E15" s="81">
        <f t="shared" si="1"/>
        <v>1</v>
      </c>
    </row>
    <row r="16" spans="1:5" ht="50.15" customHeight="1" x14ac:dyDescent="0.35">
      <c r="A16" s="59">
        <v>8</v>
      </c>
      <c r="B16" s="60" t="s">
        <v>185</v>
      </c>
      <c r="C16" s="21" t="s">
        <v>311</v>
      </c>
      <c r="D16" s="165"/>
      <c r="E16" s="81">
        <f t="shared" si="1"/>
        <v>1</v>
      </c>
    </row>
    <row r="17" spans="1:5" ht="50.15" customHeight="1" x14ac:dyDescent="0.35">
      <c r="A17" s="59">
        <v>9</v>
      </c>
      <c r="B17" s="60" t="s">
        <v>213</v>
      </c>
      <c r="C17" s="21" t="s">
        <v>311</v>
      </c>
      <c r="D17" s="165"/>
      <c r="E17" s="81">
        <f t="shared" si="1"/>
        <v>1</v>
      </c>
    </row>
    <row r="18" spans="1:5" ht="50.15" customHeight="1" x14ac:dyDescent="0.35">
      <c r="A18" s="59">
        <v>10</v>
      </c>
      <c r="B18" s="60" t="s">
        <v>187</v>
      </c>
      <c r="C18" s="21" t="s">
        <v>311</v>
      </c>
      <c r="D18" s="165"/>
      <c r="E18" s="81">
        <f t="shared" si="1"/>
        <v>1</v>
      </c>
    </row>
    <row r="19" spans="1:5" ht="76.5" customHeight="1" x14ac:dyDescent="0.35">
      <c r="A19" s="59">
        <v>11</v>
      </c>
      <c r="B19" s="60" t="s">
        <v>110</v>
      </c>
      <c r="C19" s="21" t="s">
        <v>312</v>
      </c>
      <c r="D19" s="165" t="s">
        <v>326</v>
      </c>
      <c r="E19" s="81">
        <f t="shared" si="1"/>
        <v>0.5</v>
      </c>
    </row>
    <row r="20" spans="1:5" ht="50.15" customHeight="1" x14ac:dyDescent="0.35">
      <c r="A20" s="59">
        <v>12</v>
      </c>
      <c r="B20" s="60" t="s">
        <v>188</v>
      </c>
      <c r="C20" s="21" t="s">
        <v>311</v>
      </c>
      <c r="D20" s="165"/>
      <c r="E20" s="81">
        <f t="shared" si="1"/>
        <v>1</v>
      </c>
    </row>
    <row r="21" spans="1:5" ht="50.15" customHeight="1" x14ac:dyDescent="0.35">
      <c r="A21" s="59">
        <v>13</v>
      </c>
      <c r="B21" s="60" t="s">
        <v>189</v>
      </c>
      <c r="C21" s="21" t="s">
        <v>311</v>
      </c>
      <c r="D21" s="165"/>
      <c r="E21" s="81">
        <f t="shared" si="1"/>
        <v>1</v>
      </c>
    </row>
    <row r="22" spans="1:5" ht="50.15" customHeight="1" x14ac:dyDescent="0.35">
      <c r="A22" s="59">
        <v>14</v>
      </c>
      <c r="B22" s="60" t="s">
        <v>190</v>
      </c>
      <c r="C22" s="21" t="s">
        <v>309</v>
      </c>
      <c r="D22" s="165" t="s">
        <v>325</v>
      </c>
      <c r="E22" s="81">
        <f t="shared" si="1"/>
        <v>0</v>
      </c>
    </row>
    <row r="23" spans="1:5" ht="50.15" customHeight="1" x14ac:dyDescent="0.35">
      <c r="A23" s="59">
        <v>15</v>
      </c>
      <c r="B23" s="60" t="s">
        <v>191</v>
      </c>
      <c r="C23" s="21" t="s">
        <v>312</v>
      </c>
      <c r="D23" s="165" t="s">
        <v>327</v>
      </c>
      <c r="E23" s="81">
        <f t="shared" si="1"/>
        <v>0.5</v>
      </c>
    </row>
    <row r="24" spans="1:5" ht="50.15" customHeight="1" x14ac:dyDescent="0.35">
      <c r="A24" s="59">
        <v>16</v>
      </c>
      <c r="B24" s="60" t="s">
        <v>214</v>
      </c>
      <c r="C24" s="21" t="s">
        <v>311</v>
      </c>
      <c r="D24" s="165"/>
      <c r="E24" s="81">
        <f t="shared" si="1"/>
        <v>1</v>
      </c>
    </row>
    <row r="25" spans="1:5" ht="50.15" customHeight="1" x14ac:dyDescent="0.35">
      <c r="A25" s="59">
        <v>17</v>
      </c>
      <c r="B25" s="60" t="s">
        <v>114</v>
      </c>
      <c r="C25" s="21" t="s">
        <v>311</v>
      </c>
      <c r="D25" s="165"/>
      <c r="E25" s="81">
        <f t="shared" si="1"/>
        <v>1</v>
      </c>
    </row>
    <row r="26" spans="1:5" ht="50.15" customHeight="1" x14ac:dyDescent="0.35">
      <c r="A26" s="59">
        <v>18</v>
      </c>
      <c r="B26" s="60" t="s">
        <v>115</v>
      </c>
      <c r="C26" s="21" t="s">
        <v>311</v>
      </c>
      <c r="D26" s="165"/>
      <c r="E26" s="81">
        <f t="shared" si="1"/>
        <v>1</v>
      </c>
    </row>
    <row r="27" spans="1:5" ht="15.65" customHeight="1" x14ac:dyDescent="0.35">
      <c r="A27" s="82"/>
      <c r="B27" s="83"/>
      <c r="C27" s="84"/>
      <c r="D27" s="85" t="s">
        <v>90</v>
      </c>
      <c r="E27" s="46">
        <f>SUM(E9:E26)</f>
        <v>15</v>
      </c>
    </row>
    <row r="28" spans="1:5" ht="15" customHeight="1" thickBot="1" x14ac:dyDescent="0.4">
      <c r="A28" s="86"/>
      <c r="B28" s="87"/>
      <c r="C28" s="88"/>
      <c r="D28" s="89"/>
      <c r="E28" s="80" t="s">
        <v>153</v>
      </c>
    </row>
    <row r="29" spans="1:5" ht="15" thickBot="1" x14ac:dyDescent="0.4"/>
    <row r="30" spans="1:5" ht="30" customHeight="1" x14ac:dyDescent="0.35">
      <c r="A30" s="101"/>
      <c r="B30" s="62" t="s">
        <v>193</v>
      </c>
      <c r="C30" s="63"/>
      <c r="D30" s="62"/>
      <c r="E30" s="102"/>
    </row>
    <row r="31" spans="1:5" ht="30" customHeight="1" x14ac:dyDescent="0.35">
      <c r="A31" s="103"/>
      <c r="B31" s="104" t="s">
        <v>77</v>
      </c>
      <c r="C31" s="95" t="s">
        <v>24</v>
      </c>
      <c r="D31" s="95" t="s">
        <v>25</v>
      </c>
      <c r="E31" s="96" t="s">
        <v>26</v>
      </c>
    </row>
    <row r="32" spans="1:5" ht="80.150000000000006" customHeight="1" x14ac:dyDescent="0.35">
      <c r="A32" s="59">
        <v>1</v>
      </c>
      <c r="B32" s="60" t="s">
        <v>119</v>
      </c>
      <c r="C32" s="21" t="s">
        <v>311</v>
      </c>
      <c r="D32" s="165"/>
      <c r="E32" s="81">
        <f>IF(C32="Fully met", 1, IF(C32="Partially met",0.5, 0))</f>
        <v>1</v>
      </c>
    </row>
    <row r="33" spans="1:5" ht="80.150000000000006" customHeight="1" x14ac:dyDescent="0.35">
      <c r="A33" s="59">
        <v>2</v>
      </c>
      <c r="B33" s="60" t="s">
        <v>120</v>
      </c>
      <c r="C33" s="21" t="s">
        <v>311</v>
      </c>
      <c r="D33" s="165"/>
      <c r="E33" s="81">
        <f t="shared" ref="E33:E45" si="2">IF(C33="Fully met", 1, IF(C33="Partially met",0.5, 0))</f>
        <v>1</v>
      </c>
    </row>
    <row r="34" spans="1:5" ht="50.15" customHeight="1" x14ac:dyDescent="0.35">
      <c r="A34" s="59">
        <v>3</v>
      </c>
      <c r="B34" s="60" t="s">
        <v>121</v>
      </c>
      <c r="C34" s="21" t="s">
        <v>311</v>
      </c>
      <c r="D34" s="165"/>
      <c r="E34" s="81">
        <f t="shared" si="2"/>
        <v>1</v>
      </c>
    </row>
    <row r="35" spans="1:5" ht="50.15" customHeight="1" x14ac:dyDescent="0.35">
      <c r="A35" s="59">
        <v>4</v>
      </c>
      <c r="B35" s="60" t="s">
        <v>154</v>
      </c>
      <c r="C35" s="21" t="s">
        <v>311</v>
      </c>
      <c r="D35" s="165"/>
      <c r="E35" s="81">
        <f t="shared" si="2"/>
        <v>1</v>
      </c>
    </row>
    <row r="36" spans="1:5" ht="50.15" customHeight="1" x14ac:dyDescent="0.35">
      <c r="A36" s="59">
        <v>5</v>
      </c>
      <c r="B36" s="60" t="s">
        <v>123</v>
      </c>
      <c r="C36" s="21" t="s">
        <v>311</v>
      </c>
      <c r="D36" s="165"/>
      <c r="E36" s="81">
        <f t="shared" si="2"/>
        <v>1</v>
      </c>
    </row>
    <row r="37" spans="1:5" ht="50.15" customHeight="1" x14ac:dyDescent="0.35">
      <c r="A37" s="59">
        <v>6</v>
      </c>
      <c r="B37" s="60" t="s">
        <v>124</v>
      </c>
      <c r="C37" s="21" t="s">
        <v>311</v>
      </c>
      <c r="D37" s="165"/>
      <c r="E37" s="81">
        <f t="shared" si="2"/>
        <v>1</v>
      </c>
    </row>
    <row r="38" spans="1:5" ht="50.15" customHeight="1" x14ac:dyDescent="0.35">
      <c r="A38" s="59">
        <v>7</v>
      </c>
      <c r="B38" s="60" t="s">
        <v>215</v>
      </c>
      <c r="C38" s="21" t="s">
        <v>311</v>
      </c>
      <c r="D38" s="165"/>
      <c r="E38" s="81">
        <f t="shared" si="2"/>
        <v>1</v>
      </c>
    </row>
    <row r="39" spans="1:5" ht="50.15" customHeight="1" x14ac:dyDescent="0.35">
      <c r="A39" s="59">
        <v>8</v>
      </c>
      <c r="B39" s="60" t="s">
        <v>126</v>
      </c>
      <c r="C39" s="21" t="s">
        <v>311</v>
      </c>
      <c r="D39" s="165"/>
      <c r="E39" s="81">
        <f t="shared" si="2"/>
        <v>1</v>
      </c>
    </row>
    <row r="40" spans="1:5" ht="50.15" customHeight="1" x14ac:dyDescent="0.35">
      <c r="A40" s="59">
        <v>9</v>
      </c>
      <c r="B40" s="60" t="s">
        <v>216</v>
      </c>
      <c r="C40" s="21" t="s">
        <v>311</v>
      </c>
      <c r="D40" s="165"/>
      <c r="E40" s="81">
        <f t="shared" si="2"/>
        <v>1</v>
      </c>
    </row>
    <row r="41" spans="1:5" ht="50.15" customHeight="1" x14ac:dyDescent="0.35">
      <c r="A41" s="59">
        <v>10</v>
      </c>
      <c r="B41" s="60" t="s">
        <v>217</v>
      </c>
      <c r="C41" s="21" t="s">
        <v>311</v>
      </c>
      <c r="D41" s="165"/>
      <c r="E41" s="81">
        <f t="shared" si="2"/>
        <v>1</v>
      </c>
    </row>
    <row r="42" spans="1:5" ht="50.15" customHeight="1" x14ac:dyDescent="0.35">
      <c r="A42" s="59">
        <v>11</v>
      </c>
      <c r="B42" s="60" t="s">
        <v>196</v>
      </c>
      <c r="C42" s="21" t="s">
        <v>311</v>
      </c>
      <c r="D42" s="165"/>
      <c r="E42" s="81">
        <f t="shared" si="2"/>
        <v>1</v>
      </c>
    </row>
    <row r="43" spans="1:5" ht="50.15" customHeight="1" x14ac:dyDescent="0.35">
      <c r="A43" s="59">
        <v>12</v>
      </c>
      <c r="B43" s="60" t="s">
        <v>218</v>
      </c>
      <c r="C43" s="21" t="s">
        <v>311</v>
      </c>
      <c r="D43" s="165"/>
      <c r="E43" s="81">
        <f t="shared" si="2"/>
        <v>1</v>
      </c>
    </row>
    <row r="44" spans="1:5" ht="50.15" customHeight="1" x14ac:dyDescent="0.35">
      <c r="A44" s="59">
        <v>13</v>
      </c>
      <c r="B44" s="60" t="s">
        <v>114</v>
      </c>
      <c r="C44" s="21" t="s">
        <v>311</v>
      </c>
      <c r="D44" s="165"/>
      <c r="E44" s="81">
        <f t="shared" si="2"/>
        <v>1</v>
      </c>
    </row>
    <row r="45" spans="1:5" ht="50.15" customHeight="1" x14ac:dyDescent="0.35">
      <c r="A45" s="59">
        <v>14</v>
      </c>
      <c r="B45" s="60" t="s">
        <v>127</v>
      </c>
      <c r="C45" s="21" t="s">
        <v>311</v>
      </c>
      <c r="D45" s="165"/>
      <c r="E45" s="81">
        <f t="shared" si="2"/>
        <v>1</v>
      </c>
    </row>
    <row r="46" spans="1:5" ht="15.65" customHeight="1" x14ac:dyDescent="0.35">
      <c r="A46" s="82"/>
      <c r="B46" s="83"/>
      <c r="C46" s="84"/>
      <c r="D46" s="85" t="s">
        <v>90</v>
      </c>
      <c r="E46" s="46">
        <f>SUM(E32:E45)</f>
        <v>14</v>
      </c>
    </row>
    <row r="47" spans="1:5" ht="15" customHeight="1" thickBot="1" x14ac:dyDescent="0.4">
      <c r="A47" s="86"/>
      <c r="B47" s="87"/>
      <c r="C47" s="88"/>
      <c r="D47" s="89"/>
      <c r="E47" s="80" t="s">
        <v>219</v>
      </c>
    </row>
    <row r="48" spans="1:5" ht="15" thickBot="1" x14ac:dyDescent="0.4"/>
    <row r="49" spans="1:5" ht="30" customHeight="1" x14ac:dyDescent="0.35">
      <c r="A49" s="101"/>
      <c r="B49" s="62" t="s">
        <v>197</v>
      </c>
      <c r="C49" s="63"/>
      <c r="D49" s="62"/>
      <c r="E49" s="102"/>
    </row>
    <row r="50" spans="1:5" ht="30" customHeight="1" x14ac:dyDescent="0.35">
      <c r="A50" s="103"/>
      <c r="B50" s="104" t="s">
        <v>77</v>
      </c>
      <c r="C50" s="95" t="s">
        <v>24</v>
      </c>
      <c r="D50" s="95" t="s">
        <v>25</v>
      </c>
      <c r="E50" s="96" t="s">
        <v>26</v>
      </c>
    </row>
    <row r="51" spans="1:5" ht="50.15" customHeight="1" x14ac:dyDescent="0.35">
      <c r="A51" s="59">
        <v>1</v>
      </c>
      <c r="B51" s="60" t="s">
        <v>198</v>
      </c>
      <c r="C51" s="21" t="s">
        <v>311</v>
      </c>
      <c r="D51" s="165"/>
      <c r="E51" s="81">
        <f>IF(C51="Fully met", 1, IF(C51="Partially met",0.5, 0))</f>
        <v>1</v>
      </c>
    </row>
    <row r="52" spans="1:5" ht="50.15" customHeight="1" x14ac:dyDescent="0.35">
      <c r="A52" s="59">
        <v>2</v>
      </c>
      <c r="B52" s="60" t="s">
        <v>199</v>
      </c>
      <c r="C52" s="21" t="s">
        <v>311</v>
      </c>
      <c r="D52" s="165"/>
      <c r="E52" s="81">
        <f t="shared" ref="E52:E56" si="3">IF(C52="Fully met", 1, IF(C52="Partially met",0.5, 0))</f>
        <v>1</v>
      </c>
    </row>
    <row r="53" spans="1:5" ht="50.15" customHeight="1" x14ac:dyDescent="0.35">
      <c r="A53" s="59">
        <v>3</v>
      </c>
      <c r="B53" s="60" t="s">
        <v>160</v>
      </c>
      <c r="C53" s="21" t="s">
        <v>311</v>
      </c>
      <c r="D53" s="165"/>
      <c r="E53" s="81">
        <f t="shared" si="3"/>
        <v>1</v>
      </c>
    </row>
    <row r="54" spans="1:5" ht="50.15" customHeight="1" x14ac:dyDescent="0.35">
      <c r="A54" s="59">
        <v>4</v>
      </c>
      <c r="B54" s="60" t="s">
        <v>220</v>
      </c>
      <c r="C54" s="21" t="s">
        <v>311</v>
      </c>
      <c r="D54" s="165"/>
      <c r="E54" s="81">
        <f t="shared" si="3"/>
        <v>1</v>
      </c>
    </row>
    <row r="55" spans="1:5" ht="80.150000000000006" customHeight="1" x14ac:dyDescent="0.35">
      <c r="A55" s="59">
        <v>5</v>
      </c>
      <c r="B55" s="60" t="s">
        <v>221</v>
      </c>
      <c r="C55" s="21" t="s">
        <v>311</v>
      </c>
      <c r="D55" s="165"/>
      <c r="E55" s="81">
        <f t="shared" si="3"/>
        <v>1</v>
      </c>
    </row>
    <row r="56" spans="1:5" ht="50.15" customHeight="1" x14ac:dyDescent="0.35">
      <c r="A56" s="59">
        <v>6</v>
      </c>
      <c r="B56" s="60" t="s">
        <v>201</v>
      </c>
      <c r="C56" s="21" t="s">
        <v>311</v>
      </c>
      <c r="D56" s="165"/>
      <c r="E56" s="81">
        <f t="shared" si="3"/>
        <v>1</v>
      </c>
    </row>
    <row r="57" spans="1:5" ht="15.65" customHeight="1" x14ac:dyDescent="0.35">
      <c r="A57" s="82"/>
      <c r="B57" s="83"/>
      <c r="C57" s="84"/>
      <c r="D57" s="85" t="s">
        <v>90</v>
      </c>
      <c r="E57" s="46">
        <f>SUM(E51:E56)</f>
        <v>6</v>
      </c>
    </row>
    <row r="58" spans="1:5" ht="15" customHeight="1" thickBot="1" x14ac:dyDescent="0.4">
      <c r="A58" s="86"/>
      <c r="B58" s="87"/>
      <c r="C58" s="88"/>
      <c r="D58" s="89"/>
      <c r="E58" s="80" t="s">
        <v>164</v>
      </c>
    </row>
    <row r="59" spans="1:5" ht="15" thickBot="1" x14ac:dyDescent="0.4"/>
    <row r="60" spans="1:5" ht="30" customHeight="1" x14ac:dyDescent="0.35">
      <c r="A60" s="101"/>
      <c r="B60" s="62" t="s">
        <v>202</v>
      </c>
      <c r="C60" s="63"/>
      <c r="D60" s="62"/>
      <c r="E60" s="102"/>
    </row>
    <row r="61" spans="1:5" ht="30" customHeight="1" x14ac:dyDescent="0.35">
      <c r="A61" s="103"/>
      <c r="B61" s="104" t="s">
        <v>77</v>
      </c>
      <c r="C61" s="95" t="s">
        <v>24</v>
      </c>
      <c r="D61" s="95" t="s">
        <v>25</v>
      </c>
      <c r="E61" s="96" t="s">
        <v>26</v>
      </c>
    </row>
    <row r="62" spans="1:5" ht="80.150000000000006" customHeight="1" x14ac:dyDescent="0.35">
      <c r="A62" s="59">
        <v>1</v>
      </c>
      <c r="B62" s="60" t="s">
        <v>203</v>
      </c>
      <c r="C62" s="21" t="s">
        <v>311</v>
      </c>
      <c r="D62" s="165"/>
      <c r="E62" s="81">
        <f>IF(C62="Fully met", 1, IF(C62="Partially met",0.5, 0))</f>
        <v>1</v>
      </c>
    </row>
    <row r="63" spans="1:5" ht="50.15" customHeight="1" x14ac:dyDescent="0.35">
      <c r="A63" s="59">
        <v>2</v>
      </c>
      <c r="B63" s="60" t="s">
        <v>136</v>
      </c>
      <c r="C63" s="21" t="s">
        <v>311</v>
      </c>
      <c r="D63" s="165"/>
      <c r="E63" s="81">
        <f t="shared" ref="E63:E66" si="4">IF(C63="Fully met", 1, IF(C63="Partially met",0.5, 0))</f>
        <v>1</v>
      </c>
    </row>
    <row r="64" spans="1:5" ht="50.15" customHeight="1" x14ac:dyDescent="0.35">
      <c r="A64" s="59">
        <v>3</v>
      </c>
      <c r="B64" s="60" t="s">
        <v>170</v>
      </c>
      <c r="C64" s="21" t="s">
        <v>311</v>
      </c>
      <c r="D64" s="165"/>
      <c r="E64" s="81">
        <f t="shared" si="4"/>
        <v>1</v>
      </c>
    </row>
    <row r="65" spans="1:5" ht="50.15" customHeight="1" x14ac:dyDescent="0.35">
      <c r="A65" s="59">
        <v>4</v>
      </c>
      <c r="B65" s="60" t="s">
        <v>222</v>
      </c>
      <c r="C65" s="21" t="s">
        <v>311</v>
      </c>
      <c r="D65" s="165"/>
      <c r="E65" s="81">
        <f t="shared" si="4"/>
        <v>1</v>
      </c>
    </row>
    <row r="66" spans="1:5" ht="80.150000000000006" customHeight="1" x14ac:dyDescent="0.35">
      <c r="A66" s="59">
        <v>5</v>
      </c>
      <c r="B66" s="98" t="s">
        <v>204</v>
      </c>
      <c r="C66" s="21" t="s">
        <v>311</v>
      </c>
      <c r="D66" s="165"/>
      <c r="E66" s="81">
        <f t="shared" si="4"/>
        <v>1</v>
      </c>
    </row>
    <row r="67" spans="1:5" ht="100" customHeight="1" x14ac:dyDescent="0.35">
      <c r="A67" s="99">
        <v>6</v>
      </c>
      <c r="B67" s="60" t="s">
        <v>223</v>
      </c>
      <c r="C67" s="28" t="s">
        <v>311</v>
      </c>
      <c r="D67" s="165"/>
      <c r="E67" s="81">
        <f>IF(C67="Fully met", 1, IF(C67="Partially met",0.5, 0))</f>
        <v>1</v>
      </c>
    </row>
    <row r="68" spans="1:5" ht="50.15" customHeight="1" x14ac:dyDescent="0.35">
      <c r="A68" s="59">
        <v>7</v>
      </c>
      <c r="B68" s="100" t="s">
        <v>172</v>
      </c>
      <c r="C68" s="21" t="s">
        <v>311</v>
      </c>
      <c r="D68" s="165"/>
      <c r="E68" s="81">
        <f>IF(C68="Fully met", 1, IF(C68="Partially met",0.5, 0))</f>
        <v>1</v>
      </c>
    </row>
    <row r="69" spans="1:5" ht="50.15" customHeight="1" x14ac:dyDescent="0.35">
      <c r="A69" s="59">
        <v>8</v>
      </c>
      <c r="B69" s="60" t="s">
        <v>224</v>
      </c>
      <c r="C69" s="21" t="s">
        <v>311</v>
      </c>
      <c r="D69" s="165"/>
      <c r="E69" s="81">
        <f t="shared" ref="E69:E75" si="5">IF(C69="Fully met", 1, IF(C69="Partially met",0.5, 0))</f>
        <v>1</v>
      </c>
    </row>
    <row r="70" spans="1:5" ht="50.15" customHeight="1" x14ac:dyDescent="0.35">
      <c r="A70" s="59">
        <v>9</v>
      </c>
      <c r="B70" s="60" t="s">
        <v>225</v>
      </c>
      <c r="C70" s="21" t="s">
        <v>311</v>
      </c>
      <c r="D70" s="165"/>
      <c r="E70" s="81">
        <f t="shared" si="5"/>
        <v>1</v>
      </c>
    </row>
    <row r="71" spans="1:5" ht="80.150000000000006" customHeight="1" x14ac:dyDescent="0.35">
      <c r="A71" s="59">
        <v>10</v>
      </c>
      <c r="B71" s="60" t="s">
        <v>205</v>
      </c>
      <c r="C71" s="21" t="s">
        <v>311</v>
      </c>
      <c r="D71" s="165"/>
      <c r="E71" s="81">
        <f t="shared" si="5"/>
        <v>1</v>
      </c>
    </row>
    <row r="72" spans="1:5" ht="50.15" customHeight="1" x14ac:dyDescent="0.35">
      <c r="A72" s="59">
        <v>11</v>
      </c>
      <c r="B72" s="60" t="s">
        <v>206</v>
      </c>
      <c r="C72" s="21" t="s">
        <v>311</v>
      </c>
      <c r="D72" s="165"/>
      <c r="E72" s="81">
        <f t="shared" si="5"/>
        <v>1</v>
      </c>
    </row>
    <row r="73" spans="1:5" ht="80.150000000000006" customHeight="1" x14ac:dyDescent="0.35">
      <c r="A73" s="59">
        <v>12</v>
      </c>
      <c r="B73" s="60" t="s">
        <v>226</v>
      </c>
      <c r="C73" s="21" t="s">
        <v>311</v>
      </c>
      <c r="D73" s="165"/>
      <c r="E73" s="81">
        <f t="shared" si="5"/>
        <v>1</v>
      </c>
    </row>
    <row r="74" spans="1:5" ht="80.150000000000006" customHeight="1" x14ac:dyDescent="0.35">
      <c r="A74" s="59">
        <v>13</v>
      </c>
      <c r="B74" s="60" t="s">
        <v>227</v>
      </c>
      <c r="C74" s="21" t="s">
        <v>311</v>
      </c>
      <c r="D74" s="165"/>
      <c r="E74" s="81">
        <f t="shared" si="5"/>
        <v>1</v>
      </c>
    </row>
    <row r="75" spans="1:5" ht="50.15" customHeight="1" x14ac:dyDescent="0.35">
      <c r="A75" s="59">
        <v>14</v>
      </c>
      <c r="B75" s="60" t="s">
        <v>208</v>
      </c>
      <c r="C75" s="21" t="s">
        <v>311</v>
      </c>
      <c r="D75" s="165"/>
      <c r="E75" s="81">
        <f t="shared" si="5"/>
        <v>1</v>
      </c>
    </row>
    <row r="76" spans="1:5" ht="15.65" customHeight="1" x14ac:dyDescent="0.35">
      <c r="A76" s="82"/>
      <c r="B76" s="83"/>
      <c r="C76" s="84"/>
      <c r="D76" s="85" t="s">
        <v>90</v>
      </c>
      <c r="E76" s="46">
        <f>SUM(E62:E75)</f>
        <v>14</v>
      </c>
    </row>
    <row r="77" spans="1:5" ht="15" customHeight="1" thickBot="1" x14ac:dyDescent="0.4">
      <c r="A77" s="86"/>
      <c r="B77" s="87"/>
      <c r="C77" s="88"/>
      <c r="D77" s="89"/>
      <c r="E77" s="80" t="s">
        <v>219</v>
      </c>
    </row>
  </sheetData>
  <sheetProtection algorithmName="SHA-512" hashValue="8j8oAHLdC9KWF7rKz6boaAxwv7/RUKSVye1Tvq8z2t6uensKv/7MRpUsreBXspu/FOfJ/VvWTh9A4rTZLIFjDw==" saltValue="GNK5eqtOb4J5uhiC5hCsHg==" spinCount="100000" sheet="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2&amp;RThird Grade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zoomScaleNormal="100" workbookViewId="0">
      <selection activeCell="D22" sqref="D22"/>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1" t="s">
        <v>22</v>
      </c>
      <c r="B1" s="31"/>
      <c r="C1" s="106"/>
      <c r="D1" s="31"/>
      <c r="E1" s="31"/>
    </row>
    <row r="2" spans="1:5" ht="15.5" x14ac:dyDescent="0.35">
      <c r="A2" s="107"/>
    </row>
    <row r="3" spans="1:5" ht="15.5" x14ac:dyDescent="0.35">
      <c r="A3" s="108" t="s">
        <v>74</v>
      </c>
      <c r="B3" s="108"/>
      <c r="C3" s="109"/>
      <c r="D3" s="108"/>
      <c r="E3" s="108"/>
    </row>
    <row r="5" spans="1:5" ht="18.5" x14ac:dyDescent="0.45">
      <c r="A5" s="110" t="s">
        <v>228</v>
      </c>
      <c r="B5" s="110"/>
      <c r="C5" s="29"/>
      <c r="D5" s="110"/>
      <c r="E5" s="110"/>
    </row>
    <row r="6" spans="1:5" ht="15" thickBot="1" x14ac:dyDescent="0.4"/>
    <row r="7" spans="1:5" ht="30" customHeight="1" x14ac:dyDescent="0.35">
      <c r="A7" s="101"/>
      <c r="B7" s="62" t="s">
        <v>229</v>
      </c>
      <c r="C7" s="63"/>
      <c r="D7" s="62"/>
      <c r="E7" s="102"/>
    </row>
    <row r="8" spans="1:5" ht="30" customHeight="1" x14ac:dyDescent="0.35">
      <c r="A8" s="103"/>
      <c r="B8" s="104" t="s">
        <v>77</v>
      </c>
      <c r="C8" s="95" t="s">
        <v>24</v>
      </c>
      <c r="D8" s="95" t="s">
        <v>25</v>
      </c>
      <c r="E8" s="96" t="s">
        <v>26</v>
      </c>
    </row>
    <row r="9" spans="1:5" ht="50.15" customHeight="1" x14ac:dyDescent="0.35">
      <c r="A9" s="59">
        <v>1</v>
      </c>
      <c r="B9" s="60" t="s">
        <v>230</v>
      </c>
      <c r="C9" s="21" t="s">
        <v>311</v>
      </c>
      <c r="D9" s="167"/>
      <c r="E9" s="81">
        <f>IF(C9="Fully met", 1, IF(C9="Partially met",0.5, 0))</f>
        <v>1</v>
      </c>
    </row>
    <row r="10" spans="1:5" ht="50.15" customHeight="1" x14ac:dyDescent="0.35">
      <c r="A10" s="59">
        <v>2</v>
      </c>
      <c r="B10" s="60" t="s">
        <v>231</v>
      </c>
      <c r="C10" s="21" t="s">
        <v>311</v>
      </c>
      <c r="D10" s="165"/>
      <c r="E10" s="81">
        <f t="shared" ref="E10:E13" si="0">IF(C10="Fully met", 1, IF(C10="Partially met",0.5, 0))</f>
        <v>1</v>
      </c>
    </row>
    <row r="11" spans="1:5" ht="50.15" customHeight="1" x14ac:dyDescent="0.35">
      <c r="A11" s="59">
        <v>3</v>
      </c>
      <c r="B11" s="60" t="s">
        <v>232</v>
      </c>
      <c r="C11" s="21" t="s">
        <v>311</v>
      </c>
      <c r="D11" s="165"/>
      <c r="E11" s="81">
        <f t="shared" si="0"/>
        <v>1</v>
      </c>
    </row>
    <row r="12" spans="1:5" ht="128.5" customHeight="1" x14ac:dyDescent="0.35">
      <c r="A12" s="59">
        <v>4</v>
      </c>
      <c r="B12" s="60" t="s">
        <v>233</v>
      </c>
      <c r="C12" s="21" t="s">
        <v>309</v>
      </c>
      <c r="D12" s="165" t="s">
        <v>329</v>
      </c>
      <c r="E12" s="81">
        <f t="shared" si="0"/>
        <v>0</v>
      </c>
    </row>
    <row r="13" spans="1:5" ht="63.5" customHeight="1" x14ac:dyDescent="0.35">
      <c r="A13" s="59">
        <v>5</v>
      </c>
      <c r="B13" s="60" t="s">
        <v>234</v>
      </c>
      <c r="C13" s="21" t="s">
        <v>312</v>
      </c>
      <c r="D13" s="165" t="s">
        <v>330</v>
      </c>
      <c r="E13" s="81">
        <f t="shared" si="0"/>
        <v>0.5</v>
      </c>
    </row>
    <row r="14" spans="1:5" ht="15.65" customHeight="1" x14ac:dyDescent="0.35">
      <c r="A14" s="82"/>
      <c r="B14" s="83"/>
      <c r="C14" s="84"/>
      <c r="D14" s="85" t="s">
        <v>90</v>
      </c>
      <c r="E14" s="46">
        <f>SUM(E9:E13)</f>
        <v>3.5</v>
      </c>
    </row>
    <row r="15" spans="1:5" ht="15" customHeight="1" thickBot="1" x14ac:dyDescent="0.4">
      <c r="A15" s="86"/>
      <c r="B15" s="87"/>
      <c r="C15" s="88"/>
      <c r="D15" s="89"/>
      <c r="E15" s="80" t="s">
        <v>33</v>
      </c>
    </row>
    <row r="17" spans="1:5" ht="15" thickBot="1" x14ac:dyDescent="0.4"/>
    <row r="18" spans="1:5" ht="30" customHeight="1" x14ac:dyDescent="0.35">
      <c r="A18" s="101"/>
      <c r="B18" s="62" t="s">
        <v>235</v>
      </c>
      <c r="C18" s="63"/>
      <c r="D18" s="62"/>
      <c r="E18" s="102"/>
    </row>
    <row r="19" spans="1:5" ht="30" customHeight="1" x14ac:dyDescent="0.35">
      <c r="A19" s="103"/>
      <c r="B19" s="104" t="s">
        <v>77</v>
      </c>
      <c r="C19" s="95" t="s">
        <v>24</v>
      </c>
      <c r="D19" s="95" t="s">
        <v>25</v>
      </c>
      <c r="E19" s="96" t="s">
        <v>26</v>
      </c>
    </row>
    <row r="20" spans="1:5" ht="56" customHeight="1" x14ac:dyDescent="0.35">
      <c r="A20" s="99">
        <v>1</v>
      </c>
      <c r="B20" s="98" t="s">
        <v>236</v>
      </c>
      <c r="C20" s="28" t="s">
        <v>310</v>
      </c>
      <c r="D20" s="168"/>
      <c r="E20" s="116">
        <f>IF(C20="Met", 1, 0)</f>
        <v>1</v>
      </c>
    </row>
    <row r="21" spans="1:5" ht="71.5" customHeight="1" x14ac:dyDescent="0.35">
      <c r="A21" s="111">
        <v>2</v>
      </c>
      <c r="B21" s="98" t="s">
        <v>237</v>
      </c>
      <c r="C21" s="33" t="s">
        <v>309</v>
      </c>
      <c r="D21" s="169" t="s">
        <v>335</v>
      </c>
      <c r="E21" s="117">
        <f>IF(C21="Met", 1, 0)</f>
        <v>0</v>
      </c>
    </row>
    <row r="22" spans="1:5" ht="15.65" customHeight="1" x14ac:dyDescent="0.35">
      <c r="A22" s="82"/>
      <c r="B22" s="83"/>
      <c r="C22" s="84"/>
      <c r="D22" s="85" t="s">
        <v>90</v>
      </c>
      <c r="E22" s="46">
        <f>SUM(E20:E21)</f>
        <v>1</v>
      </c>
    </row>
    <row r="23" spans="1:5" ht="15" customHeight="1" thickBot="1" x14ac:dyDescent="0.4">
      <c r="A23" s="86"/>
      <c r="B23" s="87"/>
      <c r="C23" s="88"/>
      <c r="D23" s="89"/>
      <c r="E23" s="80" t="s">
        <v>238</v>
      </c>
    </row>
  </sheetData>
  <sheetProtection algorithmName="SHA-512" hashValue="OIP5Lbidc1AXHe5wsVpAWu8hjRmrZOfCcSQQennEfsK22lwTKoEWRF+Ryhl34xiCP+WPsdNInzEQAL1PpKm79Q==" saltValue="SvyPF1zEAsd2CDOA/oF8J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2" fitToHeight="0" orientation="portrait" horizontalDpi="4294967293" verticalDpi="4294967293" r:id="rId1"/>
  <headerFooter>
    <oddFooter xml:space="preserve">&amp;LJanuary 2022&amp;CCore Program Rubric: Phase 2&amp;RUsability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0"/>
  <sheetViews>
    <sheetView topLeftCell="B58" zoomScaleNormal="100" workbookViewId="0">
      <selection activeCell="G69" sqref="G69"/>
    </sheetView>
  </sheetViews>
  <sheetFormatPr defaultColWidth="8.7265625" defaultRowHeight="14.5" x14ac:dyDescent="0.35"/>
  <cols>
    <col min="1" max="1" width="25.54296875" customWidth="1"/>
    <col min="2" max="3" width="15.54296875" customWidth="1"/>
    <col min="4" max="4" width="41.81640625" customWidth="1"/>
    <col min="5" max="5" width="30.54296875" customWidth="1"/>
  </cols>
  <sheetData>
    <row r="1" spans="1:5" ht="18.5" x14ac:dyDescent="0.35">
      <c r="A1" s="31" t="s">
        <v>239</v>
      </c>
      <c r="B1" s="31"/>
      <c r="C1" s="31"/>
      <c r="D1" s="31"/>
      <c r="E1" s="31"/>
    </row>
    <row r="2" spans="1:5" ht="15.5" x14ac:dyDescent="0.35">
      <c r="A2" s="137"/>
    </row>
    <row r="3" spans="1:5" ht="15" customHeight="1" x14ac:dyDescent="0.35">
      <c r="A3" s="137" t="s">
        <v>240</v>
      </c>
      <c r="B3" s="137"/>
      <c r="C3" s="137"/>
      <c r="D3" s="137"/>
      <c r="E3" s="107"/>
    </row>
    <row r="4" spans="1:5" ht="15" customHeight="1" x14ac:dyDescent="0.35">
      <c r="A4" s="107" t="s">
        <v>241</v>
      </c>
      <c r="B4" s="138"/>
      <c r="C4" s="138"/>
      <c r="D4" s="138"/>
      <c r="E4" s="107"/>
    </row>
    <row r="5" spans="1:5" ht="15" customHeight="1" x14ac:dyDescent="0.35">
      <c r="A5" s="107" t="s">
        <v>242</v>
      </c>
      <c r="B5" s="107"/>
      <c r="C5" s="107"/>
      <c r="D5" s="107"/>
      <c r="E5" s="107"/>
    </row>
    <row r="6" spans="1:5" ht="15" customHeight="1" x14ac:dyDescent="0.35">
      <c r="A6" s="107" t="s">
        <v>243</v>
      </c>
      <c r="B6" s="107"/>
      <c r="C6" s="107"/>
      <c r="D6" s="107"/>
      <c r="E6" s="107"/>
    </row>
    <row r="7" spans="1:5" ht="15" customHeight="1" x14ac:dyDescent="0.35">
      <c r="A7" s="107" t="s">
        <v>244</v>
      </c>
      <c r="B7" s="107"/>
      <c r="C7" s="107"/>
      <c r="D7" s="107"/>
      <c r="E7" s="107"/>
    </row>
    <row r="8" spans="1:5" ht="29.15" customHeight="1" thickBot="1" x14ac:dyDescent="0.4">
      <c r="A8" s="5"/>
    </row>
    <row r="9" spans="1:5" ht="30" customHeight="1" x14ac:dyDescent="0.35">
      <c r="A9" s="61" t="s">
        <v>23</v>
      </c>
      <c r="B9" s="90"/>
      <c r="C9" s="90"/>
      <c r="D9" s="92"/>
    </row>
    <row r="10" spans="1:5" ht="30" customHeight="1" x14ac:dyDescent="0.35">
      <c r="A10" s="139" t="s">
        <v>245</v>
      </c>
      <c r="B10" s="140"/>
      <c r="C10" s="127" t="s">
        <v>246</v>
      </c>
      <c r="D10" s="9" t="s">
        <v>69</v>
      </c>
    </row>
    <row r="11" spans="1:5" ht="25" customHeight="1" x14ac:dyDescent="0.35">
      <c r="A11" s="121" t="s">
        <v>247</v>
      </c>
      <c r="B11" s="136"/>
      <c r="C11" s="141">
        <f>'Phase 1'!E11</f>
        <v>5</v>
      </c>
      <c r="D11" s="142" t="s">
        <v>33</v>
      </c>
    </row>
    <row r="12" spans="1:5" ht="25" customHeight="1" x14ac:dyDescent="0.35">
      <c r="A12" s="121" t="s">
        <v>248</v>
      </c>
      <c r="B12" s="136"/>
      <c r="C12" s="141">
        <f>'Phase 1'!E18</f>
        <v>3</v>
      </c>
      <c r="D12" s="142" t="s">
        <v>39</v>
      </c>
    </row>
    <row r="13" spans="1:5" ht="25" customHeight="1" x14ac:dyDescent="0.35">
      <c r="A13" s="121" t="s">
        <v>249</v>
      </c>
      <c r="B13" s="136"/>
      <c r="C13" s="141">
        <f>'Phase 1'!E25</f>
        <v>3</v>
      </c>
      <c r="D13" s="142" t="s">
        <v>39</v>
      </c>
    </row>
    <row r="14" spans="1:5" ht="25" customHeight="1" x14ac:dyDescent="0.35">
      <c r="A14" s="143" t="s">
        <v>250</v>
      </c>
      <c r="B14" s="144"/>
      <c r="C14" s="141">
        <f>'Phase 1'!E36</f>
        <v>7</v>
      </c>
      <c r="D14" s="142" t="s">
        <v>54</v>
      </c>
    </row>
    <row r="15" spans="1:5" ht="25" customHeight="1" x14ac:dyDescent="0.35">
      <c r="A15" s="143" t="s">
        <v>251</v>
      </c>
      <c r="B15" s="144"/>
      <c r="C15" s="141">
        <f>'Phase 1'!E44</f>
        <v>4</v>
      </c>
      <c r="D15" s="142" t="s">
        <v>61</v>
      </c>
    </row>
    <row r="16" spans="1:5" ht="25" customHeight="1" x14ac:dyDescent="0.35">
      <c r="A16" s="121" t="s">
        <v>252</v>
      </c>
      <c r="B16" s="136"/>
      <c r="C16" s="141">
        <f>'Phase 1'!E51</f>
        <v>3</v>
      </c>
      <c r="D16" s="142" t="s">
        <v>39</v>
      </c>
    </row>
    <row r="17" spans="1:5" ht="25" customHeight="1" x14ac:dyDescent="0.35">
      <c r="A17" s="139"/>
      <c r="B17" s="145" t="s">
        <v>253</v>
      </c>
      <c r="C17" s="141">
        <f>'Phase 1'!B58</f>
        <v>25</v>
      </c>
      <c r="D17" s="142" t="s">
        <v>71</v>
      </c>
    </row>
    <row r="18" spans="1:5" ht="25" customHeight="1" thickBot="1" x14ac:dyDescent="0.4">
      <c r="A18" s="146"/>
      <c r="B18" s="147" t="s">
        <v>73</v>
      </c>
      <c r="C18" s="148" t="str">
        <f>'Phase 1'!C60</f>
        <v>20-25 points = program moves to Phase 2</v>
      </c>
      <c r="D18" s="149"/>
    </row>
    <row r="19" spans="1:5" ht="15.5" x14ac:dyDescent="0.35">
      <c r="A19" s="5"/>
    </row>
    <row r="20" spans="1:5" ht="15.5" x14ac:dyDescent="0.35">
      <c r="A20" s="5"/>
    </row>
    <row r="21" spans="1:5" ht="15.5" x14ac:dyDescent="0.35">
      <c r="A21" s="108" t="s">
        <v>74</v>
      </c>
      <c r="B21" s="108"/>
      <c r="C21" s="108"/>
      <c r="D21" s="108"/>
      <c r="E21" s="108"/>
    </row>
    <row r="22" spans="1:5" ht="15" thickBot="1" x14ac:dyDescent="0.4"/>
    <row r="23" spans="1:5" ht="30" customHeight="1" x14ac:dyDescent="0.35">
      <c r="A23" s="124" t="s">
        <v>75</v>
      </c>
      <c r="B23" s="125"/>
      <c r="C23" s="125"/>
      <c r="D23" s="125"/>
      <c r="E23" s="126"/>
    </row>
    <row r="24" spans="1:5" ht="25" customHeight="1" x14ac:dyDescent="0.35">
      <c r="A24" s="30" t="s">
        <v>245</v>
      </c>
      <c r="B24" s="127" t="s">
        <v>246</v>
      </c>
      <c r="C24" s="127"/>
      <c r="D24" s="127" t="s">
        <v>69</v>
      </c>
      <c r="E24" s="9" t="s">
        <v>254</v>
      </c>
    </row>
    <row r="25" spans="1:5" ht="50.15" customHeight="1" x14ac:dyDescent="0.35">
      <c r="A25" s="119" t="s">
        <v>255</v>
      </c>
      <c r="B25" s="135">
        <f>'Phase 2 Kindergarten'!E21</f>
        <v>11</v>
      </c>
      <c r="C25" s="120" t="s">
        <v>256</v>
      </c>
      <c r="D25" s="60" t="s">
        <v>257</v>
      </c>
      <c r="E25" s="38" t="s">
        <v>319</v>
      </c>
    </row>
    <row r="26" spans="1:5" ht="50.15" customHeight="1" x14ac:dyDescent="0.35">
      <c r="A26" s="119" t="s">
        <v>258</v>
      </c>
      <c r="B26" s="135">
        <f>'Phase 2 Kindergarten'!E49</f>
        <v>21</v>
      </c>
      <c r="C26" s="120" t="s">
        <v>259</v>
      </c>
      <c r="D26" s="60" t="s">
        <v>260</v>
      </c>
      <c r="E26" s="38" t="s">
        <v>319</v>
      </c>
    </row>
    <row r="27" spans="1:5" ht="50.15" customHeight="1" x14ac:dyDescent="0.35">
      <c r="A27" s="119" t="s">
        <v>261</v>
      </c>
      <c r="B27" s="95">
        <f>'Phase 2 Kindergarten'!E65</f>
        <v>11</v>
      </c>
      <c r="C27" s="120" t="s">
        <v>262</v>
      </c>
      <c r="D27" s="60" t="s">
        <v>263</v>
      </c>
      <c r="E27" s="38" t="s">
        <v>319</v>
      </c>
    </row>
    <row r="28" spans="1:5" ht="50.15" customHeight="1" x14ac:dyDescent="0.35">
      <c r="A28" s="119" t="s">
        <v>264</v>
      </c>
      <c r="B28" s="95">
        <f>'Phase 2 Kindergarten'!E79</f>
        <v>9</v>
      </c>
      <c r="C28" s="120" t="s">
        <v>265</v>
      </c>
      <c r="D28" s="60" t="s">
        <v>266</v>
      </c>
      <c r="E28" s="38" t="s">
        <v>319</v>
      </c>
    </row>
    <row r="29" spans="1:5" ht="25" customHeight="1" x14ac:dyDescent="0.35">
      <c r="A29" s="121"/>
      <c r="B29" s="122"/>
      <c r="C29" s="122"/>
      <c r="D29" s="123" t="s">
        <v>267</v>
      </c>
      <c r="E29" s="34" t="s">
        <v>319</v>
      </c>
    </row>
    <row r="30" spans="1:5" ht="80.150000000000006" customHeight="1" thickBot="1" x14ac:dyDescent="0.4">
      <c r="A30" s="118" t="s">
        <v>268</v>
      </c>
      <c r="B30" s="36"/>
      <c r="C30" s="36"/>
      <c r="D30" s="36"/>
      <c r="E30" s="37"/>
    </row>
    <row r="31" spans="1:5" ht="15" thickBot="1" x14ac:dyDescent="0.4"/>
    <row r="32" spans="1:5" ht="30" customHeight="1" x14ac:dyDescent="0.35">
      <c r="A32" s="124" t="s">
        <v>140</v>
      </c>
      <c r="B32" s="125"/>
      <c r="C32" s="125"/>
      <c r="D32" s="125"/>
      <c r="E32" s="126"/>
    </row>
    <row r="33" spans="1:5" ht="25" customHeight="1" x14ac:dyDescent="0.35">
      <c r="A33" s="30" t="s">
        <v>245</v>
      </c>
      <c r="B33" s="127" t="s">
        <v>246</v>
      </c>
      <c r="C33" s="127"/>
      <c r="D33" s="127" t="s">
        <v>69</v>
      </c>
      <c r="E33" s="9" t="s">
        <v>254</v>
      </c>
    </row>
    <row r="34" spans="1:5" ht="50.15" customHeight="1" x14ac:dyDescent="0.35">
      <c r="A34" s="119" t="s">
        <v>255</v>
      </c>
      <c r="B34" s="135">
        <f>'Phase 2 First Grade'!E20</f>
        <v>10.5</v>
      </c>
      <c r="C34" s="120" t="s">
        <v>262</v>
      </c>
      <c r="D34" s="60" t="s">
        <v>269</v>
      </c>
      <c r="E34" s="38" t="s">
        <v>319</v>
      </c>
    </row>
    <row r="35" spans="1:5" ht="50.15" customHeight="1" x14ac:dyDescent="0.35">
      <c r="A35" s="119" t="s">
        <v>258</v>
      </c>
      <c r="B35" s="135">
        <f>'Phase 2 First Grade'!E43</f>
        <v>16.5</v>
      </c>
      <c r="C35" s="120" t="s">
        <v>270</v>
      </c>
      <c r="D35" s="60" t="s">
        <v>271</v>
      </c>
      <c r="E35" s="38" t="s">
        <v>319</v>
      </c>
    </row>
    <row r="36" spans="1:5" ht="50.15" customHeight="1" x14ac:dyDescent="0.35">
      <c r="A36" s="119" t="s">
        <v>261</v>
      </c>
      <c r="B36" s="95">
        <f>'Phase 2 First Grade'!E58</f>
        <v>10</v>
      </c>
      <c r="C36" s="120" t="s">
        <v>272</v>
      </c>
      <c r="D36" s="60" t="s">
        <v>273</v>
      </c>
      <c r="E36" s="38" t="s">
        <v>319</v>
      </c>
    </row>
    <row r="37" spans="1:5" ht="50.15" customHeight="1" x14ac:dyDescent="0.35">
      <c r="A37" s="119" t="s">
        <v>274</v>
      </c>
      <c r="B37" s="95">
        <f>'Phase 2 First Grade'!E69</f>
        <v>5</v>
      </c>
      <c r="C37" s="120" t="s">
        <v>275</v>
      </c>
      <c r="D37" s="60" t="s">
        <v>276</v>
      </c>
      <c r="E37" s="38" t="s">
        <v>319</v>
      </c>
    </row>
    <row r="38" spans="1:5" ht="50.15" customHeight="1" x14ac:dyDescent="0.35">
      <c r="A38" s="119" t="s">
        <v>277</v>
      </c>
      <c r="B38" s="95">
        <f>'Phase 2 First Grade'!E87</f>
        <v>12</v>
      </c>
      <c r="C38" s="120" t="s">
        <v>278</v>
      </c>
      <c r="D38" s="60" t="s">
        <v>279</v>
      </c>
      <c r="E38" s="38" t="s">
        <v>319</v>
      </c>
    </row>
    <row r="39" spans="1:5" ht="25" customHeight="1" x14ac:dyDescent="0.35">
      <c r="A39" s="121"/>
      <c r="B39" s="122"/>
      <c r="C39" s="122"/>
      <c r="D39" s="136" t="s">
        <v>267</v>
      </c>
      <c r="E39" s="34" t="s">
        <v>319</v>
      </c>
    </row>
    <row r="40" spans="1:5" ht="80.150000000000006" customHeight="1" thickBot="1" x14ac:dyDescent="0.4">
      <c r="A40" s="134" t="s">
        <v>268</v>
      </c>
      <c r="B40" s="36"/>
      <c r="C40" s="36"/>
      <c r="D40" s="36"/>
      <c r="E40" s="37"/>
    </row>
    <row r="41" spans="1:5" ht="15" thickBot="1" x14ac:dyDescent="0.4"/>
    <row r="42" spans="1:5" ht="30" customHeight="1" x14ac:dyDescent="0.35">
      <c r="A42" s="124" t="s">
        <v>178</v>
      </c>
      <c r="B42" s="125"/>
      <c r="C42" s="125"/>
      <c r="D42" s="125"/>
      <c r="E42" s="126"/>
    </row>
    <row r="43" spans="1:5" ht="25" customHeight="1" x14ac:dyDescent="0.35">
      <c r="A43" s="30" t="s">
        <v>245</v>
      </c>
      <c r="B43" s="127" t="s">
        <v>246</v>
      </c>
      <c r="C43" s="127"/>
      <c r="D43" s="127" t="s">
        <v>69</v>
      </c>
      <c r="E43" s="9" t="s">
        <v>254</v>
      </c>
    </row>
    <row r="44" spans="1:5" ht="50.15" customHeight="1" x14ac:dyDescent="0.35">
      <c r="A44" s="119" t="s">
        <v>280</v>
      </c>
      <c r="B44" s="95">
        <f>'Phase 2 Second Grade'!E27</f>
        <v>17</v>
      </c>
      <c r="C44" s="120" t="s">
        <v>270</v>
      </c>
      <c r="D44" s="60" t="s">
        <v>271</v>
      </c>
      <c r="E44" s="38" t="s">
        <v>319</v>
      </c>
    </row>
    <row r="45" spans="1:5" ht="50.15" customHeight="1" x14ac:dyDescent="0.35">
      <c r="A45" s="119" t="s">
        <v>281</v>
      </c>
      <c r="B45" s="95">
        <f>'Phase 2 Second Grade'!E45</f>
        <v>13</v>
      </c>
      <c r="C45" s="120" t="s">
        <v>278</v>
      </c>
      <c r="D45" s="60" t="s">
        <v>282</v>
      </c>
      <c r="E45" s="38" t="s">
        <v>319</v>
      </c>
    </row>
    <row r="46" spans="1:5" ht="50.15" customHeight="1" x14ac:dyDescent="0.35">
      <c r="A46" s="119" t="s">
        <v>283</v>
      </c>
      <c r="B46" s="95">
        <f>'Phase 2 Second Grade'!E56</f>
        <v>6</v>
      </c>
      <c r="C46" s="120" t="s">
        <v>275</v>
      </c>
      <c r="D46" s="60" t="s">
        <v>276</v>
      </c>
      <c r="E46" s="38" t="s">
        <v>319</v>
      </c>
    </row>
    <row r="47" spans="1:5" ht="50.15" customHeight="1" x14ac:dyDescent="0.35">
      <c r="A47" s="133" t="s">
        <v>284</v>
      </c>
      <c r="B47" s="95">
        <f>'Phase 2 Second Grade'!E73</f>
        <v>12</v>
      </c>
      <c r="C47" s="120" t="s">
        <v>256</v>
      </c>
      <c r="D47" s="60" t="s">
        <v>257</v>
      </c>
      <c r="E47" s="38" t="s">
        <v>319</v>
      </c>
    </row>
    <row r="48" spans="1:5" ht="25" customHeight="1" x14ac:dyDescent="0.35">
      <c r="A48" s="121"/>
      <c r="B48" s="122"/>
      <c r="C48" s="122"/>
      <c r="D48" s="123" t="s">
        <v>267</v>
      </c>
      <c r="E48" s="34" t="s">
        <v>319</v>
      </c>
    </row>
    <row r="49" spans="1:5" ht="80.150000000000006" customHeight="1" thickBot="1" x14ac:dyDescent="0.4">
      <c r="A49" s="118" t="s">
        <v>268</v>
      </c>
      <c r="B49" s="36"/>
      <c r="C49" s="36"/>
      <c r="D49" s="36"/>
      <c r="E49" s="37"/>
    </row>
    <row r="50" spans="1:5" ht="14.5" customHeight="1" thickBot="1" x14ac:dyDescent="0.4"/>
    <row r="51" spans="1:5" ht="30" customHeight="1" x14ac:dyDescent="0.35">
      <c r="A51" s="124" t="s">
        <v>285</v>
      </c>
      <c r="B51" s="125"/>
      <c r="C51" s="125"/>
      <c r="D51" s="125"/>
      <c r="E51" s="126"/>
    </row>
    <row r="52" spans="1:5" ht="25" customHeight="1" x14ac:dyDescent="0.35">
      <c r="A52" s="30" t="s">
        <v>245</v>
      </c>
      <c r="B52" s="132" t="s">
        <v>246</v>
      </c>
      <c r="C52" s="132"/>
      <c r="D52" s="127" t="s">
        <v>69</v>
      </c>
      <c r="E52" s="9" t="s">
        <v>254</v>
      </c>
    </row>
    <row r="53" spans="1:5" ht="50.15" customHeight="1" x14ac:dyDescent="0.35">
      <c r="A53" s="121" t="s">
        <v>280</v>
      </c>
      <c r="B53" s="128">
        <f>'Phase 2 Third Grade'!E27</f>
        <v>15</v>
      </c>
      <c r="C53" s="120" t="s">
        <v>270</v>
      </c>
      <c r="D53" s="129" t="s">
        <v>286</v>
      </c>
      <c r="E53" s="38" t="s">
        <v>319</v>
      </c>
    </row>
    <row r="54" spans="1:5" ht="50.15" customHeight="1" x14ac:dyDescent="0.35">
      <c r="A54" s="121" t="s">
        <v>281</v>
      </c>
      <c r="B54" s="128">
        <f>'Phase 2 Third Grade'!E46</f>
        <v>14</v>
      </c>
      <c r="C54" s="130" t="s">
        <v>287</v>
      </c>
      <c r="D54" s="129" t="s">
        <v>288</v>
      </c>
      <c r="E54" s="38" t="s">
        <v>319</v>
      </c>
    </row>
    <row r="55" spans="1:5" ht="50.15" customHeight="1" x14ac:dyDescent="0.35">
      <c r="A55" s="121" t="s">
        <v>289</v>
      </c>
      <c r="B55" s="128">
        <f>'Phase 2 Third Grade'!E57</f>
        <v>6</v>
      </c>
      <c r="C55" s="130" t="s">
        <v>275</v>
      </c>
      <c r="D55" s="129" t="s">
        <v>276</v>
      </c>
      <c r="E55" s="38" t="s">
        <v>319</v>
      </c>
    </row>
    <row r="56" spans="1:5" ht="50.15" customHeight="1" x14ac:dyDescent="0.35">
      <c r="A56" s="121" t="s">
        <v>284</v>
      </c>
      <c r="B56" s="95">
        <f>'Phase 2 Third Grade'!E76</f>
        <v>14</v>
      </c>
      <c r="C56" s="130" t="s">
        <v>287</v>
      </c>
      <c r="D56" s="129" t="s">
        <v>290</v>
      </c>
      <c r="E56" s="38" t="s">
        <v>319</v>
      </c>
    </row>
    <row r="57" spans="1:5" ht="25" customHeight="1" x14ac:dyDescent="0.35">
      <c r="A57" s="121"/>
      <c r="B57" s="131"/>
      <c r="C57" s="131"/>
      <c r="D57" s="123" t="s">
        <v>267</v>
      </c>
      <c r="E57" s="23" t="s">
        <v>319</v>
      </c>
    </row>
    <row r="58" spans="1:5" ht="80.150000000000006" customHeight="1" thickBot="1" x14ac:dyDescent="0.4">
      <c r="A58" s="118" t="s">
        <v>268</v>
      </c>
      <c r="B58" s="36"/>
      <c r="C58" s="36"/>
      <c r="D58" s="36"/>
      <c r="E58" s="37"/>
    </row>
    <row r="59" spans="1:5" ht="15" thickBot="1" x14ac:dyDescent="0.4"/>
    <row r="60" spans="1:5" ht="30" customHeight="1" x14ac:dyDescent="0.35">
      <c r="A60" s="124" t="s">
        <v>291</v>
      </c>
      <c r="B60" s="125"/>
      <c r="C60" s="125"/>
      <c r="D60" s="125"/>
      <c r="E60" s="126"/>
    </row>
    <row r="61" spans="1:5" ht="25" customHeight="1" x14ac:dyDescent="0.35">
      <c r="A61" s="30" t="s">
        <v>245</v>
      </c>
      <c r="B61" s="127" t="s">
        <v>246</v>
      </c>
      <c r="C61" s="127"/>
      <c r="D61" s="127" t="s">
        <v>69</v>
      </c>
      <c r="E61" s="9" t="s">
        <v>254</v>
      </c>
    </row>
    <row r="62" spans="1:5" ht="50.15" customHeight="1" x14ac:dyDescent="0.35">
      <c r="A62" s="119" t="s">
        <v>291</v>
      </c>
      <c r="B62" s="95">
        <f>'Usability, Professional Dev.'!E14</f>
        <v>3.5</v>
      </c>
      <c r="C62" s="120" t="s">
        <v>292</v>
      </c>
      <c r="D62" s="60" t="s">
        <v>293</v>
      </c>
      <c r="E62" s="38" t="s">
        <v>331</v>
      </c>
    </row>
    <row r="63" spans="1:5" ht="25" customHeight="1" x14ac:dyDescent="0.35">
      <c r="A63" s="121"/>
      <c r="B63" s="122"/>
      <c r="C63" s="122"/>
      <c r="D63" s="123" t="s">
        <v>90</v>
      </c>
      <c r="E63" s="34" t="s">
        <v>331</v>
      </c>
    </row>
    <row r="64" spans="1:5" ht="80.150000000000006" customHeight="1" thickBot="1" x14ac:dyDescent="0.4">
      <c r="A64" s="118" t="s">
        <v>268</v>
      </c>
      <c r="B64" s="36"/>
      <c r="C64" s="36"/>
      <c r="D64" s="36"/>
      <c r="E64" s="37"/>
    </row>
    <row r="65" spans="1:5" ht="15" thickBot="1" x14ac:dyDescent="0.4"/>
    <row r="66" spans="1:5" ht="30" customHeight="1" x14ac:dyDescent="0.35">
      <c r="A66" s="124" t="s">
        <v>294</v>
      </c>
      <c r="B66" s="125"/>
      <c r="C66" s="125"/>
      <c r="D66" s="125"/>
      <c r="E66" s="126"/>
    </row>
    <row r="67" spans="1:5" ht="74.150000000000006" customHeight="1" x14ac:dyDescent="0.35">
      <c r="A67" s="30" t="s">
        <v>245</v>
      </c>
      <c r="B67" s="127" t="s">
        <v>246</v>
      </c>
      <c r="C67" s="127"/>
      <c r="D67" s="127" t="s">
        <v>295</v>
      </c>
      <c r="E67" s="9" t="s">
        <v>254</v>
      </c>
    </row>
    <row r="68" spans="1:5" ht="50.15" customHeight="1" x14ac:dyDescent="0.35">
      <c r="A68" s="119" t="s">
        <v>296</v>
      </c>
      <c r="B68" s="95">
        <f>'Usability, Professional Dev.'!E22</f>
        <v>1</v>
      </c>
      <c r="C68" s="120" t="s">
        <v>297</v>
      </c>
      <c r="D68" s="60" t="s">
        <v>298</v>
      </c>
      <c r="E68" s="38" t="s">
        <v>332</v>
      </c>
    </row>
    <row r="69" spans="1:5" ht="30" customHeight="1" x14ac:dyDescent="0.35">
      <c r="A69" s="121"/>
      <c r="B69" s="122"/>
      <c r="C69" s="122"/>
      <c r="D69" s="123" t="s">
        <v>90</v>
      </c>
      <c r="E69" s="34" t="s">
        <v>332</v>
      </c>
    </row>
    <row r="70" spans="1:5" ht="80.150000000000006" customHeight="1" thickBot="1" x14ac:dyDescent="0.4">
      <c r="A70" s="118" t="s">
        <v>268</v>
      </c>
      <c r="B70" s="36"/>
      <c r="C70" s="36"/>
      <c r="D70" s="36"/>
      <c r="E70" s="37"/>
    </row>
  </sheetData>
  <sheetProtection algorithmName="SHA-512" hashValue="2ddQWvnfcMQveirhhXMKOf2iCOfj/7pHUmlnhJ9GIHDE9njFJiAO+kHD8BmAExyeXQkyBiaJFpHnynYCC4gHBA==" saltValue="S05Wx0G00pw/SIhV1D/ps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0" fitToHeight="0" orientation="portrait" horizontalDpi="4294967293" verticalDpi="4294967293" r:id="rId1"/>
  <headerFooter>
    <oddFooter>&amp;LJanuary 2022&amp;CCore Program Rubric&amp;RProgram Summary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4" ma:contentTypeDescription="Create a new document." ma:contentTypeScope="" ma:versionID="7a56d8b22f3c0e812996987524a4b232">
  <xsd:schema xmlns:xsd="http://www.w3.org/2001/XMLSchema" xmlns:xs="http://www.w3.org/2001/XMLSchema" xmlns:p="http://schemas.microsoft.com/office/2006/metadata/properties" xmlns:ns2="a85bd123-9094-463e-80be-240723e5c886" targetNamespace="http://schemas.microsoft.com/office/2006/metadata/properties" ma:root="true" ma:fieldsID="e0bb72823dbd5839da17f0434699dd4e" ns2:_="">
    <xsd:import namespace="a85bd123-9094-463e-80be-240723e5c8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F2ED3F-82E0-426A-B841-0B534FACCE3D}">
  <ds:schemaRefs>
    <ds:schemaRef ds:uri="http://schemas.microsoft.com/sharepoint/v3/contenttype/forms"/>
  </ds:schemaRefs>
</ds:datastoreItem>
</file>

<file path=customXml/itemProps2.xml><?xml version="1.0" encoding="utf-8"?>
<ds:datastoreItem xmlns:ds="http://schemas.openxmlformats.org/officeDocument/2006/customXml" ds:itemID="{D2ADBB93-2A77-4D8D-B3F5-E938EC8105C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56FE3B7-E5B8-4733-A692-DDBC11A11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cp:lastPrinted>2021-12-13T21:52:34Z</cp:lastPrinted>
  <dcterms:created xsi:type="dcterms:W3CDTF">2020-01-29T22:20:11Z</dcterms:created>
  <dcterms:modified xsi:type="dcterms:W3CDTF">2022-01-20T21:37:50Z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ies>
</file>