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6-2017/"/>
    </mc:Choice>
  </mc:AlternateContent>
  <xr:revisionPtr revIDLastSave="51" documentId="11_B7BBA9942D55DFCABE7DBCB477AE3C29BA7A95D9" xr6:coauthVersionLast="47" xr6:coauthVersionMax="47" xr10:uidLastSave="{59887620-5CD7-4DA4-9D22-9E916BBD5EF5}"/>
  <bookViews>
    <workbookView xWindow="28680" yWindow="-120" windowWidth="29040" windowHeight="15720" xr2:uid="{00000000-000D-0000-FFFF-FFFF00000000}"/>
  </bookViews>
  <sheets>
    <sheet name="2016-2017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3" l="1"/>
  <c r="B41" i="3" l="1"/>
  <c r="D4" i="3"/>
  <c r="D5" i="3"/>
  <c r="B11" i="3"/>
  <c r="K41" i="3" l="1"/>
  <c r="J41" i="3"/>
  <c r="I41" i="3"/>
  <c r="H41" i="3"/>
  <c r="G41" i="3"/>
  <c r="F41" i="3"/>
  <c r="E41" i="3"/>
  <c r="D41" i="3"/>
  <c r="C41" i="3"/>
  <c r="C31" i="3"/>
  <c r="B31" i="3"/>
  <c r="C21" i="3"/>
  <c r="B21" i="3"/>
  <c r="C11" i="3"/>
  <c r="D30" i="3"/>
  <c r="D20" i="3"/>
  <c r="D10" i="3"/>
  <c r="E10" i="3" s="1"/>
  <c r="D29" i="3"/>
  <c r="D19" i="3"/>
  <c r="D9" i="3"/>
  <c r="E9" i="3" s="1"/>
  <c r="D28" i="3"/>
  <c r="E28" i="3" s="1"/>
  <c r="D18" i="3"/>
  <c r="E18" i="3" s="1"/>
  <c r="D8" i="3"/>
  <c r="E8" i="3" s="1"/>
  <c r="D27" i="3"/>
  <c r="E27" i="3" s="1"/>
  <c r="D17" i="3"/>
  <c r="E17" i="3" s="1"/>
  <c r="D7" i="3"/>
  <c r="E7" i="3" s="1"/>
  <c r="D26" i="3"/>
  <c r="E26" i="3" s="1"/>
  <c r="D16" i="3"/>
  <c r="E16" i="3" s="1"/>
  <c r="D6" i="3"/>
  <c r="E6" i="3" s="1"/>
  <c r="D25" i="3"/>
  <c r="E25" i="3" s="1"/>
  <c r="D15" i="3"/>
  <c r="E15" i="3" s="1"/>
  <c r="E5" i="3"/>
  <c r="D24" i="3"/>
  <c r="E24" i="3" s="1"/>
  <c r="D14" i="3"/>
  <c r="E14" i="3" s="1"/>
  <c r="E4" i="3"/>
  <c r="D31" i="3" l="1"/>
  <c r="E31" i="3" s="1"/>
  <c r="D21" i="3"/>
  <c r="E21" i="3" s="1"/>
  <c r="D11" i="3"/>
  <c r="E11" i="3" s="1"/>
</calcChain>
</file>

<file path=xl/sharedStrings.xml><?xml version="1.0" encoding="utf-8"?>
<sst xmlns="http://schemas.openxmlformats.org/spreadsheetml/2006/main" count="62" uniqueCount="33">
  <si>
    <t>COLORADO DEPARTMENT OF EDUCATION</t>
  </si>
  <si>
    <t>Racial/Ethnic Group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</si>
  <si>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</si>
  <si>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</si>
  <si>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</si>
  <si>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</si>
  <si>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</si>
  <si>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</si>
  <si>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</si>
  <si>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</si>
  <si>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Student October Preschool (PK) Through Grade 12 Pupil Counts by Racial/Ethnic Group</t>
  </si>
  <si>
    <t>Pupil Count October 2015</t>
  </si>
  <si>
    <t>Pupil Count October 2016</t>
  </si>
  <si>
    <t>Count Change From 2015 to 2016</t>
  </si>
  <si>
    <t>Percent Change From 2015 to 2016</t>
  </si>
  <si>
    <t>Count Change From 2006 to 2016</t>
  </si>
  <si>
    <t>Percent Change From 2006 to 2016</t>
  </si>
  <si>
    <t>Count Change From 1996 to 2016</t>
  </si>
  <si>
    <t>Percent Change From 1996 to 2016</t>
  </si>
  <si>
    <t>Pupil Count October 2006</t>
  </si>
  <si>
    <t>Pupil Count October 1996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</si>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</sst>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 applyFont="1"/>
    <xf numFmtId="0" fontId="5" fillId="0" borderId="0" xfId="0" applyFont="1" applyFill="1" applyAlignment="1">
      <alignment vertical="center"/>
    </xf>
    <xf numFmtId="0" fontId="6" fillId="0" borderId="0" xfId="0" applyFont="1"/>
    <xf numFmtId="0" fontId="7" fillId="0" borderId="0" xfId="0" applyFont="1" applyFill="1" applyAlignme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3" fontId="10" fillId="0" borderId="0" xfId="0" applyNumberFormat="1" applyFont="1"/>
    <xf numFmtId="0" fontId="10" fillId="0" borderId="0" xfId="0" applyFont="1"/>
    <xf numFmtId="10" fontId="10" fillId="0" borderId="0" xfId="0" applyNumberFormat="1" applyFont="1"/>
    <xf numFmtId="0" fontId="9" fillId="0" borderId="0" xfId="0" applyFont="1"/>
    <xf numFmtId="3" fontId="10" fillId="0" borderId="1" xfId="0" applyNumberFormat="1" applyFont="1" applyBorder="1" applyAlignment="1">
      <alignment wrapText="1"/>
    </xf>
    <xf numFmtId="3" fontId="10" fillId="0" borderId="1" xfId="0" applyNumberFormat="1" applyFont="1" applyBorder="1"/>
    <xf numFmtId="164" fontId="10" fillId="0" borderId="1" xfId="0" applyNumberFormat="1" applyFont="1" applyBorder="1"/>
    <xf numFmtId="164" fontId="10" fillId="0" borderId="1" xfId="0" applyNumberFormat="1" applyFont="1" applyBorder="1" applyAlignment="1">
      <alignment wrapText="1"/>
    </xf>
    <xf numFmtId="164" fontId="10" fillId="0" borderId="1" xfId="3" applyNumberFormat="1" applyFont="1" applyBorder="1"/>
    <xf numFmtId="0" fontId="10" fillId="0" borderId="2" xfId="0" applyFont="1" applyBorder="1"/>
    <xf numFmtId="10" fontId="10" fillId="0" borderId="3" xfId="0" applyNumberFormat="1" applyFont="1" applyBorder="1"/>
    <xf numFmtId="0" fontId="9" fillId="0" borderId="4" xfId="0" applyFont="1" applyBorder="1"/>
    <xf numFmtId="0" fontId="10" fillId="0" borderId="5" xfId="0" applyFont="1" applyFill="1" applyBorder="1" applyAlignment="1">
      <alignment horizontal="center" wrapText="1"/>
    </xf>
    <xf numFmtId="3" fontId="10" fillId="0" borderId="5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2" borderId="7" xfId="0" applyFont="1" applyFill="1" applyBorder="1"/>
    <xf numFmtId="3" fontId="10" fillId="2" borderId="8" xfId="0" applyNumberFormat="1" applyFont="1" applyFill="1" applyBorder="1"/>
    <xf numFmtId="10" fontId="10" fillId="2" borderId="9" xfId="0" applyNumberFormat="1" applyFont="1" applyFill="1" applyBorder="1"/>
    <xf numFmtId="164" fontId="10" fillId="0" borderId="3" xfId="3" applyNumberFormat="1" applyFont="1" applyBorder="1"/>
    <xf numFmtId="0" fontId="10" fillId="0" borderId="5" xfId="0" applyFont="1" applyFill="1" applyBorder="1" applyAlignment="1">
      <alignment horizontal="center"/>
    </xf>
    <xf numFmtId="164" fontId="10" fillId="2" borderId="8" xfId="0" applyNumberFormat="1" applyFont="1" applyFill="1" applyBorder="1"/>
    <xf numFmtId="164" fontId="10" fillId="2" borderId="9" xfId="0" applyNumberFormat="1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Percent" xfId="3" builtinId="5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9F6036-6769-4DAF-AB40-0DFDE6DA13CD}" name="PK_12_Pupil_Counts_by_Race_2016_One_Year_Change" displayName="PK_12_Pupil_Counts_by_Race_2016_One_Year_Change" ref="A3:E11" totalsRowShown="0" headerRowDxfId="35" headerRowBorderDxfId="42" tableBorderDxfId="43" totalsRowBorderDxfId="41">
  <autoFilter ref="A3:E11" xr:uid="{249F6036-6769-4DAF-AB40-0DFDE6DA13C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DCB4267-A2CB-4CED-AFA5-8F62B2006F45}" name="Racial/Ethnic Group" dataDxfId="40"/>
    <tableColumn id="2" xr3:uid="{0F48F2FC-6303-4AC1-95BC-C402685DC505}" name="Pupil Count October 2015" dataDxfId="39"/>
    <tableColumn id="3" xr3:uid="{615EFFA8-CF6A-47BA-B0D6-306E0A7E11A4}" name="Pupil Count October 2016" dataDxfId="38"/>
    <tableColumn id="4" xr3:uid="{9F66656D-6CDC-42B1-8A01-90A881F7AF14}" name="Count Change From 2015 to 2016" dataDxfId="37"/>
    <tableColumn id="5" xr3:uid="{31EB9C1B-8E38-432C-97AE-921FD35BC9AF}" name="Percent Change From 2015 to 2016" dataDxfId="36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8604F1-6DA5-4059-98C4-13A6C0CCB8CD}" name="PK_12_Pupil_Counts_by_Race_2016_Ten_Year_Change" displayName="PK_12_Pupil_Counts_by_Race_2016_Ten_Year_Change" ref="A13:E21" totalsRowShown="0" headerRowDxfId="26" headerRowBorderDxfId="33" tableBorderDxfId="34" totalsRowBorderDxfId="32">
  <autoFilter ref="A13:E21" xr:uid="{8D8604F1-6DA5-4059-98C4-13A6C0CCB8C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D1FC15C-240F-4EA2-8E19-1B4A7D2F9E31}" name="Racial/Ethnic Group" dataDxfId="31"/>
    <tableColumn id="2" xr3:uid="{F31811EB-E023-4EDF-ABD9-2E11770D8861}" name="Pupil Count October 2006" dataDxfId="30"/>
    <tableColumn id="3" xr3:uid="{E2A6E0F1-BDCA-481D-A9B4-992CF5E18CB1}" name="Pupil Count October 2016" dataDxfId="29"/>
    <tableColumn id="4" xr3:uid="{8C26E714-C951-4782-874B-5E4EE7AD14C2}" name="Count Change From 2006 to 2016" dataDxfId="28">
      <calculatedColumnFormula>C14-B14</calculatedColumnFormula>
    </tableColumn>
    <tableColumn id="5" xr3:uid="{A6C0F57B-C4CB-4AD2-AF40-D34E8B571AC8}" name="Percent Change From 2006 to 2016" dataDxfId="2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6BAFBC-A1DC-4BCB-929E-E81BD0802EB6}" name="PK_12_Pupil_Counts_by_Race_2016_Twenty_Year_Change" displayName="PK_12_Pupil_Counts_by_Race_2016_Twenty_Year_Change" ref="A23:E31" totalsRowShown="0" headerRowDxfId="17" headerRowBorderDxfId="24" tableBorderDxfId="25" totalsRowBorderDxfId="23">
  <autoFilter ref="A23:E31" xr:uid="{6E6BAFBC-A1DC-4BCB-929E-E81BD0802EB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74493A6-0ED4-47C4-A9C4-533B585B11B0}" name="Racial/Ethnic Group" dataDxfId="22"/>
    <tableColumn id="2" xr3:uid="{4A004E3A-6406-45D7-96E4-F8A865DAECAB}" name="Pupil Count October 1996" dataDxfId="21"/>
    <tableColumn id="3" xr3:uid="{A5FA15C2-2F70-4A07-B332-242C1A45BC72}" name="Pupil Count October 2016" dataDxfId="20"/>
    <tableColumn id="4" xr3:uid="{05824FC7-0524-4BE2-83F8-EC02CA19E78F}" name="Count Change From 1996 to 2016" dataDxfId="19">
      <calculatedColumnFormula>C24-B24</calculatedColumnFormula>
    </tableColumn>
    <tableColumn id="5" xr3:uid="{EA92C314-20FE-4A03-9B82-7C8CD7E8E055}" name="Percent Change From 1996 to 2016" dataDxfId="18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95BEB-0FFE-4672-809D-DE954256FAD9}" name="PK_12_Pupil_Counts_by_Race_2016_Change" displayName="PK_12_Pupil_Counts_by_Race_2016_Change" ref="A33:M41" totalsRowShown="0" headerRowDxfId="0" headerRowBorderDxfId="15" tableBorderDxfId="16" totalsRowBorderDxfId="14">
  <autoFilter ref="A33:M41" xr:uid="{52395BEB-0FFE-4672-809D-DE954256FA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797E0D6-A18A-479B-A84A-938F6E5F650B}" name="Racial/Ethnic Group" dataDxfId="13"/>
    <tableColumn id="2" xr3:uid="{71204F02-B4F3-4502-9B2C-A8169C0CD826}" name="2005" dataDxfId="12"/>
    <tableColumn id="3" xr3:uid="{4D822B35-188F-46BB-ABC6-5BF4CF381AC7}" name="2006" dataDxfId="11"/>
    <tableColumn id="4" xr3:uid="{0E5C7CF5-761B-4F69-9563-E846E4C62FB2}" name="2007" dataDxfId="10"/>
    <tableColumn id="5" xr3:uid="{199812EA-6DC4-4FC6-9F24-AF2B85B31ACE}" name="2008" dataDxfId="9"/>
    <tableColumn id="6" xr3:uid="{BAC6352E-E19C-4E14-9AB7-FC0BCFDE3CAE}" name="2009" dataDxfId="8"/>
    <tableColumn id="7" xr3:uid="{9E61E028-08A4-405B-9DEB-2BCB280F1FEE}" name="2010" dataDxfId="7"/>
    <tableColumn id="8" xr3:uid="{F1B633C1-55FA-4F9D-A4B1-AD3668F2AD90}" name="2011" dataDxfId="6"/>
    <tableColumn id="9" xr3:uid="{F3140059-FB52-41CD-BBA8-976756B04A01}" name="2012" dataDxfId="5"/>
    <tableColumn id="10" xr3:uid="{E303028C-EEC1-497F-87C6-7954277322C9}" name="2013" dataDxfId="4"/>
    <tableColumn id="11" xr3:uid="{D485E1CC-8142-45A4-9837-5A4D3DDC01C0}" name="2014" dataDxfId="3" dataCellStyle="Percent"/>
    <tableColumn id="12" xr3:uid="{3D469BC4-13D4-4C23-9371-57C67DF08B17}" name="2015" dataDxfId="2" dataCellStyle="Percent"/>
    <tableColumn id="13" xr3:uid="{5ED777EC-4518-48B2-9805-006758FBD441}" name="2016" dataDxfId="1" dataCellStyle="Percent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workbookViewId="0">
      <selection activeCell="G6" sqref="G6"/>
    </sheetView>
  </sheetViews>
  <sheetFormatPr defaultRowHeight="13.8" x14ac:dyDescent="0.3"/>
  <cols>
    <col min="1" max="1" width="38.6640625" style="2" customWidth="1"/>
    <col min="2" max="3" width="24.5546875" style="2" customWidth="1"/>
    <col min="4" max="4" width="30.5546875" style="2" customWidth="1"/>
    <col min="5" max="5" width="32.109375" style="2" customWidth="1"/>
    <col min="6" max="15" width="9.33203125" style="2" customWidth="1"/>
    <col min="16" max="16384" width="8.88671875" style="2"/>
  </cols>
  <sheetData>
    <row r="1" spans="1:5" ht="33" customHeight="1" x14ac:dyDescent="0.3">
      <c r="A1" s="6" t="s">
        <v>0</v>
      </c>
      <c r="B1" s="1"/>
      <c r="C1" s="1"/>
      <c r="D1" s="1"/>
      <c r="E1" s="1"/>
    </row>
    <row r="2" spans="1:5" s="4" customFormat="1" ht="21" x14ac:dyDescent="0.4">
      <c r="A2" s="7" t="s">
        <v>10</v>
      </c>
      <c r="B2" s="3"/>
      <c r="C2" s="3"/>
      <c r="D2" s="3"/>
      <c r="E2" s="3"/>
    </row>
    <row r="3" spans="1:5" s="5" customFormat="1" ht="72" x14ac:dyDescent="0.3">
      <c r="A3" s="19" t="s">
        <v>1</v>
      </c>
      <c r="B3" s="20" t="s">
        <v>11</v>
      </c>
      <c r="C3" s="21" t="s">
        <v>12</v>
      </c>
      <c r="D3" s="20" t="s">
        <v>13</v>
      </c>
      <c r="E3" s="22" t="s">
        <v>14</v>
      </c>
    </row>
    <row r="4" spans="1:5" ht="14.4" x14ac:dyDescent="0.3">
      <c r="A4" s="17" t="s">
        <v>2</v>
      </c>
      <c r="B4" s="12">
        <v>6424</v>
      </c>
      <c r="C4" s="12">
        <v>6511</v>
      </c>
      <c r="D4" s="13">
        <f t="shared" ref="D4:D10" si="0">C4-B4</f>
        <v>87</v>
      </c>
      <c r="E4" s="18">
        <f>D4/B4</f>
        <v>1.3542963885429639E-2</v>
      </c>
    </row>
    <row r="5" spans="1:5" ht="14.4" x14ac:dyDescent="0.3">
      <c r="A5" s="17" t="s">
        <v>3</v>
      </c>
      <c r="B5" s="12">
        <v>27733</v>
      </c>
      <c r="C5" s="12">
        <v>28309</v>
      </c>
      <c r="D5" s="13">
        <f t="shared" si="0"/>
        <v>576</v>
      </c>
      <c r="E5" s="18">
        <f t="shared" ref="E5:E11" si="1">D5/B5</f>
        <v>2.0769480402408683E-2</v>
      </c>
    </row>
    <row r="6" spans="1:5" ht="14.4" x14ac:dyDescent="0.3">
      <c r="A6" s="17" t="s">
        <v>4</v>
      </c>
      <c r="B6" s="12">
        <v>41560</v>
      </c>
      <c r="C6" s="12">
        <v>41478</v>
      </c>
      <c r="D6" s="13">
        <f t="shared" si="0"/>
        <v>-82</v>
      </c>
      <c r="E6" s="18">
        <f t="shared" si="1"/>
        <v>-1.9730510105871028E-3</v>
      </c>
    </row>
    <row r="7" spans="1:5" ht="14.4" x14ac:dyDescent="0.3">
      <c r="A7" s="17" t="s">
        <v>5</v>
      </c>
      <c r="B7" s="12">
        <v>300107</v>
      </c>
      <c r="C7" s="12">
        <v>303573</v>
      </c>
      <c r="D7" s="13">
        <f t="shared" si="0"/>
        <v>3466</v>
      </c>
      <c r="E7" s="18">
        <f t="shared" si="1"/>
        <v>1.1549214113632805E-2</v>
      </c>
    </row>
    <row r="8" spans="1:5" ht="14.4" x14ac:dyDescent="0.3">
      <c r="A8" s="17" t="s">
        <v>6</v>
      </c>
      <c r="B8" s="12">
        <v>486818</v>
      </c>
      <c r="C8" s="12">
        <v>486537</v>
      </c>
      <c r="D8" s="13">
        <f t="shared" si="0"/>
        <v>-281</v>
      </c>
      <c r="E8" s="18">
        <f t="shared" si="1"/>
        <v>-5.7721776926900818E-4</v>
      </c>
    </row>
    <row r="9" spans="1:5" ht="14.4" x14ac:dyDescent="0.3">
      <c r="A9" s="17" t="s">
        <v>7</v>
      </c>
      <c r="B9" s="12">
        <v>2077</v>
      </c>
      <c r="C9" s="12">
        <v>2223</v>
      </c>
      <c r="D9" s="13">
        <f t="shared" si="0"/>
        <v>146</v>
      </c>
      <c r="E9" s="18">
        <f t="shared" si="1"/>
        <v>7.029369282619162E-2</v>
      </c>
    </row>
    <row r="10" spans="1:5" ht="14.4" x14ac:dyDescent="0.3">
      <c r="A10" s="17" t="s">
        <v>8</v>
      </c>
      <c r="B10" s="12">
        <v>34393</v>
      </c>
      <c r="C10" s="12">
        <v>36388</v>
      </c>
      <c r="D10" s="13">
        <f t="shared" si="0"/>
        <v>1995</v>
      </c>
      <c r="E10" s="18">
        <f t="shared" si="1"/>
        <v>5.8005989590905124E-2</v>
      </c>
    </row>
    <row r="11" spans="1:5" ht="14.4" x14ac:dyDescent="0.3">
      <c r="A11" s="23" t="s">
        <v>9</v>
      </c>
      <c r="B11" s="24">
        <f>SUM(B4:B10)</f>
        <v>899112</v>
      </c>
      <c r="C11" s="24">
        <f>SUM(C4:C10)</f>
        <v>905019</v>
      </c>
      <c r="D11" s="24">
        <f>SUM(D4:D10)</f>
        <v>5907</v>
      </c>
      <c r="E11" s="25">
        <f t="shared" si="1"/>
        <v>6.5698155513439927E-3</v>
      </c>
    </row>
    <row r="12" spans="1:5" ht="14.4" x14ac:dyDescent="0.3">
      <c r="A12" s="9"/>
      <c r="B12" s="8"/>
      <c r="C12" s="8"/>
      <c r="D12" s="8"/>
      <c r="E12" s="10"/>
    </row>
    <row r="13" spans="1:5" ht="72" x14ac:dyDescent="0.3">
      <c r="A13" s="19" t="s">
        <v>1</v>
      </c>
      <c r="B13" s="20" t="s">
        <v>19</v>
      </c>
      <c r="C13" s="20" t="s">
        <v>12</v>
      </c>
      <c r="D13" s="20" t="s">
        <v>15</v>
      </c>
      <c r="E13" s="22" t="s">
        <v>16</v>
      </c>
    </row>
    <row r="14" spans="1:5" ht="14.4" x14ac:dyDescent="0.3">
      <c r="A14" s="17" t="s">
        <v>2</v>
      </c>
      <c r="B14" s="13">
        <v>9283</v>
      </c>
      <c r="C14" s="12">
        <v>6511</v>
      </c>
      <c r="D14" s="13">
        <f>C14-B14</f>
        <v>-2772</v>
      </c>
      <c r="E14" s="18">
        <f>D14/B14</f>
        <v>-0.29861036302919314</v>
      </c>
    </row>
    <row r="15" spans="1:5" ht="14.4" x14ac:dyDescent="0.3">
      <c r="A15" s="17" t="s">
        <v>3</v>
      </c>
      <c r="B15" s="13">
        <v>26482</v>
      </c>
      <c r="C15" s="12">
        <v>28309</v>
      </c>
      <c r="D15" s="13">
        <f>C15-B15</f>
        <v>1827</v>
      </c>
      <c r="E15" s="18">
        <f>D15/B15</f>
        <v>6.8990257533418919E-2</v>
      </c>
    </row>
    <row r="16" spans="1:5" ht="14.4" x14ac:dyDescent="0.3">
      <c r="A16" s="17" t="s">
        <v>4</v>
      </c>
      <c r="B16" s="13">
        <v>47354</v>
      </c>
      <c r="C16" s="12">
        <v>41478</v>
      </c>
      <c r="D16" s="13">
        <f>C16-B16</f>
        <v>-5876</v>
      </c>
      <c r="E16" s="18">
        <f>D16/B16</f>
        <v>-0.12408666638509946</v>
      </c>
    </row>
    <row r="17" spans="1:5" ht="14.4" x14ac:dyDescent="0.3">
      <c r="A17" s="17" t="s">
        <v>5</v>
      </c>
      <c r="B17" s="13">
        <v>219433</v>
      </c>
      <c r="C17" s="12">
        <v>303573</v>
      </c>
      <c r="D17" s="13">
        <f>C17-B17</f>
        <v>84140</v>
      </c>
      <c r="E17" s="18">
        <f>D17/B17</f>
        <v>0.38344278207926791</v>
      </c>
    </row>
    <row r="18" spans="1:5" ht="14.4" x14ac:dyDescent="0.3">
      <c r="A18" s="17" t="s">
        <v>6</v>
      </c>
      <c r="B18" s="13">
        <v>491474</v>
      </c>
      <c r="C18" s="12">
        <v>486537</v>
      </c>
      <c r="D18" s="13">
        <f>C18-B18</f>
        <v>-4937</v>
      </c>
      <c r="E18" s="18">
        <f>D18/B18</f>
        <v>-1.0045292324721145E-2</v>
      </c>
    </row>
    <row r="19" spans="1:5" ht="14.4" x14ac:dyDescent="0.3">
      <c r="A19" s="17" t="s">
        <v>7</v>
      </c>
      <c r="B19" s="13"/>
      <c r="C19" s="12">
        <v>2223</v>
      </c>
      <c r="D19" s="13">
        <f>C19-B19</f>
        <v>2223</v>
      </c>
      <c r="E19" s="18"/>
    </row>
    <row r="20" spans="1:5" ht="14.4" x14ac:dyDescent="0.3">
      <c r="A20" s="17" t="s">
        <v>8</v>
      </c>
      <c r="B20" s="13"/>
      <c r="C20" s="12">
        <v>36388</v>
      </c>
      <c r="D20" s="13">
        <f>C20-B20</f>
        <v>36388</v>
      </c>
      <c r="E20" s="18"/>
    </row>
    <row r="21" spans="1:5" ht="14.4" x14ac:dyDescent="0.3">
      <c r="A21" s="23" t="s">
        <v>9</v>
      </c>
      <c r="B21" s="24">
        <f>SUM(B14:B20)</f>
        <v>794026</v>
      </c>
      <c r="C21" s="24">
        <f>SUM(C14:C20)</f>
        <v>905019</v>
      </c>
      <c r="D21" s="24">
        <f>C21-B21</f>
        <v>110993</v>
      </c>
      <c r="E21" s="25">
        <f>D21/B21</f>
        <v>0.13978509519839399</v>
      </c>
    </row>
    <row r="22" spans="1:5" ht="14.4" x14ac:dyDescent="0.3">
      <c r="A22" s="11"/>
      <c r="B22" s="9"/>
      <c r="C22" s="9"/>
      <c r="D22" s="9"/>
      <c r="E22" s="9"/>
    </row>
    <row r="23" spans="1:5" ht="72" x14ac:dyDescent="0.3">
      <c r="A23" s="19" t="s">
        <v>1</v>
      </c>
      <c r="B23" s="20" t="s">
        <v>20</v>
      </c>
      <c r="C23" s="20" t="s">
        <v>12</v>
      </c>
      <c r="D23" s="20" t="s">
        <v>17</v>
      </c>
      <c r="E23" s="22" t="s">
        <v>18</v>
      </c>
    </row>
    <row r="24" spans="1:5" ht="14.4" x14ac:dyDescent="0.3">
      <c r="A24" s="17" t="s">
        <v>2</v>
      </c>
      <c r="B24" s="13">
        <v>7305</v>
      </c>
      <c r="C24" s="12">
        <v>6511</v>
      </c>
      <c r="D24" s="13">
        <f>C24-B24</f>
        <v>-794</v>
      </c>
      <c r="E24" s="18">
        <f>D24/B24</f>
        <v>-0.10869267624914442</v>
      </c>
    </row>
    <row r="25" spans="1:5" ht="14.4" x14ac:dyDescent="0.3">
      <c r="A25" s="17" t="s">
        <v>3</v>
      </c>
      <c r="B25" s="13">
        <v>17388</v>
      </c>
      <c r="C25" s="12">
        <v>28309</v>
      </c>
      <c r="D25" s="13">
        <f t="shared" ref="D25:D31" si="2">C25-B25</f>
        <v>10921</v>
      </c>
      <c r="E25" s="18">
        <f>D25/B25</f>
        <v>0.62807683459857377</v>
      </c>
    </row>
    <row r="26" spans="1:5" ht="14.4" x14ac:dyDescent="0.3">
      <c r="A26" s="17" t="s">
        <v>4</v>
      </c>
      <c r="B26" s="13">
        <v>37207</v>
      </c>
      <c r="C26" s="12">
        <v>41478</v>
      </c>
      <c r="D26" s="13">
        <f t="shared" si="2"/>
        <v>4271</v>
      </c>
      <c r="E26" s="18">
        <f>D26/B26</f>
        <v>0.11479022764533556</v>
      </c>
    </row>
    <row r="27" spans="1:5" ht="14.4" x14ac:dyDescent="0.3">
      <c r="A27" s="17" t="s">
        <v>5</v>
      </c>
      <c r="B27" s="13">
        <v>126536</v>
      </c>
      <c r="C27" s="12">
        <v>303573</v>
      </c>
      <c r="D27" s="13">
        <f t="shared" si="2"/>
        <v>177037</v>
      </c>
      <c r="E27" s="18">
        <f>D27/B27</f>
        <v>1.3991038123537964</v>
      </c>
    </row>
    <row r="28" spans="1:5" ht="14.4" x14ac:dyDescent="0.3">
      <c r="A28" s="17" t="s">
        <v>6</v>
      </c>
      <c r="B28" s="13">
        <v>485002</v>
      </c>
      <c r="C28" s="12">
        <v>486537</v>
      </c>
      <c r="D28" s="13">
        <f t="shared" si="2"/>
        <v>1535</v>
      </c>
      <c r="E28" s="18">
        <f>D28/B28</f>
        <v>3.1649354023282378E-3</v>
      </c>
    </row>
    <row r="29" spans="1:5" ht="14.4" x14ac:dyDescent="0.3">
      <c r="A29" s="17" t="s">
        <v>7</v>
      </c>
      <c r="B29" s="13"/>
      <c r="C29" s="12">
        <v>2223</v>
      </c>
      <c r="D29" s="13">
        <f t="shared" si="2"/>
        <v>2223</v>
      </c>
      <c r="E29" s="18"/>
    </row>
    <row r="30" spans="1:5" ht="14.4" x14ac:dyDescent="0.3">
      <c r="A30" s="17" t="s">
        <v>8</v>
      </c>
      <c r="B30" s="13"/>
      <c r="C30" s="12">
        <v>36388</v>
      </c>
      <c r="D30" s="13">
        <f t="shared" si="2"/>
        <v>36388</v>
      </c>
      <c r="E30" s="18"/>
    </row>
    <row r="31" spans="1:5" ht="14.4" x14ac:dyDescent="0.3">
      <c r="A31" s="23" t="s">
        <v>9</v>
      </c>
      <c r="B31" s="24">
        <f>SUM(B24:B30)</f>
        <v>673438</v>
      </c>
      <c r="C31" s="24">
        <f>SUM(C24:C30)</f>
        <v>905019</v>
      </c>
      <c r="D31" s="24">
        <f t="shared" si="2"/>
        <v>231581</v>
      </c>
      <c r="E31" s="25">
        <f>D31/B31</f>
        <v>0.34387872380233964</v>
      </c>
    </row>
    <row r="33" spans="1:13" ht="14.4" x14ac:dyDescent="0.3">
      <c r="A33" s="19" t="s">
        <v>1</v>
      </c>
      <c r="B33" s="27" t="s">
        <v>21</v>
      </c>
      <c r="C33" s="27" t="s">
        <v>22</v>
      </c>
      <c r="D33" s="27" t="s">
        <v>23</v>
      </c>
      <c r="E33" s="27" t="s">
        <v>24</v>
      </c>
      <c r="F33" s="27" t="s">
        <v>25</v>
      </c>
      <c r="G33" s="27" t="s">
        <v>26</v>
      </c>
      <c r="H33" s="27" t="s">
        <v>27</v>
      </c>
      <c r="I33" s="27" t="s">
        <v>28</v>
      </c>
      <c r="J33" s="27" t="s">
        <v>29</v>
      </c>
      <c r="K33" s="27" t="s">
        <v>30</v>
      </c>
      <c r="L33" s="20" t="s">
        <v>31</v>
      </c>
      <c r="M33" s="22" t="s">
        <v>32</v>
      </c>
    </row>
    <row r="34" spans="1:13" ht="14.4" x14ac:dyDescent="0.3">
      <c r="A34" s="17" t="s">
        <v>2</v>
      </c>
      <c r="B34" s="14">
        <v>1.1768804725966687E-2</v>
      </c>
      <c r="C34" s="14">
        <v>1.1538165811275782E-2</v>
      </c>
      <c r="D34" s="14">
        <v>1.2E-2</v>
      </c>
      <c r="E34" s="14">
        <v>1.1600074776129798E-2</v>
      </c>
      <c r="F34" s="14">
        <v>1.1538165811275782E-2</v>
      </c>
      <c r="G34" s="14">
        <v>8.8365452570566671E-3</v>
      </c>
      <c r="H34" s="14">
        <v>8.361573984653474E-3</v>
      </c>
      <c r="I34" s="14">
        <v>7.7770997069112604E-3</v>
      </c>
      <c r="J34" s="15">
        <v>7.0000000000000001E-3</v>
      </c>
      <c r="K34" s="16">
        <v>7.0000000000000001E-3</v>
      </c>
      <c r="L34" s="16">
        <v>7.1448273407539887E-3</v>
      </c>
      <c r="M34" s="26">
        <v>7.1943240970631555E-3</v>
      </c>
    </row>
    <row r="35" spans="1:13" ht="14.4" x14ac:dyDescent="0.3">
      <c r="A35" s="17" t="s">
        <v>3</v>
      </c>
      <c r="B35" s="14">
        <v>3.2613986279121002E-2</v>
      </c>
      <c r="C35" s="14">
        <v>3.3000000000000002E-2</v>
      </c>
      <c r="D35" s="14">
        <v>3.4000000000000002E-2</v>
      </c>
      <c r="E35" s="14">
        <v>3.5742256943977771E-2</v>
      </c>
      <c r="F35" s="14">
        <v>3.7026891951636776E-2</v>
      </c>
      <c r="G35" s="14">
        <v>2.9043679949153106E-2</v>
      </c>
      <c r="H35" s="14">
        <v>3.1046572199493132E-2</v>
      </c>
      <c r="I35" s="14">
        <v>3.1573913134104001E-2</v>
      </c>
      <c r="J35" s="15">
        <v>3.1E-2</v>
      </c>
      <c r="K35" s="16">
        <v>3.1E-2</v>
      </c>
      <c r="L35" s="16">
        <v>3.0844878057461139E-2</v>
      </c>
      <c r="M35" s="26">
        <v>3.1280006276111327E-2</v>
      </c>
    </row>
    <row r="36" spans="1:13" ht="14.4" x14ac:dyDescent="0.3">
      <c r="A36" s="17" t="s">
        <v>4</v>
      </c>
      <c r="B36" s="14">
        <v>5.9603590587005643E-2</v>
      </c>
      <c r="C36" s="14">
        <v>0.06</v>
      </c>
      <c r="D36" s="14">
        <v>0.06</v>
      </c>
      <c r="E36" s="14">
        <v>5.9572871904335425E-2</v>
      </c>
      <c r="F36" s="14">
        <v>5.9364367683524592E-2</v>
      </c>
      <c r="G36" s="14">
        <v>4.8068576903556912E-2</v>
      </c>
      <c r="H36" s="14">
        <v>4.7914874190093236E-2</v>
      </c>
      <c r="I36" s="14">
        <v>4.68941973989098E-2</v>
      </c>
      <c r="J36" s="15">
        <v>4.7E-2</v>
      </c>
      <c r="K36" s="16">
        <v>4.7E-2</v>
      </c>
      <c r="L36" s="16">
        <v>4.62233848508306E-2</v>
      </c>
      <c r="M36" s="26">
        <v>4.583108199938344E-2</v>
      </c>
    </row>
    <row r="37" spans="1:13" ht="14.4" x14ac:dyDescent="0.3">
      <c r="A37" s="17" t="s">
        <v>5</v>
      </c>
      <c r="B37" s="14">
        <v>0.27082212555782698</v>
      </c>
      <c r="C37" s="14">
        <v>0.27600000000000002</v>
      </c>
      <c r="D37" s="14">
        <v>0.27900000000000003</v>
      </c>
      <c r="E37" s="14">
        <v>0.28374120128096886</v>
      </c>
      <c r="F37" s="14">
        <v>0.28568734021490494</v>
      </c>
      <c r="G37" s="14">
        <v>0.3155377106565036</v>
      </c>
      <c r="H37" s="14">
        <v>0.31897596179171567</v>
      </c>
      <c r="I37" s="14">
        <v>0.32263962823703202</v>
      </c>
      <c r="J37" s="15">
        <v>0.32800000000000001</v>
      </c>
      <c r="K37" s="16">
        <v>0.33100000000000002</v>
      </c>
      <c r="L37" s="16">
        <v>0.3337815533548657</v>
      </c>
      <c r="M37" s="26">
        <v>0.33543273677127222</v>
      </c>
    </row>
    <row r="38" spans="1:13" ht="14.4" x14ac:dyDescent="0.3">
      <c r="A38" s="17" t="s">
        <v>6</v>
      </c>
      <c r="B38" s="14">
        <v>0.62519149285007969</v>
      </c>
      <c r="C38" s="14">
        <v>0.61899999999999999</v>
      </c>
      <c r="D38" s="14">
        <v>0.61499999999999999</v>
      </c>
      <c r="E38" s="14">
        <v>0.60934359509458813</v>
      </c>
      <c r="F38" s="14">
        <v>0.60638323433865793</v>
      </c>
      <c r="G38" s="14">
        <v>0.56838361895185197</v>
      </c>
      <c r="H38" s="14">
        <v>0.56105306901254293</v>
      </c>
      <c r="I38" s="14">
        <v>0.55626180431955496</v>
      </c>
      <c r="J38" s="15">
        <v>0.55000000000000004</v>
      </c>
      <c r="K38" s="16">
        <v>0.54500000000000004</v>
      </c>
      <c r="L38" s="16">
        <v>0.54144311276014556</v>
      </c>
      <c r="M38" s="26">
        <v>0.53759865814971841</v>
      </c>
    </row>
    <row r="39" spans="1:13" ht="14.4" x14ac:dyDescent="0.3">
      <c r="A39" s="17" t="s">
        <v>7</v>
      </c>
      <c r="B39" s="14"/>
      <c r="C39" s="14"/>
      <c r="D39" s="14"/>
      <c r="E39" s="14"/>
      <c r="F39" s="14"/>
      <c r="G39" s="14">
        <v>2.1866062069259922E-3</v>
      </c>
      <c r="H39" s="14">
        <v>2.1269746507231362E-3</v>
      </c>
      <c r="I39" s="14">
        <v>2.1538721642130601E-3</v>
      </c>
      <c r="J39" s="15">
        <v>2E-3</v>
      </c>
      <c r="K39" s="16">
        <v>2E-3</v>
      </c>
      <c r="L39" s="16">
        <v>2.3100570340513753E-3</v>
      </c>
      <c r="M39" s="26">
        <v>2.4563020223884804E-3</v>
      </c>
    </row>
    <row r="40" spans="1:13" ht="14.4" x14ac:dyDescent="0.3">
      <c r="A40" s="17" t="s">
        <v>8</v>
      </c>
      <c r="B40" s="14"/>
      <c r="C40" s="14"/>
      <c r="D40" s="14"/>
      <c r="E40" s="14"/>
      <c r="F40" s="14"/>
      <c r="G40" s="14">
        <v>2.7943262074951739E-2</v>
      </c>
      <c r="H40" s="14">
        <v>3.0520974170778387E-2</v>
      </c>
      <c r="I40" s="14">
        <v>3.2699485039273397E-2</v>
      </c>
      <c r="J40" s="15">
        <v>3.5000000000000003E-2</v>
      </c>
      <c r="K40" s="16">
        <v>3.6999999999999998E-2</v>
      </c>
      <c r="L40" s="16">
        <v>3.8252186601891641E-2</v>
      </c>
      <c r="M40" s="26">
        <v>4.0206890684062989E-2</v>
      </c>
    </row>
    <row r="41" spans="1:13" ht="14.4" x14ac:dyDescent="0.3">
      <c r="A41" s="23" t="s">
        <v>9</v>
      </c>
      <c r="B41" s="28">
        <f>SUM(B34:B40)</f>
        <v>1</v>
      </c>
      <c r="C41" s="28">
        <f t="shared" ref="C41:K41" si="3">SUM(B34:B40)</f>
        <v>1</v>
      </c>
      <c r="D41" s="28">
        <f t="shared" si="3"/>
        <v>0.99953816581127586</v>
      </c>
      <c r="E41" s="28">
        <f t="shared" si="3"/>
        <v>1</v>
      </c>
      <c r="F41" s="28">
        <f t="shared" si="3"/>
        <v>1</v>
      </c>
      <c r="G41" s="28">
        <f t="shared" si="3"/>
        <v>1</v>
      </c>
      <c r="H41" s="28">
        <f t="shared" si="3"/>
        <v>1</v>
      </c>
      <c r="I41" s="28">
        <f t="shared" si="3"/>
        <v>0.99999999999999989</v>
      </c>
      <c r="J41" s="28">
        <f t="shared" si="3"/>
        <v>0.99999999999999856</v>
      </c>
      <c r="K41" s="28">
        <f t="shared" si="3"/>
        <v>1</v>
      </c>
      <c r="L41" s="28">
        <f>SUM(L34:L40)</f>
        <v>1</v>
      </c>
      <c r="M41" s="29">
        <v>1</v>
      </c>
    </row>
  </sheetData>
  <printOptions gridLines="1"/>
  <pageMargins left="0.25" right="0.25" top="0.75" bottom="0.75" header="0.3" footer="0.3"/>
  <pageSetup scale="81" orientation="landscape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083C1-A37D-41D1-8A29-D8346063A240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05A82C4F-CE95-4504-9715-8BB7A7130F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5EA18F-EAB8-43EF-B941-00BADAD78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2016-2017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2015-12-29T20:04:54Z</cp:lastPrinted>
  <dcterms:created xsi:type="dcterms:W3CDTF">2012-01-11T15:56:16Z</dcterms:created>
  <dcterms:modified xsi:type="dcterms:W3CDTF">2024-12-11T20:23:26Z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