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<sst xmlns="http://schemas.openxmlformats.org/spreadsheetml/2006/main" count="12" uniqueCount="12">
  <si>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 Collections</t>
  </si>
  <si>
    <t>Tax Collection Year</t>
  </si>
  <si>
    <t>Mill Levy Calcluation for Bond Redemption</t>
  </si>
  <si>
    <t>Assessed Value (INSERT ANNUAL AV)</t>
  </si>
  <si>
    <t>Total</t>
  </si>
  <si>
    <t>2012 BEST Matching Money Bond Annual Debt Service</t>
  </si>
  <si>
    <t xml:space="preserve">Collection Rate Assumption </t>
  </si>
  <si>
    <t>Adjusted Bond Mill Levy w/Collection Rate Assump</t>
  </si>
  <si>
    <t>Actual Bond Redemption Milll Levy</t>
  </si>
  <si>
    <t>2004 Bond Issue</t>
  </si>
  <si>
    <t>Annual TABOR Constraint</t>
  </si>
  <si>
    <t>Blank School District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</si>
</sst>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0.00000"/>
    <numFmt numFmtId="172" formatCode="0.0000"/>
    <numFmt numFmtId="173" formatCode="0.0%"/>
    <numFmt numFmtId="174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46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i/>
      <sz val="10"/>
      <color indexed="63"/>
      <name val="Arial"/>
      <family val="2"/>
    </font>
    <font>
      <sz val="10"/>
      <color indexed="41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31"/>
      <name val="Arial"/>
      <family val="2"/>
    </font>
    <font>
      <sz val="10"/>
      <color indexed="37"/>
      <name val="Arial"/>
      <family val="2"/>
    </font>
    <font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8"/>
      <color indexed="12"/>
      <name val="Cambria"/>
      <family val="2"/>
    </font>
    <font>
      <sz val="10"/>
      <color indexed="4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4" fontId="5" fillId="33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6" fontId="4" fillId="0" borderId="0" xfId="0" applyNumberFormat="1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6" fontId="5" fillId="34" borderId="0" xfId="0" applyNumberFormat="1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69" fontId="5" fillId="33" borderId="0" xfId="0" applyNumberFormat="1" applyFont="1" applyFill="1" applyAlignment="1">
      <alignment horizontal="center" vertical="center" wrapText="1"/>
    </xf>
    <xf numFmtId="6" fontId="8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 wrapText="1"/>
    </xf>
    <xf numFmtId="8" fontId="0" fillId="0" borderId="0" xfId="0" applyNumberFormat="1" applyFont="1" applyAlignment="1">
      <alignment horizontal="right"/>
    </xf>
    <xf numFmtId="8" fontId="0" fillId="0" borderId="11" xfId="0" applyNumberFormat="1" applyFont="1" applyBorder="1" applyAlignment="1">
      <alignment horizontal="right" vertical="center" wrapText="1"/>
    </xf>
    <xf numFmtId="9" fontId="0" fillId="0" borderId="0" xfId="59" applyFont="1" applyAlignment="1">
      <alignment horizontal="center" vertical="center" wrapText="1"/>
    </xf>
    <xf numFmtId="44" fontId="0" fillId="0" borderId="0" xfId="44" applyFont="1" applyAlignment="1">
      <alignment horizontal="center" vertical="center" wrapText="1"/>
    </xf>
    <xf numFmtId="164" fontId="5" fillId="33" borderId="0" xfId="0" applyNumberFormat="1" applyFont="1" applyFill="1" applyAlignment="1">
      <alignment horizontal="center" vertical="center" wrapText="1"/>
    </xf>
    <xf numFmtId="10" fontId="0" fillId="0" borderId="0" xfId="59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B301B"/>
      <rgbColor rgb="00FEF4C2"/>
      <rgbColor rgb="000060A9"/>
      <rgbColor rgb="00FBE168"/>
      <rgbColor rgb="00C87D67"/>
      <rgbColor rgb="00FCDEB6"/>
      <rgbColor rgb="007D1803"/>
      <rgbColor rgb="005A7719"/>
      <rgbColor rgb="00003263"/>
      <rgbColor rgb="00A29989"/>
      <rgbColor rgb="00AFBDC5"/>
      <rgbColor rgb="00E5E9D1"/>
      <rgbColor rgb="00F2F1F0"/>
      <rgbColor rgb="00A3A2A0"/>
      <rgbColor rgb="000060A9"/>
      <rgbColor rgb="008499A6"/>
      <rgbColor rgb="00A3A2A0"/>
      <rgbColor rgb="00DFE7F5"/>
      <rgbColor rgb="00AFBDC5"/>
      <rgbColor rgb="00A3A2A0"/>
      <rgbColor rgb="00003263"/>
      <rgbColor rgb="005D6C76"/>
      <rgbColor rgb="000060A9"/>
      <rgbColor rgb="008499A6"/>
      <rgbColor rgb="005A7719"/>
      <rgbColor rgb="00A29989"/>
      <rgbColor rgb="007D1803"/>
      <rgbColor rgb="00FC9914"/>
      <rgbColor rgb="00FBE168"/>
      <rgbColor rgb="00A3A2A0"/>
      <rgbColor rgb="00DFE7F5"/>
      <rgbColor rgb="00008000"/>
      <rgbColor rgb="00FF0000"/>
      <rgbColor rgb="00FDEDA2"/>
      <rgbColor rgb="000000FF"/>
      <rgbColor rgb="00EED9D2"/>
      <rgbColor rgb="00993366"/>
      <rgbColor rgb="00FFFF00"/>
      <rgbColor rgb="007EA0D8"/>
      <rgbColor rgb="00ECE8D8"/>
      <rgbColor rgb="00D3C9A4"/>
      <rgbColor rgb="00F9D117"/>
      <rgbColor rgb="00FBCB8E"/>
      <rgbColor rgb="00FC9914"/>
      <rgbColor rgb="008499A6"/>
      <rgbColor rgb="00DCDDDE"/>
      <rgbColor rgb="00003366"/>
      <rgbColor rgb="00CFD3AB"/>
      <rgbColor rgb="00414800"/>
      <rgbColor rgb="00685B4E"/>
      <rgbColor rgb="00DF8207"/>
      <rgbColor rgb="00D7DDE1"/>
      <rgbColor rgb="005D6C76"/>
      <rgbColor rgb="006364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tabSelected="1" zoomScale="75" zoomScaleNormal="75" zoomScalePageLayoutView="0" workbookViewId="0" topLeftCell="A1">
      <selection activeCell="B3" sqref="B3:E3"/>
    </sheetView>
  </sheetViews>
  <sheetFormatPr defaultColWidth="9.28125" defaultRowHeight="12.75"/>
  <cols>
    <col min="1" max="1" width="2.7109375" style="1" customWidth="1"/>
    <col min="2" max="2" width="13.421875" style="1" bestFit="1" customWidth="1"/>
    <col min="3" max="3" width="12.140625" style="1" bestFit="1" customWidth="1"/>
    <col min="4" max="4" width="14.8515625" style="1" bestFit="1" customWidth="1"/>
    <col min="5" max="5" width="15.7109375" style="1" bestFit="1" customWidth="1"/>
    <col min="6" max="6" width="15.28125" style="2" bestFit="1" customWidth="1"/>
    <col min="7" max="7" width="15.57421875" style="2" bestFit="1" customWidth="1"/>
    <col min="8" max="8" width="14.7109375" style="1" bestFit="1" customWidth="1"/>
    <col min="9" max="9" width="11.57421875" style="1" bestFit="1" customWidth="1"/>
    <col min="10" max="10" width="2.00390625" style="1" customWidth="1"/>
    <col min="11" max="16384" width="9.28125" style="1" customWidth="1"/>
  </cols>
  <sheetData>
    <row r="1" ht="12.75">
      <c r="H1" s="5"/>
    </row>
    <row r="2" spans="2:8" ht="15.75" customHeight="1">
      <c r="B2" s="33" t="s">
        <v>11</v>
      </c>
      <c r="C2" s="33"/>
      <c r="D2" s="34"/>
      <c r="E2" s="17"/>
      <c r="F2" s="19"/>
      <c r="G2" s="19"/>
      <c r="H2" s="20"/>
    </row>
    <row r="3" spans="2:8" ht="15.75" customHeight="1">
      <c r="B3" s="33" t="s">
        <v>2</v>
      </c>
      <c r="C3" s="33"/>
      <c r="D3" s="33"/>
      <c r="E3" s="33"/>
      <c r="H3" s="5"/>
    </row>
    <row r="4" spans="2:8" ht="12.75" customHeight="1">
      <c r="B4" s="6"/>
      <c r="C4" s="6"/>
      <c r="D4" s="6"/>
      <c r="E4" s="6"/>
      <c r="H4" s="5"/>
    </row>
    <row r="5" spans="2:8" ht="12.75">
      <c r="B5" s="12"/>
      <c r="H5" s="5"/>
    </row>
    <row r="6" spans="2:11" ht="72" customHeight="1">
      <c r="B6" s="7" t="s">
        <v>1</v>
      </c>
      <c r="C6" s="7" t="s">
        <v>9</v>
      </c>
      <c r="D6" s="7" t="s">
        <v>5</v>
      </c>
      <c r="E6" s="21" t="s">
        <v>3</v>
      </c>
      <c r="F6" s="8" t="s">
        <v>8</v>
      </c>
      <c r="G6" s="8" t="s">
        <v>6</v>
      </c>
      <c r="H6" s="9" t="s">
        <v>7</v>
      </c>
      <c r="I6" s="9" t="s">
        <v>0</v>
      </c>
      <c r="K6" s="1" t="s">
        <v>10</v>
      </c>
    </row>
    <row r="7" spans="2:9" ht="12.75">
      <c r="B7" s="4">
        <v>2013</v>
      </c>
      <c r="C7" s="3">
        <v>119169</v>
      </c>
      <c r="D7" s="27">
        <v>766763.483</v>
      </c>
      <c r="E7" s="22">
        <v>139464641</v>
      </c>
      <c r="F7" s="26">
        <f>(C7+D7)/E7*1000</f>
        <v>6.352380622411669</v>
      </c>
      <c r="G7" s="29">
        <v>0.97</v>
      </c>
      <c r="H7" s="24">
        <f>F7*(1+(1-G7))</f>
        <v>6.542952041084019</v>
      </c>
      <c r="I7" s="31">
        <f>C7+D7</f>
        <v>885932.483</v>
      </c>
    </row>
    <row r="8" spans="2:9" ht="12.75">
      <c r="B8" s="4">
        <v>2014</v>
      </c>
      <c r="C8" s="27">
        <v>0</v>
      </c>
      <c r="D8" s="27">
        <v>766163.1</v>
      </c>
      <c r="E8" s="22">
        <v>231000099</v>
      </c>
      <c r="F8" s="26">
        <f>(C8+D8)/E8*1000</f>
        <v>3.31672195517111</v>
      </c>
      <c r="G8" s="29">
        <v>0.97</v>
      </c>
      <c r="H8" s="24">
        <f aca="true" t="shared" si="0" ref="H8:H26">F8*(1+(1-G8))</f>
        <v>3.4162236138262436</v>
      </c>
      <c r="I8" s="18">
        <f aca="true" t="shared" si="1" ref="I8:I26">(H8*E8)/1000</f>
        <v>789147.993</v>
      </c>
    </row>
    <row r="9" spans="2:9" ht="12.75">
      <c r="B9" s="4">
        <v>2015</v>
      </c>
      <c r="C9" s="27">
        <v>0</v>
      </c>
      <c r="D9" s="27">
        <v>766163.64</v>
      </c>
      <c r="E9" s="22">
        <v>227052209</v>
      </c>
      <c r="F9" s="26">
        <f aca="true" t="shared" si="2" ref="F9:F26">(C9+D9)/E9*1000</f>
        <v>3.374394124480859</v>
      </c>
      <c r="G9" s="29">
        <v>0.97</v>
      </c>
      <c r="H9" s="24">
        <f t="shared" si="0"/>
        <v>3.475625948215285</v>
      </c>
      <c r="I9" s="18">
        <f t="shared" si="1"/>
        <v>789148.5492</v>
      </c>
    </row>
    <row r="10" spans="2:9" ht="12.75">
      <c r="B10" s="4">
        <v>2016</v>
      </c>
      <c r="C10" s="27">
        <v>0</v>
      </c>
      <c r="D10" s="27">
        <v>766162.82</v>
      </c>
      <c r="E10" s="22"/>
      <c r="F10" s="26" t="e">
        <f t="shared" si="2"/>
        <v>#DIV/0!</v>
      </c>
      <c r="G10" s="29">
        <v>0.97</v>
      </c>
      <c r="H10" s="24" t="e">
        <f t="shared" si="0"/>
        <v>#DIV/0!</v>
      </c>
      <c r="I10" s="18" t="e">
        <f t="shared" si="1"/>
        <v>#DIV/0!</v>
      </c>
    </row>
    <row r="11" spans="2:9" ht="12.75">
      <c r="B11" s="4">
        <v>2017</v>
      </c>
      <c r="C11" s="27">
        <v>0</v>
      </c>
      <c r="D11" s="27">
        <v>766162.8</v>
      </c>
      <c r="E11" s="22"/>
      <c r="F11" s="26" t="e">
        <f t="shared" si="2"/>
        <v>#DIV/0!</v>
      </c>
      <c r="G11" s="29">
        <v>0.97</v>
      </c>
      <c r="H11" s="24" t="e">
        <f t="shared" si="0"/>
        <v>#DIV/0!</v>
      </c>
      <c r="I11" s="18" t="e">
        <f t="shared" si="1"/>
        <v>#DIV/0!</v>
      </c>
    </row>
    <row r="12" spans="2:9" ht="12.75">
      <c r="B12" s="4">
        <v>2018</v>
      </c>
      <c r="C12" s="27">
        <v>0</v>
      </c>
      <c r="D12" s="27">
        <v>766163.38</v>
      </c>
      <c r="E12" s="22"/>
      <c r="F12" s="26" t="e">
        <f t="shared" si="2"/>
        <v>#DIV/0!</v>
      </c>
      <c r="G12" s="29">
        <v>0.97</v>
      </c>
      <c r="H12" s="24" t="e">
        <f t="shared" si="0"/>
        <v>#DIV/0!</v>
      </c>
      <c r="I12" s="18" t="e">
        <f t="shared" si="1"/>
        <v>#DIV/0!</v>
      </c>
    </row>
    <row r="13" spans="2:9" ht="12.75">
      <c r="B13" s="4">
        <v>2019</v>
      </c>
      <c r="C13" s="27">
        <v>0</v>
      </c>
      <c r="D13" s="27">
        <v>766162.92</v>
      </c>
      <c r="E13" s="22"/>
      <c r="F13" s="26" t="e">
        <f t="shared" si="2"/>
        <v>#DIV/0!</v>
      </c>
      <c r="G13" s="29">
        <v>0.97</v>
      </c>
      <c r="H13" s="24" t="e">
        <f t="shared" si="0"/>
        <v>#DIV/0!</v>
      </c>
      <c r="I13" s="18" t="e">
        <f t="shared" si="1"/>
        <v>#DIV/0!</v>
      </c>
    </row>
    <row r="14" spans="2:9" ht="12.75">
      <c r="B14" s="4">
        <v>2020</v>
      </c>
      <c r="C14" s="27">
        <v>0</v>
      </c>
      <c r="D14" s="27">
        <v>766163.54</v>
      </c>
      <c r="E14" s="22"/>
      <c r="F14" s="26" t="e">
        <f t="shared" si="2"/>
        <v>#DIV/0!</v>
      </c>
      <c r="G14" s="29">
        <v>0.97</v>
      </c>
      <c r="H14" s="24" t="e">
        <f t="shared" si="0"/>
        <v>#DIV/0!</v>
      </c>
      <c r="I14" s="18" t="e">
        <f t="shared" si="1"/>
        <v>#DIV/0!</v>
      </c>
    </row>
    <row r="15" spans="2:9" ht="12.75">
      <c r="B15" s="4">
        <v>2021</v>
      </c>
      <c r="C15" s="27">
        <v>0</v>
      </c>
      <c r="D15" s="27">
        <v>766162.82</v>
      </c>
      <c r="E15" s="22"/>
      <c r="F15" s="26" t="e">
        <f t="shared" si="2"/>
        <v>#DIV/0!</v>
      </c>
      <c r="G15" s="29">
        <v>0.97</v>
      </c>
      <c r="H15" s="24" t="e">
        <f t="shared" si="0"/>
        <v>#DIV/0!</v>
      </c>
      <c r="I15" s="18" t="e">
        <f t="shared" si="1"/>
        <v>#DIV/0!</v>
      </c>
    </row>
    <row r="16" spans="2:9" ht="12.75">
      <c r="B16" s="4">
        <v>2022</v>
      </c>
      <c r="C16" s="27">
        <v>0</v>
      </c>
      <c r="D16" s="27">
        <v>766163.1</v>
      </c>
      <c r="E16" s="22"/>
      <c r="F16" s="26" t="e">
        <f t="shared" si="2"/>
        <v>#DIV/0!</v>
      </c>
      <c r="G16" s="29">
        <v>0.97</v>
      </c>
      <c r="H16" s="24" t="e">
        <f t="shared" si="0"/>
        <v>#DIV/0!</v>
      </c>
      <c r="I16" s="18" t="e">
        <f t="shared" si="1"/>
        <v>#DIV/0!</v>
      </c>
    </row>
    <row r="17" spans="2:9" ht="12.75">
      <c r="B17" s="4">
        <v>2023</v>
      </c>
      <c r="C17" s="27">
        <v>0</v>
      </c>
      <c r="D17" s="27">
        <v>766163.14</v>
      </c>
      <c r="E17" s="22"/>
      <c r="F17" s="26" t="e">
        <f t="shared" si="2"/>
        <v>#DIV/0!</v>
      </c>
      <c r="G17" s="29">
        <v>0.97</v>
      </c>
      <c r="H17" s="24" t="e">
        <f t="shared" si="0"/>
        <v>#DIV/0!</v>
      </c>
      <c r="I17" s="18" t="e">
        <f t="shared" si="1"/>
        <v>#DIV/0!</v>
      </c>
    </row>
    <row r="18" spans="2:9" ht="12.75">
      <c r="B18" s="4">
        <v>2024</v>
      </c>
      <c r="C18" s="27">
        <v>0</v>
      </c>
      <c r="D18" s="27">
        <v>766163.42</v>
      </c>
      <c r="E18" s="22"/>
      <c r="F18" s="26" t="e">
        <f t="shared" si="2"/>
        <v>#DIV/0!</v>
      </c>
      <c r="G18" s="29">
        <v>0.97</v>
      </c>
      <c r="H18" s="24" t="e">
        <f t="shared" si="0"/>
        <v>#DIV/0!</v>
      </c>
      <c r="I18" s="18" t="e">
        <f t="shared" si="1"/>
        <v>#DIV/0!</v>
      </c>
    </row>
    <row r="19" spans="2:9" ht="12.75">
      <c r="B19" s="4">
        <v>2025</v>
      </c>
      <c r="C19" s="27">
        <v>0</v>
      </c>
      <c r="D19" s="27">
        <v>766162.86</v>
      </c>
      <c r="E19" s="22"/>
      <c r="F19" s="26" t="e">
        <f t="shared" si="2"/>
        <v>#DIV/0!</v>
      </c>
      <c r="G19" s="29">
        <v>0.97</v>
      </c>
      <c r="H19" s="24" t="e">
        <f t="shared" si="0"/>
        <v>#DIV/0!</v>
      </c>
      <c r="I19" s="18" t="e">
        <f t="shared" si="1"/>
        <v>#DIV/0!</v>
      </c>
    </row>
    <row r="20" spans="2:9" ht="12.75">
      <c r="B20" s="4">
        <v>2026</v>
      </c>
      <c r="C20" s="27">
        <v>0</v>
      </c>
      <c r="D20" s="27">
        <v>766163.04</v>
      </c>
      <c r="E20" s="22"/>
      <c r="F20" s="26" t="e">
        <f t="shared" si="2"/>
        <v>#DIV/0!</v>
      </c>
      <c r="G20" s="29">
        <v>0.97</v>
      </c>
      <c r="H20" s="24" t="e">
        <f t="shared" si="0"/>
        <v>#DIV/0!</v>
      </c>
      <c r="I20" s="18" t="e">
        <f t="shared" si="1"/>
        <v>#DIV/0!</v>
      </c>
    </row>
    <row r="21" spans="2:9" ht="12.75">
      <c r="B21" s="4">
        <v>2027</v>
      </c>
      <c r="C21" s="27">
        <v>0</v>
      </c>
      <c r="D21" s="27">
        <v>766162.98</v>
      </c>
      <c r="E21" s="22"/>
      <c r="F21" s="26" t="e">
        <f t="shared" si="2"/>
        <v>#DIV/0!</v>
      </c>
      <c r="G21" s="29">
        <v>0.97</v>
      </c>
      <c r="H21" s="24" t="e">
        <f t="shared" si="0"/>
        <v>#DIV/0!</v>
      </c>
      <c r="I21" s="18" t="e">
        <f t="shared" si="1"/>
        <v>#DIV/0!</v>
      </c>
    </row>
    <row r="22" spans="2:9" ht="12.75">
      <c r="B22" s="4">
        <v>2028</v>
      </c>
      <c r="C22" s="27">
        <v>0</v>
      </c>
      <c r="D22" s="27">
        <v>766163.28</v>
      </c>
      <c r="E22" s="22"/>
      <c r="F22" s="26" t="e">
        <f t="shared" si="2"/>
        <v>#DIV/0!</v>
      </c>
      <c r="G22" s="29">
        <v>0.97</v>
      </c>
      <c r="H22" s="24" t="e">
        <f t="shared" si="0"/>
        <v>#DIV/0!</v>
      </c>
      <c r="I22" s="18" t="e">
        <f t="shared" si="1"/>
        <v>#DIV/0!</v>
      </c>
    </row>
    <row r="23" spans="2:9" ht="12.75">
      <c r="B23" s="4">
        <v>2029</v>
      </c>
      <c r="C23" s="27">
        <v>0</v>
      </c>
      <c r="D23" s="27">
        <v>766163</v>
      </c>
      <c r="E23" s="22"/>
      <c r="F23" s="26" t="e">
        <f t="shared" si="2"/>
        <v>#DIV/0!</v>
      </c>
      <c r="G23" s="29">
        <v>0.97</v>
      </c>
      <c r="H23" s="24" t="e">
        <f t="shared" si="0"/>
        <v>#DIV/0!</v>
      </c>
      <c r="I23" s="18" t="e">
        <f t="shared" si="1"/>
        <v>#DIV/0!</v>
      </c>
    </row>
    <row r="24" spans="2:9" ht="12.75">
      <c r="B24" s="4">
        <v>2030</v>
      </c>
      <c r="C24" s="27">
        <v>0</v>
      </c>
      <c r="D24" s="27">
        <v>766162.76</v>
      </c>
      <c r="E24" s="22"/>
      <c r="F24" s="26" t="e">
        <f t="shared" si="2"/>
        <v>#DIV/0!</v>
      </c>
      <c r="G24" s="29">
        <v>0.97</v>
      </c>
      <c r="H24" s="24" t="e">
        <f t="shared" si="0"/>
        <v>#DIV/0!</v>
      </c>
      <c r="I24" s="18" t="e">
        <f t="shared" si="1"/>
        <v>#DIV/0!</v>
      </c>
    </row>
    <row r="25" spans="2:9" ht="12.75">
      <c r="B25" s="4">
        <v>2031</v>
      </c>
      <c r="C25" s="27">
        <v>0</v>
      </c>
      <c r="D25" s="27">
        <v>766163.6</v>
      </c>
      <c r="E25" s="22"/>
      <c r="F25" s="26" t="e">
        <f t="shared" si="2"/>
        <v>#DIV/0!</v>
      </c>
      <c r="G25" s="29">
        <v>0.97</v>
      </c>
      <c r="H25" s="24" t="e">
        <f t="shared" si="0"/>
        <v>#DIV/0!</v>
      </c>
      <c r="I25" s="18" t="e">
        <f t="shared" si="1"/>
        <v>#DIV/0!</v>
      </c>
    </row>
    <row r="26" spans="2:9" ht="12.75">
      <c r="B26" s="4">
        <v>2032</v>
      </c>
      <c r="C26" s="27">
        <v>0</v>
      </c>
      <c r="D26" s="27">
        <v>766163.02</v>
      </c>
      <c r="E26" s="22"/>
      <c r="F26" s="26" t="e">
        <f t="shared" si="2"/>
        <v>#DIV/0!</v>
      </c>
      <c r="G26" s="29">
        <v>0.97</v>
      </c>
      <c r="H26" s="24" t="e">
        <f t="shared" si="0"/>
        <v>#DIV/0!</v>
      </c>
      <c r="I26" s="18" t="e">
        <f t="shared" si="1"/>
        <v>#DIV/0!</v>
      </c>
    </row>
    <row r="27" spans="2:9" ht="13.5" thickBot="1">
      <c r="B27" s="10" t="s">
        <v>4</v>
      </c>
      <c r="C27" s="28">
        <f>SUM(C7:C26)</f>
        <v>119169</v>
      </c>
      <c r="D27" s="28">
        <f>SUM(D7:D26)</f>
        <v>15323862.703</v>
      </c>
      <c r="E27" s="23"/>
      <c r="F27" s="11"/>
      <c r="G27" s="11"/>
      <c r="H27" s="16"/>
      <c r="I27" s="16"/>
    </row>
    <row r="28" spans="2:9" ht="13.5" thickTop="1">
      <c r="B28" s="13"/>
      <c r="C28" s="14"/>
      <c r="D28" s="14"/>
      <c r="E28" s="13"/>
      <c r="F28" s="15"/>
      <c r="G28" s="15"/>
      <c r="H28" s="13"/>
      <c r="I28" s="13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3:7" ht="15">
      <c r="C33" s="25"/>
      <c r="E33" s="3"/>
      <c r="F33" s="1"/>
      <c r="G33" s="1"/>
    </row>
    <row r="34" spans="3:7" ht="12.75">
      <c r="C34" s="3"/>
      <c r="E34" s="32"/>
      <c r="F34" s="1"/>
      <c r="G34" s="1"/>
    </row>
    <row r="35" spans="3:7" ht="12.75">
      <c r="C35" s="3"/>
      <c r="E35" s="3"/>
      <c r="F35" s="1"/>
      <c r="G35" s="1"/>
    </row>
    <row r="36" spans="4:7" ht="12.75">
      <c r="D36" s="30"/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="1" customFormat="1" ht="12.75"/>
    <row r="50" s="1" customFormat="1" ht="12.75"/>
    <row r="51" s="1" customFormat="1" ht="12.75"/>
    <row r="52" s="1" customFormat="1" ht="12.75"/>
  </sheetData>
  <sheetProtection/>
  <mergeCells count="2">
    <mergeCell ref="B3:E3"/>
    <mergeCell ref="B2:D2"/>
  </mergeCells>
  <printOptions/>
  <pageMargins left="0.75" right="0.75" top="1" bottom="1" header="0.5" footer="0.5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RBC</dc:creator>
  <cp:keywords/>
  <dc:description/>
  <cp:lastModifiedBy>Lucero, Yolanda</cp:lastModifiedBy>
  <cp:lastPrinted>2021-11-18T20:31:38Z</cp:lastPrinted>
  <dcterms:created xsi:type="dcterms:W3CDTF">2010-12-07T16:21:11Z</dcterms:created>
  <dcterms:modified xsi:type="dcterms:W3CDTF">2021-11-18T20:31:54Z</dcterms:modified>
  <cp:category/>
  <cp:version/>
  <cp:contentType/>
  <cp:contentStatus/>
</cp:coreProperties>
</file>