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970" yWindow="60" windowWidth="10575" windowHeight="11520" tabRatio="846"/>
  </bookViews>
  <sheets>
    <sheet name="MOE" sheetId="13" r:id="rId1"/>
    <sheet name="Report Specs" sheetId="2" r:id="rId2"/>
  </sheets>
  <definedNames>
    <definedName name="_xlnm._FilterDatabase" localSheetId="0" hidden="1">MOE!$A$2:$AC$182</definedName>
  </definedNames>
  <calcPr calcId="145621"/>
</workbook>
</file>

<file path=xl/calcChain.xml><?xml version="1.0" encoding="utf-8"?>
<calcChain xmlns="http://schemas.openxmlformats.org/spreadsheetml/2006/main">
  <c r="L182" i="13" l="1"/>
  <c r="J182" i="13"/>
  <c r="F182" i="13"/>
  <c r="D182" i="13"/>
  <c r="P181" i="13"/>
  <c r="T181" i="13" s="1"/>
  <c r="X181" i="13" s="1"/>
  <c r="N181" i="13"/>
  <c r="H181" i="13"/>
  <c r="R181" i="13" s="1"/>
  <c r="P180" i="13"/>
  <c r="T180" i="13" s="1"/>
  <c r="X180" i="13" s="1"/>
  <c r="AB180" i="13" s="1"/>
  <c r="N180" i="13"/>
  <c r="H180" i="13"/>
  <c r="R180" i="13" s="1"/>
  <c r="P179" i="13"/>
  <c r="T179" i="13" s="1"/>
  <c r="X179" i="13" s="1"/>
  <c r="AB179" i="13" s="1"/>
  <c r="N179" i="13"/>
  <c r="H179" i="13"/>
  <c r="R179" i="13" s="1"/>
  <c r="P178" i="13"/>
  <c r="T178" i="13" s="1"/>
  <c r="X178" i="13" s="1"/>
  <c r="AB178" i="13" s="1"/>
  <c r="N178" i="13"/>
  <c r="H178" i="13"/>
  <c r="R178" i="13" s="1"/>
  <c r="P177" i="13"/>
  <c r="T177" i="13" s="1"/>
  <c r="X177" i="13" s="1"/>
  <c r="AB177" i="13" s="1"/>
  <c r="N177" i="13"/>
  <c r="H177" i="13"/>
  <c r="R177" i="13" s="1"/>
  <c r="P176" i="13"/>
  <c r="T176" i="13" s="1"/>
  <c r="X176" i="13" s="1"/>
  <c r="AB176" i="13" s="1"/>
  <c r="N176" i="13"/>
  <c r="H176" i="13"/>
  <c r="R176" i="13" s="1"/>
  <c r="P175" i="13"/>
  <c r="T175" i="13" s="1"/>
  <c r="X175" i="13" s="1"/>
  <c r="AB175" i="13" s="1"/>
  <c r="N175" i="13"/>
  <c r="H175" i="13"/>
  <c r="R175" i="13" s="1"/>
  <c r="P174" i="13"/>
  <c r="T174" i="13" s="1"/>
  <c r="X174" i="13" s="1"/>
  <c r="AB174" i="13" s="1"/>
  <c r="N174" i="13"/>
  <c r="H174" i="13"/>
  <c r="R174" i="13" s="1"/>
  <c r="P173" i="13"/>
  <c r="T173" i="13" s="1"/>
  <c r="X173" i="13" s="1"/>
  <c r="AB173" i="13" s="1"/>
  <c r="N173" i="13"/>
  <c r="H173" i="13"/>
  <c r="R173" i="13" s="1"/>
  <c r="P172" i="13"/>
  <c r="T172" i="13" s="1"/>
  <c r="X172" i="13" s="1"/>
  <c r="AB172" i="13" s="1"/>
  <c r="N172" i="13"/>
  <c r="H172" i="13"/>
  <c r="R172" i="13" s="1"/>
  <c r="P171" i="13"/>
  <c r="T171" i="13" s="1"/>
  <c r="X171" i="13" s="1"/>
  <c r="AB171" i="13" s="1"/>
  <c r="N171" i="13"/>
  <c r="H171" i="13"/>
  <c r="R171" i="13" s="1"/>
  <c r="P170" i="13"/>
  <c r="T170" i="13" s="1"/>
  <c r="X170" i="13" s="1"/>
  <c r="AB170" i="13" s="1"/>
  <c r="N170" i="13"/>
  <c r="H170" i="13"/>
  <c r="R170" i="13" s="1"/>
  <c r="P169" i="13"/>
  <c r="T169" i="13" s="1"/>
  <c r="X169" i="13" s="1"/>
  <c r="AB169" i="13" s="1"/>
  <c r="N169" i="13"/>
  <c r="H169" i="13"/>
  <c r="R169" i="13" s="1"/>
  <c r="P168" i="13"/>
  <c r="T168" i="13" s="1"/>
  <c r="X168" i="13" s="1"/>
  <c r="AB168" i="13" s="1"/>
  <c r="N168" i="13"/>
  <c r="H168" i="13"/>
  <c r="R168" i="13" s="1"/>
  <c r="P167" i="13"/>
  <c r="T167" i="13" s="1"/>
  <c r="X167" i="13" s="1"/>
  <c r="AB167" i="13" s="1"/>
  <c r="N167" i="13"/>
  <c r="H167" i="13"/>
  <c r="R167" i="13" s="1"/>
  <c r="P166" i="13"/>
  <c r="T166" i="13" s="1"/>
  <c r="X166" i="13" s="1"/>
  <c r="AB166" i="13" s="1"/>
  <c r="N166" i="13"/>
  <c r="H166" i="13"/>
  <c r="R166" i="13" s="1"/>
  <c r="P165" i="13"/>
  <c r="T165" i="13" s="1"/>
  <c r="X165" i="13" s="1"/>
  <c r="AB165" i="13" s="1"/>
  <c r="N165" i="13"/>
  <c r="H165" i="13"/>
  <c r="R165" i="13" s="1"/>
  <c r="P164" i="13"/>
  <c r="T164" i="13" s="1"/>
  <c r="X164" i="13" s="1"/>
  <c r="AB164" i="13" s="1"/>
  <c r="N164" i="13"/>
  <c r="H164" i="13"/>
  <c r="R164" i="13" s="1"/>
  <c r="P163" i="13"/>
  <c r="T163" i="13" s="1"/>
  <c r="X163" i="13" s="1"/>
  <c r="AB163" i="13" s="1"/>
  <c r="N163" i="13"/>
  <c r="H163" i="13"/>
  <c r="R163" i="13" s="1"/>
  <c r="P162" i="13"/>
  <c r="T162" i="13" s="1"/>
  <c r="X162" i="13" s="1"/>
  <c r="AB162" i="13" s="1"/>
  <c r="N162" i="13"/>
  <c r="H162" i="13"/>
  <c r="R162" i="13" s="1"/>
  <c r="P161" i="13"/>
  <c r="T161" i="13" s="1"/>
  <c r="X161" i="13" s="1"/>
  <c r="AB161" i="13" s="1"/>
  <c r="N161" i="13"/>
  <c r="H161" i="13"/>
  <c r="R161" i="13" s="1"/>
  <c r="P160" i="13"/>
  <c r="T160" i="13" s="1"/>
  <c r="X160" i="13" s="1"/>
  <c r="N160" i="13"/>
  <c r="H160" i="13"/>
  <c r="R160" i="13" s="1"/>
  <c r="P159" i="13"/>
  <c r="T159" i="13" s="1"/>
  <c r="X159" i="13" s="1"/>
  <c r="AB159" i="13" s="1"/>
  <c r="N159" i="13"/>
  <c r="H159" i="13"/>
  <c r="R159" i="13" s="1"/>
  <c r="P158" i="13"/>
  <c r="T158" i="13" s="1"/>
  <c r="X158" i="13" s="1"/>
  <c r="AB158" i="13" s="1"/>
  <c r="N158" i="13"/>
  <c r="H158" i="13"/>
  <c r="R158" i="13" s="1"/>
  <c r="P157" i="13"/>
  <c r="T157" i="13" s="1"/>
  <c r="X157" i="13" s="1"/>
  <c r="AB157" i="13" s="1"/>
  <c r="N157" i="13"/>
  <c r="H157" i="13"/>
  <c r="R157" i="13" s="1"/>
  <c r="P156" i="13"/>
  <c r="T156" i="13" s="1"/>
  <c r="X156" i="13" s="1"/>
  <c r="N156" i="13"/>
  <c r="H156" i="13"/>
  <c r="R156" i="13" s="1"/>
  <c r="P155" i="13"/>
  <c r="T155" i="13" s="1"/>
  <c r="X155" i="13" s="1"/>
  <c r="N155" i="13"/>
  <c r="H155" i="13"/>
  <c r="R155" i="13" s="1"/>
  <c r="P154" i="13"/>
  <c r="T154" i="13" s="1"/>
  <c r="X154" i="13" s="1"/>
  <c r="AB154" i="13" s="1"/>
  <c r="N154" i="13"/>
  <c r="H154" i="13"/>
  <c r="R154" i="13" s="1"/>
  <c r="P153" i="13"/>
  <c r="T153" i="13" s="1"/>
  <c r="X153" i="13" s="1"/>
  <c r="AB153" i="13" s="1"/>
  <c r="N153" i="13"/>
  <c r="H153" i="13"/>
  <c r="R153" i="13" s="1"/>
  <c r="P152" i="13"/>
  <c r="T152" i="13" s="1"/>
  <c r="X152" i="13" s="1"/>
  <c r="AB152" i="13" s="1"/>
  <c r="N152" i="13"/>
  <c r="H152" i="13"/>
  <c r="R152" i="13" s="1"/>
  <c r="P151" i="13"/>
  <c r="T151" i="13" s="1"/>
  <c r="X151" i="13" s="1"/>
  <c r="AB151" i="13" s="1"/>
  <c r="N151" i="13"/>
  <c r="H151" i="13"/>
  <c r="R151" i="13" s="1"/>
  <c r="P150" i="13"/>
  <c r="T150" i="13" s="1"/>
  <c r="X150" i="13" s="1"/>
  <c r="AB150" i="13" s="1"/>
  <c r="N150" i="13"/>
  <c r="H150" i="13"/>
  <c r="R150" i="13" s="1"/>
  <c r="P149" i="13"/>
  <c r="T149" i="13" s="1"/>
  <c r="X149" i="13" s="1"/>
  <c r="AB149" i="13" s="1"/>
  <c r="N149" i="13"/>
  <c r="H149" i="13"/>
  <c r="R149" i="13" s="1"/>
  <c r="P148" i="13"/>
  <c r="T148" i="13" s="1"/>
  <c r="X148" i="13" s="1"/>
  <c r="AB148" i="13" s="1"/>
  <c r="N148" i="13"/>
  <c r="H148" i="13"/>
  <c r="R148" i="13" s="1"/>
  <c r="P147" i="13"/>
  <c r="T147" i="13" s="1"/>
  <c r="X147" i="13" s="1"/>
  <c r="AB147" i="13" s="1"/>
  <c r="N147" i="13"/>
  <c r="H147" i="13"/>
  <c r="R147" i="13" s="1"/>
  <c r="P146" i="13"/>
  <c r="T146" i="13" s="1"/>
  <c r="X146" i="13" s="1"/>
  <c r="AB146" i="13" s="1"/>
  <c r="N146" i="13"/>
  <c r="H146" i="13"/>
  <c r="R146" i="13" s="1"/>
  <c r="P145" i="13"/>
  <c r="T145" i="13" s="1"/>
  <c r="X145" i="13" s="1"/>
  <c r="AB145" i="13" s="1"/>
  <c r="N145" i="13"/>
  <c r="H145" i="13"/>
  <c r="R145" i="13" s="1"/>
  <c r="P144" i="13"/>
  <c r="T144" i="13" s="1"/>
  <c r="X144" i="13" s="1"/>
  <c r="AB144" i="13" s="1"/>
  <c r="N144" i="13"/>
  <c r="H144" i="13"/>
  <c r="R144" i="13" s="1"/>
  <c r="P143" i="13"/>
  <c r="T143" i="13" s="1"/>
  <c r="X143" i="13" s="1"/>
  <c r="AB143" i="13" s="1"/>
  <c r="N143" i="13"/>
  <c r="H143" i="13"/>
  <c r="R143" i="13" s="1"/>
  <c r="P142" i="13"/>
  <c r="T142" i="13" s="1"/>
  <c r="X142" i="13" s="1"/>
  <c r="AB142" i="13" s="1"/>
  <c r="N142" i="13"/>
  <c r="H142" i="13"/>
  <c r="R142" i="13" s="1"/>
  <c r="P141" i="13"/>
  <c r="T141" i="13" s="1"/>
  <c r="X141" i="13" s="1"/>
  <c r="AB141" i="13" s="1"/>
  <c r="N141" i="13"/>
  <c r="H141" i="13"/>
  <c r="R141" i="13" s="1"/>
  <c r="P140" i="13"/>
  <c r="T140" i="13" s="1"/>
  <c r="X140" i="13" s="1"/>
  <c r="AB140" i="13" s="1"/>
  <c r="N140" i="13"/>
  <c r="H140" i="13"/>
  <c r="R140" i="13" s="1"/>
  <c r="P139" i="13"/>
  <c r="T139" i="13" s="1"/>
  <c r="X139" i="13" s="1"/>
  <c r="AB139" i="13" s="1"/>
  <c r="N139" i="13"/>
  <c r="H139" i="13"/>
  <c r="R139" i="13" s="1"/>
  <c r="P138" i="13"/>
  <c r="T138" i="13" s="1"/>
  <c r="X138" i="13" s="1"/>
  <c r="AB138" i="13" s="1"/>
  <c r="N138" i="13"/>
  <c r="H138" i="13"/>
  <c r="R138" i="13" s="1"/>
  <c r="P137" i="13"/>
  <c r="T137" i="13" s="1"/>
  <c r="X137" i="13" s="1"/>
  <c r="AB137" i="13" s="1"/>
  <c r="N137" i="13"/>
  <c r="H137" i="13"/>
  <c r="R137" i="13" s="1"/>
  <c r="P136" i="13"/>
  <c r="T136" i="13" s="1"/>
  <c r="X136" i="13" s="1"/>
  <c r="AB136" i="13" s="1"/>
  <c r="N136" i="13"/>
  <c r="H136" i="13"/>
  <c r="R136" i="13" s="1"/>
  <c r="P135" i="13"/>
  <c r="T135" i="13" s="1"/>
  <c r="X135" i="13" s="1"/>
  <c r="AB135" i="13" s="1"/>
  <c r="N135" i="13"/>
  <c r="H135" i="13"/>
  <c r="R135" i="13" s="1"/>
  <c r="P134" i="13"/>
  <c r="T134" i="13" s="1"/>
  <c r="X134" i="13" s="1"/>
  <c r="AB134" i="13" s="1"/>
  <c r="N134" i="13"/>
  <c r="H134" i="13"/>
  <c r="R134" i="13" s="1"/>
  <c r="P133" i="13"/>
  <c r="T133" i="13" s="1"/>
  <c r="X133" i="13" s="1"/>
  <c r="AB133" i="13" s="1"/>
  <c r="N133" i="13"/>
  <c r="H133" i="13"/>
  <c r="R133" i="13" s="1"/>
  <c r="P132" i="13"/>
  <c r="T132" i="13" s="1"/>
  <c r="X132" i="13" s="1"/>
  <c r="AB132" i="13" s="1"/>
  <c r="N132" i="13"/>
  <c r="H132" i="13"/>
  <c r="R132" i="13" s="1"/>
  <c r="P131" i="13"/>
  <c r="T131" i="13" s="1"/>
  <c r="X131" i="13" s="1"/>
  <c r="AB131" i="13" s="1"/>
  <c r="N131" i="13"/>
  <c r="H131" i="13"/>
  <c r="R131" i="13" s="1"/>
  <c r="P130" i="13"/>
  <c r="T130" i="13" s="1"/>
  <c r="X130" i="13" s="1"/>
  <c r="AB130" i="13" s="1"/>
  <c r="N130" i="13"/>
  <c r="H130" i="13"/>
  <c r="R130" i="13" s="1"/>
  <c r="P129" i="13"/>
  <c r="T129" i="13" s="1"/>
  <c r="X129" i="13" s="1"/>
  <c r="AB129" i="13" s="1"/>
  <c r="N129" i="13"/>
  <c r="H129" i="13"/>
  <c r="R129" i="13" s="1"/>
  <c r="P128" i="13"/>
  <c r="T128" i="13" s="1"/>
  <c r="X128" i="13" s="1"/>
  <c r="AB128" i="13" s="1"/>
  <c r="N128" i="13"/>
  <c r="H128" i="13"/>
  <c r="R128" i="13" s="1"/>
  <c r="P127" i="13"/>
  <c r="T127" i="13" s="1"/>
  <c r="X127" i="13" s="1"/>
  <c r="AB127" i="13" s="1"/>
  <c r="N127" i="13"/>
  <c r="H127" i="13"/>
  <c r="R127" i="13" s="1"/>
  <c r="P126" i="13"/>
  <c r="T126" i="13" s="1"/>
  <c r="X126" i="13" s="1"/>
  <c r="AB126" i="13" s="1"/>
  <c r="N126" i="13"/>
  <c r="H126" i="13"/>
  <c r="R126" i="13" s="1"/>
  <c r="P125" i="13"/>
  <c r="T125" i="13" s="1"/>
  <c r="X125" i="13" s="1"/>
  <c r="AB125" i="13" s="1"/>
  <c r="N125" i="13"/>
  <c r="H125" i="13"/>
  <c r="R125" i="13" s="1"/>
  <c r="P124" i="13"/>
  <c r="T124" i="13" s="1"/>
  <c r="X124" i="13" s="1"/>
  <c r="AB124" i="13" s="1"/>
  <c r="N124" i="13"/>
  <c r="H124" i="13"/>
  <c r="R124" i="13" s="1"/>
  <c r="P123" i="13"/>
  <c r="T123" i="13" s="1"/>
  <c r="X123" i="13" s="1"/>
  <c r="AB123" i="13" s="1"/>
  <c r="N123" i="13"/>
  <c r="H123" i="13"/>
  <c r="R123" i="13" s="1"/>
  <c r="P122" i="13"/>
  <c r="T122" i="13" s="1"/>
  <c r="X122" i="13" s="1"/>
  <c r="AB122" i="13" s="1"/>
  <c r="N122" i="13"/>
  <c r="H122" i="13"/>
  <c r="R122" i="13" s="1"/>
  <c r="P121" i="13"/>
  <c r="T121" i="13" s="1"/>
  <c r="X121" i="13" s="1"/>
  <c r="AB121" i="13" s="1"/>
  <c r="N121" i="13"/>
  <c r="H121" i="13"/>
  <c r="R121" i="13" s="1"/>
  <c r="P120" i="13"/>
  <c r="T120" i="13" s="1"/>
  <c r="X120" i="13" s="1"/>
  <c r="AB120" i="13" s="1"/>
  <c r="N120" i="13"/>
  <c r="H120" i="13"/>
  <c r="R120" i="13" s="1"/>
  <c r="P119" i="13"/>
  <c r="T119" i="13" s="1"/>
  <c r="X119" i="13" s="1"/>
  <c r="AB119" i="13" s="1"/>
  <c r="N119" i="13"/>
  <c r="H119" i="13"/>
  <c r="R119" i="13" s="1"/>
  <c r="P118" i="13"/>
  <c r="T118" i="13" s="1"/>
  <c r="X118" i="13" s="1"/>
  <c r="AB118" i="13" s="1"/>
  <c r="N118" i="13"/>
  <c r="H118" i="13"/>
  <c r="R118" i="13" s="1"/>
  <c r="P117" i="13"/>
  <c r="T117" i="13" s="1"/>
  <c r="X117" i="13" s="1"/>
  <c r="N117" i="13"/>
  <c r="H117" i="13"/>
  <c r="R117" i="13" s="1"/>
  <c r="P116" i="13"/>
  <c r="T116" i="13" s="1"/>
  <c r="X116" i="13" s="1"/>
  <c r="AB116" i="13" s="1"/>
  <c r="N116" i="13"/>
  <c r="H116" i="13"/>
  <c r="R116" i="13" s="1"/>
  <c r="P115" i="13"/>
  <c r="T115" i="13" s="1"/>
  <c r="X115" i="13" s="1"/>
  <c r="AB115" i="13" s="1"/>
  <c r="N115" i="13"/>
  <c r="H115" i="13"/>
  <c r="R115" i="13" s="1"/>
  <c r="P114" i="13"/>
  <c r="T114" i="13" s="1"/>
  <c r="X114" i="13" s="1"/>
  <c r="AB114" i="13" s="1"/>
  <c r="N114" i="13"/>
  <c r="H114" i="13"/>
  <c r="R114" i="13" s="1"/>
  <c r="P113" i="13"/>
  <c r="T113" i="13" s="1"/>
  <c r="X113" i="13" s="1"/>
  <c r="AB113" i="13" s="1"/>
  <c r="N113" i="13"/>
  <c r="H113" i="13"/>
  <c r="R113" i="13" s="1"/>
  <c r="P112" i="13"/>
  <c r="T112" i="13" s="1"/>
  <c r="X112" i="13" s="1"/>
  <c r="AB112" i="13" s="1"/>
  <c r="N112" i="13"/>
  <c r="H112" i="13"/>
  <c r="R112" i="13" s="1"/>
  <c r="P111" i="13"/>
  <c r="T111" i="13" s="1"/>
  <c r="X111" i="13" s="1"/>
  <c r="AB111" i="13" s="1"/>
  <c r="N111" i="13"/>
  <c r="H111" i="13"/>
  <c r="R111" i="13" s="1"/>
  <c r="P110" i="13"/>
  <c r="T110" i="13" s="1"/>
  <c r="X110" i="13" s="1"/>
  <c r="AB110" i="13" s="1"/>
  <c r="N110" i="13"/>
  <c r="H110" i="13"/>
  <c r="R110" i="13" s="1"/>
  <c r="P109" i="13"/>
  <c r="T109" i="13" s="1"/>
  <c r="X109" i="13" s="1"/>
  <c r="AB109" i="13" s="1"/>
  <c r="N109" i="13"/>
  <c r="H109" i="13"/>
  <c r="R109" i="13" s="1"/>
  <c r="P108" i="13"/>
  <c r="T108" i="13" s="1"/>
  <c r="X108" i="13" s="1"/>
  <c r="AB108" i="13" s="1"/>
  <c r="N108" i="13"/>
  <c r="H108" i="13"/>
  <c r="R108" i="13" s="1"/>
  <c r="P107" i="13"/>
  <c r="T107" i="13" s="1"/>
  <c r="X107" i="13" s="1"/>
  <c r="AB107" i="13" s="1"/>
  <c r="N107" i="13"/>
  <c r="H107" i="13"/>
  <c r="R107" i="13" s="1"/>
  <c r="P106" i="13"/>
  <c r="T106" i="13" s="1"/>
  <c r="X106" i="13" s="1"/>
  <c r="AB106" i="13" s="1"/>
  <c r="N106" i="13"/>
  <c r="H106" i="13"/>
  <c r="R106" i="13" s="1"/>
  <c r="P105" i="13"/>
  <c r="T105" i="13" s="1"/>
  <c r="X105" i="13" s="1"/>
  <c r="AB105" i="13" s="1"/>
  <c r="N105" i="13"/>
  <c r="H105" i="13"/>
  <c r="R105" i="13" s="1"/>
  <c r="P104" i="13"/>
  <c r="T104" i="13" s="1"/>
  <c r="X104" i="13" s="1"/>
  <c r="AB104" i="13" s="1"/>
  <c r="N104" i="13"/>
  <c r="H104" i="13"/>
  <c r="R104" i="13" s="1"/>
  <c r="P103" i="13"/>
  <c r="T103" i="13" s="1"/>
  <c r="X103" i="13" s="1"/>
  <c r="AB103" i="13" s="1"/>
  <c r="N103" i="13"/>
  <c r="H103" i="13"/>
  <c r="R103" i="13" s="1"/>
  <c r="P102" i="13"/>
  <c r="T102" i="13" s="1"/>
  <c r="X102" i="13" s="1"/>
  <c r="AB102" i="13" s="1"/>
  <c r="N102" i="13"/>
  <c r="H102" i="13"/>
  <c r="R102" i="13" s="1"/>
  <c r="P101" i="13"/>
  <c r="T101" i="13" s="1"/>
  <c r="X101" i="13" s="1"/>
  <c r="AB101" i="13" s="1"/>
  <c r="N101" i="13"/>
  <c r="H101" i="13"/>
  <c r="R101" i="13" s="1"/>
  <c r="P100" i="13"/>
  <c r="T100" i="13" s="1"/>
  <c r="X100" i="13" s="1"/>
  <c r="AB100" i="13" s="1"/>
  <c r="N100" i="13"/>
  <c r="H100" i="13"/>
  <c r="R100" i="13" s="1"/>
  <c r="P99" i="13"/>
  <c r="T99" i="13" s="1"/>
  <c r="X99" i="13" s="1"/>
  <c r="AB99" i="13" s="1"/>
  <c r="N99" i="13"/>
  <c r="H99" i="13"/>
  <c r="R99" i="13" s="1"/>
  <c r="P98" i="13"/>
  <c r="T98" i="13" s="1"/>
  <c r="X98" i="13" s="1"/>
  <c r="AB98" i="13" s="1"/>
  <c r="N98" i="13"/>
  <c r="H98" i="13"/>
  <c r="R98" i="13" s="1"/>
  <c r="P97" i="13"/>
  <c r="T97" i="13" s="1"/>
  <c r="X97" i="13" s="1"/>
  <c r="AB97" i="13" s="1"/>
  <c r="N97" i="13"/>
  <c r="H97" i="13"/>
  <c r="R97" i="13" s="1"/>
  <c r="P96" i="13"/>
  <c r="T96" i="13" s="1"/>
  <c r="X96" i="13" s="1"/>
  <c r="AB96" i="13" s="1"/>
  <c r="N96" i="13"/>
  <c r="H96" i="13"/>
  <c r="R96" i="13" s="1"/>
  <c r="P95" i="13"/>
  <c r="T95" i="13" s="1"/>
  <c r="X95" i="13" s="1"/>
  <c r="AB95" i="13" s="1"/>
  <c r="N95" i="13"/>
  <c r="H95" i="13"/>
  <c r="R95" i="13" s="1"/>
  <c r="P94" i="13"/>
  <c r="T94" i="13" s="1"/>
  <c r="X94" i="13" s="1"/>
  <c r="AB94" i="13" s="1"/>
  <c r="N94" i="13"/>
  <c r="H94" i="13"/>
  <c r="R94" i="13" s="1"/>
  <c r="P93" i="13"/>
  <c r="T93" i="13" s="1"/>
  <c r="X93" i="13" s="1"/>
  <c r="AB93" i="13" s="1"/>
  <c r="N93" i="13"/>
  <c r="H93" i="13"/>
  <c r="R93" i="13" s="1"/>
  <c r="P92" i="13"/>
  <c r="T92" i="13" s="1"/>
  <c r="X92" i="13" s="1"/>
  <c r="AB92" i="13" s="1"/>
  <c r="N92" i="13"/>
  <c r="H92" i="13"/>
  <c r="R92" i="13" s="1"/>
  <c r="P91" i="13"/>
  <c r="T91" i="13" s="1"/>
  <c r="X91" i="13" s="1"/>
  <c r="AB91" i="13" s="1"/>
  <c r="N91" i="13"/>
  <c r="H91" i="13"/>
  <c r="R91" i="13" s="1"/>
  <c r="P90" i="13"/>
  <c r="T90" i="13" s="1"/>
  <c r="X90" i="13" s="1"/>
  <c r="AB90" i="13" s="1"/>
  <c r="N90" i="13"/>
  <c r="H90" i="13"/>
  <c r="R90" i="13" s="1"/>
  <c r="P89" i="13"/>
  <c r="T89" i="13" s="1"/>
  <c r="X89" i="13" s="1"/>
  <c r="AB89" i="13" s="1"/>
  <c r="N89" i="13"/>
  <c r="H89" i="13"/>
  <c r="R89" i="13" s="1"/>
  <c r="P88" i="13"/>
  <c r="T88" i="13" s="1"/>
  <c r="X88" i="13" s="1"/>
  <c r="AB88" i="13" s="1"/>
  <c r="N88" i="13"/>
  <c r="H88" i="13"/>
  <c r="R88" i="13" s="1"/>
  <c r="P87" i="13"/>
  <c r="T87" i="13" s="1"/>
  <c r="X87" i="13" s="1"/>
  <c r="AB87" i="13" s="1"/>
  <c r="N87" i="13"/>
  <c r="H87" i="13"/>
  <c r="R87" i="13" s="1"/>
  <c r="P86" i="13"/>
  <c r="T86" i="13" s="1"/>
  <c r="X86" i="13" s="1"/>
  <c r="AB86" i="13" s="1"/>
  <c r="N86" i="13"/>
  <c r="H86" i="13"/>
  <c r="R86" i="13" s="1"/>
  <c r="P85" i="13"/>
  <c r="T85" i="13" s="1"/>
  <c r="X85" i="13" s="1"/>
  <c r="AB85" i="13" s="1"/>
  <c r="N85" i="13"/>
  <c r="H85" i="13"/>
  <c r="R85" i="13" s="1"/>
  <c r="P84" i="13"/>
  <c r="T84" i="13" s="1"/>
  <c r="X84" i="13" s="1"/>
  <c r="AB84" i="13" s="1"/>
  <c r="N84" i="13"/>
  <c r="H84" i="13"/>
  <c r="R84" i="13" s="1"/>
  <c r="P83" i="13"/>
  <c r="T83" i="13" s="1"/>
  <c r="X83" i="13" s="1"/>
  <c r="AB83" i="13" s="1"/>
  <c r="N83" i="13"/>
  <c r="H83" i="13"/>
  <c r="R83" i="13" s="1"/>
  <c r="P82" i="13"/>
  <c r="T82" i="13" s="1"/>
  <c r="X82" i="13" s="1"/>
  <c r="AB82" i="13" s="1"/>
  <c r="N82" i="13"/>
  <c r="H82" i="13"/>
  <c r="R82" i="13" s="1"/>
  <c r="P81" i="13"/>
  <c r="T81" i="13" s="1"/>
  <c r="X81" i="13" s="1"/>
  <c r="AB81" i="13" s="1"/>
  <c r="N81" i="13"/>
  <c r="H81" i="13"/>
  <c r="R81" i="13" s="1"/>
  <c r="P80" i="13"/>
  <c r="T80" i="13" s="1"/>
  <c r="X80" i="13" s="1"/>
  <c r="AB80" i="13" s="1"/>
  <c r="N80" i="13"/>
  <c r="H80" i="13"/>
  <c r="R80" i="13" s="1"/>
  <c r="P79" i="13"/>
  <c r="T79" i="13" s="1"/>
  <c r="X79" i="13" s="1"/>
  <c r="AB79" i="13" s="1"/>
  <c r="N79" i="13"/>
  <c r="H79" i="13"/>
  <c r="R79" i="13" s="1"/>
  <c r="P78" i="13"/>
  <c r="T78" i="13" s="1"/>
  <c r="X78" i="13" s="1"/>
  <c r="N78" i="13"/>
  <c r="H78" i="13"/>
  <c r="R78" i="13" s="1"/>
  <c r="P77" i="13"/>
  <c r="T77" i="13" s="1"/>
  <c r="X77" i="13" s="1"/>
  <c r="AB77" i="13" s="1"/>
  <c r="N77" i="13"/>
  <c r="H77" i="13"/>
  <c r="R77" i="13" s="1"/>
  <c r="P76" i="13"/>
  <c r="T76" i="13" s="1"/>
  <c r="X76" i="13" s="1"/>
  <c r="AB76" i="13" s="1"/>
  <c r="N76" i="13"/>
  <c r="H76" i="13"/>
  <c r="R76" i="13" s="1"/>
  <c r="P75" i="13"/>
  <c r="T75" i="13" s="1"/>
  <c r="X75" i="13" s="1"/>
  <c r="AB75" i="13" s="1"/>
  <c r="N75" i="13"/>
  <c r="H75" i="13"/>
  <c r="R75" i="13" s="1"/>
  <c r="P74" i="13"/>
  <c r="T74" i="13" s="1"/>
  <c r="X74" i="13" s="1"/>
  <c r="AB74" i="13" s="1"/>
  <c r="N74" i="13"/>
  <c r="H74" i="13"/>
  <c r="R74" i="13" s="1"/>
  <c r="P73" i="13"/>
  <c r="T73" i="13" s="1"/>
  <c r="X73" i="13" s="1"/>
  <c r="AB73" i="13" s="1"/>
  <c r="N73" i="13"/>
  <c r="H73" i="13"/>
  <c r="R73" i="13" s="1"/>
  <c r="P72" i="13"/>
  <c r="T72" i="13" s="1"/>
  <c r="X72" i="13" s="1"/>
  <c r="AB72" i="13" s="1"/>
  <c r="N72" i="13"/>
  <c r="H72" i="13"/>
  <c r="R72" i="13" s="1"/>
  <c r="P71" i="13"/>
  <c r="T71" i="13" s="1"/>
  <c r="X71" i="13" s="1"/>
  <c r="AB71" i="13" s="1"/>
  <c r="N71" i="13"/>
  <c r="H71" i="13"/>
  <c r="R71" i="13" s="1"/>
  <c r="P70" i="13"/>
  <c r="T70" i="13" s="1"/>
  <c r="X70" i="13" s="1"/>
  <c r="AB70" i="13" s="1"/>
  <c r="N70" i="13"/>
  <c r="H70" i="13"/>
  <c r="R70" i="13" s="1"/>
  <c r="P69" i="13"/>
  <c r="T69" i="13" s="1"/>
  <c r="X69" i="13" s="1"/>
  <c r="AB69" i="13" s="1"/>
  <c r="N69" i="13"/>
  <c r="H69" i="13"/>
  <c r="R69" i="13" s="1"/>
  <c r="P68" i="13"/>
  <c r="T68" i="13" s="1"/>
  <c r="X68" i="13" s="1"/>
  <c r="AB68" i="13" s="1"/>
  <c r="N68" i="13"/>
  <c r="H68" i="13"/>
  <c r="R68" i="13" s="1"/>
  <c r="P67" i="13"/>
  <c r="T67" i="13" s="1"/>
  <c r="X67" i="13" s="1"/>
  <c r="AB67" i="13" s="1"/>
  <c r="N67" i="13"/>
  <c r="H67" i="13"/>
  <c r="R67" i="13" s="1"/>
  <c r="P66" i="13"/>
  <c r="T66" i="13" s="1"/>
  <c r="X66" i="13" s="1"/>
  <c r="AB66" i="13" s="1"/>
  <c r="N66" i="13"/>
  <c r="H66" i="13"/>
  <c r="R66" i="13" s="1"/>
  <c r="P65" i="13"/>
  <c r="T65" i="13" s="1"/>
  <c r="X65" i="13" s="1"/>
  <c r="AB65" i="13" s="1"/>
  <c r="N65" i="13"/>
  <c r="H65" i="13"/>
  <c r="R65" i="13" s="1"/>
  <c r="P64" i="13"/>
  <c r="T64" i="13" s="1"/>
  <c r="X64" i="13" s="1"/>
  <c r="AB64" i="13" s="1"/>
  <c r="N64" i="13"/>
  <c r="H64" i="13"/>
  <c r="R64" i="13" s="1"/>
  <c r="P63" i="13"/>
  <c r="T63" i="13" s="1"/>
  <c r="X63" i="13" s="1"/>
  <c r="AB63" i="13" s="1"/>
  <c r="N63" i="13"/>
  <c r="H63" i="13"/>
  <c r="R63" i="13" s="1"/>
  <c r="P62" i="13"/>
  <c r="T62" i="13" s="1"/>
  <c r="X62" i="13" s="1"/>
  <c r="AB62" i="13" s="1"/>
  <c r="N62" i="13"/>
  <c r="H62" i="13"/>
  <c r="R62" i="13" s="1"/>
  <c r="P61" i="13"/>
  <c r="T61" i="13" s="1"/>
  <c r="X61" i="13" s="1"/>
  <c r="AB61" i="13" s="1"/>
  <c r="N61" i="13"/>
  <c r="H61" i="13"/>
  <c r="R61" i="13" s="1"/>
  <c r="P60" i="13"/>
  <c r="T60" i="13" s="1"/>
  <c r="X60" i="13" s="1"/>
  <c r="AB60" i="13" s="1"/>
  <c r="N60" i="13"/>
  <c r="H60" i="13"/>
  <c r="R60" i="13" s="1"/>
  <c r="P59" i="13"/>
  <c r="T59" i="13" s="1"/>
  <c r="X59" i="13" s="1"/>
  <c r="AB59" i="13" s="1"/>
  <c r="N59" i="13"/>
  <c r="H59" i="13"/>
  <c r="R59" i="13" s="1"/>
  <c r="P58" i="13"/>
  <c r="T58" i="13" s="1"/>
  <c r="X58" i="13" s="1"/>
  <c r="AB58" i="13" s="1"/>
  <c r="N58" i="13"/>
  <c r="H58" i="13"/>
  <c r="R58" i="13" s="1"/>
  <c r="P57" i="13"/>
  <c r="T57" i="13" s="1"/>
  <c r="X57" i="13" s="1"/>
  <c r="AB57" i="13" s="1"/>
  <c r="N57" i="13"/>
  <c r="H57" i="13"/>
  <c r="R57" i="13" s="1"/>
  <c r="P56" i="13"/>
  <c r="T56" i="13" s="1"/>
  <c r="X56" i="13" s="1"/>
  <c r="AB56" i="13" s="1"/>
  <c r="N56" i="13"/>
  <c r="H56" i="13"/>
  <c r="R56" i="13" s="1"/>
  <c r="P55" i="13"/>
  <c r="T55" i="13" s="1"/>
  <c r="X55" i="13" s="1"/>
  <c r="AB55" i="13" s="1"/>
  <c r="N55" i="13"/>
  <c r="H55" i="13"/>
  <c r="R55" i="13" s="1"/>
  <c r="P54" i="13"/>
  <c r="T54" i="13" s="1"/>
  <c r="X54" i="13" s="1"/>
  <c r="AB54" i="13" s="1"/>
  <c r="N54" i="13"/>
  <c r="H54" i="13"/>
  <c r="R54" i="13" s="1"/>
  <c r="P53" i="13"/>
  <c r="T53" i="13" s="1"/>
  <c r="X53" i="13" s="1"/>
  <c r="AB53" i="13" s="1"/>
  <c r="N53" i="13"/>
  <c r="H53" i="13"/>
  <c r="R53" i="13" s="1"/>
  <c r="P52" i="13"/>
  <c r="T52" i="13" s="1"/>
  <c r="X52" i="13" s="1"/>
  <c r="AB52" i="13" s="1"/>
  <c r="N52" i="13"/>
  <c r="H52" i="13"/>
  <c r="R52" i="13" s="1"/>
  <c r="P51" i="13"/>
  <c r="T51" i="13" s="1"/>
  <c r="X51" i="13" s="1"/>
  <c r="AB51" i="13" s="1"/>
  <c r="N51" i="13"/>
  <c r="H51" i="13"/>
  <c r="R51" i="13" s="1"/>
  <c r="P50" i="13"/>
  <c r="T50" i="13" s="1"/>
  <c r="X50" i="13" s="1"/>
  <c r="AB50" i="13" s="1"/>
  <c r="N50" i="13"/>
  <c r="H50" i="13"/>
  <c r="R50" i="13" s="1"/>
  <c r="P49" i="13"/>
  <c r="T49" i="13" s="1"/>
  <c r="X49" i="13" s="1"/>
  <c r="AB49" i="13" s="1"/>
  <c r="N49" i="13"/>
  <c r="H49" i="13"/>
  <c r="R49" i="13" s="1"/>
  <c r="P48" i="13"/>
  <c r="T48" i="13" s="1"/>
  <c r="X48" i="13" s="1"/>
  <c r="AB48" i="13" s="1"/>
  <c r="N48" i="13"/>
  <c r="H48" i="13"/>
  <c r="R48" i="13" s="1"/>
  <c r="P47" i="13"/>
  <c r="T47" i="13" s="1"/>
  <c r="X47" i="13" s="1"/>
  <c r="AB47" i="13" s="1"/>
  <c r="N47" i="13"/>
  <c r="H47" i="13"/>
  <c r="R47" i="13" s="1"/>
  <c r="P46" i="13"/>
  <c r="T46" i="13" s="1"/>
  <c r="X46" i="13" s="1"/>
  <c r="N46" i="13"/>
  <c r="H46" i="13"/>
  <c r="R46" i="13" s="1"/>
  <c r="P45" i="13"/>
  <c r="T45" i="13" s="1"/>
  <c r="X45" i="13" s="1"/>
  <c r="AB45" i="13" s="1"/>
  <c r="N45" i="13"/>
  <c r="H45" i="13"/>
  <c r="R45" i="13" s="1"/>
  <c r="P44" i="13"/>
  <c r="T44" i="13" s="1"/>
  <c r="X44" i="13" s="1"/>
  <c r="AB44" i="13" s="1"/>
  <c r="N44" i="13"/>
  <c r="H44" i="13"/>
  <c r="R44" i="13" s="1"/>
  <c r="P43" i="13"/>
  <c r="T43" i="13" s="1"/>
  <c r="X43" i="13" s="1"/>
  <c r="AB43" i="13" s="1"/>
  <c r="N43" i="13"/>
  <c r="H43" i="13"/>
  <c r="R43" i="13" s="1"/>
  <c r="P42" i="13"/>
  <c r="T42" i="13" s="1"/>
  <c r="X42" i="13" s="1"/>
  <c r="AB42" i="13" s="1"/>
  <c r="N42" i="13"/>
  <c r="H42" i="13"/>
  <c r="R42" i="13" s="1"/>
  <c r="P41" i="13"/>
  <c r="T41" i="13" s="1"/>
  <c r="X41" i="13" s="1"/>
  <c r="AB41" i="13" s="1"/>
  <c r="N41" i="13"/>
  <c r="H41" i="13"/>
  <c r="R41" i="13" s="1"/>
  <c r="P40" i="13"/>
  <c r="T40" i="13" s="1"/>
  <c r="X40" i="13" s="1"/>
  <c r="AB40" i="13" s="1"/>
  <c r="N40" i="13"/>
  <c r="H40" i="13"/>
  <c r="R40" i="13" s="1"/>
  <c r="P39" i="13"/>
  <c r="T39" i="13" s="1"/>
  <c r="X39" i="13" s="1"/>
  <c r="AB39" i="13" s="1"/>
  <c r="N39" i="13"/>
  <c r="H39" i="13"/>
  <c r="R39" i="13" s="1"/>
  <c r="P38" i="13"/>
  <c r="T38" i="13" s="1"/>
  <c r="X38" i="13" s="1"/>
  <c r="AB38" i="13" s="1"/>
  <c r="N38" i="13"/>
  <c r="H38" i="13"/>
  <c r="R38" i="13" s="1"/>
  <c r="P37" i="13"/>
  <c r="T37" i="13" s="1"/>
  <c r="X37" i="13" s="1"/>
  <c r="AB37" i="13" s="1"/>
  <c r="N37" i="13"/>
  <c r="H37" i="13"/>
  <c r="R37" i="13" s="1"/>
  <c r="P36" i="13"/>
  <c r="T36" i="13" s="1"/>
  <c r="X36" i="13" s="1"/>
  <c r="AB36" i="13" s="1"/>
  <c r="N36" i="13"/>
  <c r="H36" i="13"/>
  <c r="R36" i="13" s="1"/>
  <c r="P35" i="13"/>
  <c r="T35" i="13" s="1"/>
  <c r="X35" i="13" s="1"/>
  <c r="AB35" i="13" s="1"/>
  <c r="N35" i="13"/>
  <c r="H35" i="13"/>
  <c r="R35" i="13" s="1"/>
  <c r="P34" i="13"/>
  <c r="T34" i="13" s="1"/>
  <c r="X34" i="13" s="1"/>
  <c r="AB34" i="13" s="1"/>
  <c r="N34" i="13"/>
  <c r="H34" i="13"/>
  <c r="R34" i="13" s="1"/>
  <c r="P33" i="13"/>
  <c r="T33" i="13" s="1"/>
  <c r="X33" i="13" s="1"/>
  <c r="AB33" i="13" s="1"/>
  <c r="N33" i="13"/>
  <c r="H33" i="13"/>
  <c r="R33" i="13" s="1"/>
  <c r="P32" i="13"/>
  <c r="T32" i="13" s="1"/>
  <c r="X32" i="13" s="1"/>
  <c r="AB32" i="13" s="1"/>
  <c r="N32" i="13"/>
  <c r="H32" i="13"/>
  <c r="R32" i="13" s="1"/>
  <c r="P31" i="13"/>
  <c r="T31" i="13" s="1"/>
  <c r="X31" i="13" s="1"/>
  <c r="N31" i="13"/>
  <c r="H31" i="13"/>
  <c r="R31" i="13" s="1"/>
  <c r="P30" i="13"/>
  <c r="T30" i="13" s="1"/>
  <c r="X30" i="13" s="1"/>
  <c r="AB30" i="13" s="1"/>
  <c r="N30" i="13"/>
  <c r="H30" i="13"/>
  <c r="R30" i="13" s="1"/>
  <c r="P29" i="13"/>
  <c r="T29" i="13" s="1"/>
  <c r="X29" i="13" s="1"/>
  <c r="AB29" i="13" s="1"/>
  <c r="N29" i="13"/>
  <c r="H29" i="13"/>
  <c r="R29" i="13" s="1"/>
  <c r="P28" i="13"/>
  <c r="T28" i="13" s="1"/>
  <c r="X28" i="13" s="1"/>
  <c r="AB28" i="13" s="1"/>
  <c r="N28" i="13"/>
  <c r="H28" i="13"/>
  <c r="R28" i="13" s="1"/>
  <c r="P27" i="13"/>
  <c r="T27" i="13" s="1"/>
  <c r="X27" i="13" s="1"/>
  <c r="AB27" i="13" s="1"/>
  <c r="N27" i="13"/>
  <c r="H27" i="13"/>
  <c r="R27" i="13" s="1"/>
  <c r="P26" i="13"/>
  <c r="T26" i="13" s="1"/>
  <c r="X26" i="13" s="1"/>
  <c r="AB26" i="13" s="1"/>
  <c r="N26" i="13"/>
  <c r="H26" i="13"/>
  <c r="R26" i="13" s="1"/>
  <c r="P25" i="13"/>
  <c r="T25" i="13" s="1"/>
  <c r="X25" i="13" s="1"/>
  <c r="AB25" i="13" s="1"/>
  <c r="N25" i="13"/>
  <c r="H25" i="13"/>
  <c r="R25" i="13" s="1"/>
  <c r="P24" i="13"/>
  <c r="T24" i="13" s="1"/>
  <c r="X24" i="13" s="1"/>
  <c r="AB24" i="13" s="1"/>
  <c r="N24" i="13"/>
  <c r="H24" i="13"/>
  <c r="R24" i="13" s="1"/>
  <c r="P23" i="13"/>
  <c r="T23" i="13" s="1"/>
  <c r="X23" i="13" s="1"/>
  <c r="N23" i="13"/>
  <c r="H23" i="13"/>
  <c r="R23" i="13" s="1"/>
  <c r="P22" i="13"/>
  <c r="T22" i="13" s="1"/>
  <c r="X22" i="13" s="1"/>
  <c r="AB22" i="13" s="1"/>
  <c r="N22" i="13"/>
  <c r="H22" i="13"/>
  <c r="R22" i="13" s="1"/>
  <c r="P21" i="13"/>
  <c r="T21" i="13" s="1"/>
  <c r="X21" i="13" s="1"/>
  <c r="AB21" i="13" s="1"/>
  <c r="N21" i="13"/>
  <c r="H21" i="13"/>
  <c r="R21" i="13" s="1"/>
  <c r="P20" i="13"/>
  <c r="T20" i="13" s="1"/>
  <c r="X20" i="13" s="1"/>
  <c r="AB20" i="13" s="1"/>
  <c r="N20" i="13"/>
  <c r="H20" i="13"/>
  <c r="R20" i="13" s="1"/>
  <c r="P19" i="13"/>
  <c r="T19" i="13" s="1"/>
  <c r="X19" i="13" s="1"/>
  <c r="N19" i="13"/>
  <c r="H19" i="13"/>
  <c r="R19" i="13" s="1"/>
  <c r="P18" i="13"/>
  <c r="T18" i="13" s="1"/>
  <c r="X18" i="13" s="1"/>
  <c r="AB18" i="13" s="1"/>
  <c r="N18" i="13"/>
  <c r="H18" i="13"/>
  <c r="R18" i="13" s="1"/>
  <c r="P17" i="13"/>
  <c r="T17" i="13" s="1"/>
  <c r="X17" i="13" s="1"/>
  <c r="AB17" i="13" s="1"/>
  <c r="N17" i="13"/>
  <c r="H17" i="13"/>
  <c r="R17" i="13" s="1"/>
  <c r="P16" i="13"/>
  <c r="T16" i="13" s="1"/>
  <c r="X16" i="13" s="1"/>
  <c r="AB16" i="13" s="1"/>
  <c r="N16" i="13"/>
  <c r="H16" i="13"/>
  <c r="R16" i="13" s="1"/>
  <c r="P15" i="13"/>
  <c r="T15" i="13" s="1"/>
  <c r="X15" i="13" s="1"/>
  <c r="AB15" i="13" s="1"/>
  <c r="N15" i="13"/>
  <c r="H15" i="13"/>
  <c r="R15" i="13" s="1"/>
  <c r="P14" i="13"/>
  <c r="T14" i="13" s="1"/>
  <c r="X14" i="13" s="1"/>
  <c r="AB14" i="13" s="1"/>
  <c r="N14" i="13"/>
  <c r="H14" i="13"/>
  <c r="R14" i="13" s="1"/>
  <c r="P13" i="13"/>
  <c r="T13" i="13" s="1"/>
  <c r="X13" i="13" s="1"/>
  <c r="AB13" i="13" s="1"/>
  <c r="N13" i="13"/>
  <c r="H13" i="13"/>
  <c r="R13" i="13" s="1"/>
  <c r="P12" i="13"/>
  <c r="T12" i="13" s="1"/>
  <c r="X12" i="13" s="1"/>
  <c r="AB12" i="13" s="1"/>
  <c r="N12" i="13"/>
  <c r="H12" i="13"/>
  <c r="R12" i="13" s="1"/>
  <c r="P11" i="13"/>
  <c r="T11" i="13" s="1"/>
  <c r="X11" i="13" s="1"/>
  <c r="AB11" i="13" s="1"/>
  <c r="N11" i="13"/>
  <c r="H11" i="13"/>
  <c r="R11" i="13" s="1"/>
  <c r="P10" i="13"/>
  <c r="T10" i="13" s="1"/>
  <c r="X10" i="13" s="1"/>
  <c r="AB10" i="13" s="1"/>
  <c r="N10" i="13"/>
  <c r="H10" i="13"/>
  <c r="R10" i="13" s="1"/>
  <c r="P9" i="13"/>
  <c r="T9" i="13" s="1"/>
  <c r="X9" i="13" s="1"/>
  <c r="AB9" i="13" s="1"/>
  <c r="N9" i="13"/>
  <c r="H9" i="13"/>
  <c r="R9" i="13" s="1"/>
  <c r="P8" i="13"/>
  <c r="T8" i="13" s="1"/>
  <c r="X8" i="13" s="1"/>
  <c r="AB8" i="13" s="1"/>
  <c r="N8" i="13"/>
  <c r="H8" i="13"/>
  <c r="R8" i="13" s="1"/>
  <c r="P7" i="13"/>
  <c r="T7" i="13" s="1"/>
  <c r="X7" i="13" s="1"/>
  <c r="AB7" i="13" s="1"/>
  <c r="N7" i="13"/>
  <c r="H7" i="13"/>
  <c r="R7" i="13" s="1"/>
  <c r="P6" i="13"/>
  <c r="T6" i="13" s="1"/>
  <c r="X6" i="13" s="1"/>
  <c r="AB6" i="13" s="1"/>
  <c r="N6" i="13"/>
  <c r="H6" i="13"/>
  <c r="R6" i="13" s="1"/>
  <c r="P5" i="13"/>
  <c r="T5" i="13" s="1"/>
  <c r="X5" i="13" s="1"/>
  <c r="AB5" i="13" s="1"/>
  <c r="N5" i="13"/>
  <c r="H5" i="13"/>
  <c r="R5" i="13" s="1"/>
  <c r="P4" i="13"/>
  <c r="T4" i="13" s="1"/>
  <c r="X4" i="13" s="1"/>
  <c r="AB4" i="13" s="1"/>
  <c r="N4" i="13"/>
  <c r="H4" i="13"/>
  <c r="R4" i="13" s="1"/>
  <c r="P3" i="13"/>
  <c r="T3" i="13" s="1"/>
  <c r="X3" i="13" s="1"/>
  <c r="AB3" i="13" s="1"/>
  <c r="N3" i="13"/>
  <c r="H3" i="13"/>
  <c r="R3" i="13" s="1"/>
  <c r="V101" i="13" l="1"/>
  <c r="Z101" i="13" s="1"/>
  <c r="V161" i="13"/>
  <c r="Z161" i="13" s="1"/>
  <c r="V69" i="13"/>
  <c r="Z69" i="13" s="1"/>
  <c r="V77" i="13"/>
  <c r="Z77" i="13" s="1"/>
  <c r="V171" i="13"/>
  <c r="Z171" i="13" s="1"/>
  <c r="V178" i="13"/>
  <c r="Z178" i="13" s="1"/>
  <c r="V33" i="13"/>
  <c r="Z33" i="13" s="1"/>
  <c r="V106" i="13"/>
  <c r="Z106" i="13" s="1"/>
  <c r="V146" i="13"/>
  <c r="Z146" i="13" s="1"/>
  <c r="V15" i="13"/>
  <c r="Z15" i="13" s="1"/>
  <c r="V116" i="13"/>
  <c r="Z116" i="13" s="1"/>
  <c r="V3" i="13"/>
  <c r="Z3" i="13" s="1"/>
  <c r="V8" i="13"/>
  <c r="Z8" i="13" s="1"/>
  <c r="V41" i="13"/>
  <c r="Z41" i="13" s="1"/>
  <c r="V45" i="13"/>
  <c r="Z45" i="13" s="1"/>
  <c r="V137" i="13"/>
  <c r="Z137" i="13" s="1"/>
  <c r="V169" i="13"/>
  <c r="Z169" i="13" s="1"/>
  <c r="V30" i="13"/>
  <c r="Z30" i="13" s="1"/>
  <c r="V63" i="13"/>
  <c r="Z63" i="13" s="1"/>
  <c r="V74" i="13"/>
  <c r="Z74" i="13" s="1"/>
  <c r="V78" i="13"/>
  <c r="Z78" i="13" s="1"/>
  <c r="V154" i="13"/>
  <c r="Z154" i="13" s="1"/>
  <c r="V163" i="13"/>
  <c r="Z163" i="13" s="1"/>
  <c r="V11" i="13"/>
  <c r="Z11" i="13" s="1"/>
  <c r="V19" i="13"/>
  <c r="Z19" i="13" s="1"/>
  <c r="V38" i="13"/>
  <c r="Z38" i="13" s="1"/>
  <c r="V90" i="13"/>
  <c r="Z90" i="13" s="1"/>
  <c r="V139" i="13"/>
  <c r="Z139" i="13" s="1"/>
  <c r="V109" i="13"/>
  <c r="Z109" i="13" s="1"/>
  <c r="V53" i="13"/>
  <c r="Z53" i="13" s="1"/>
  <c r="V61" i="13"/>
  <c r="Z61" i="13" s="1"/>
  <c r="V85" i="13"/>
  <c r="Z85" i="13" s="1"/>
  <c r="V93" i="13"/>
  <c r="Z93" i="13" s="1"/>
  <c r="V115" i="13"/>
  <c r="Z115" i="13" s="1"/>
  <c r="V170" i="13"/>
  <c r="Z170" i="13" s="1"/>
  <c r="V7" i="13"/>
  <c r="Z7" i="13" s="1"/>
  <c r="V16" i="13"/>
  <c r="Z16" i="13" s="1"/>
  <c r="V29" i="13"/>
  <c r="Z29" i="13" s="1"/>
  <c r="V34" i="13"/>
  <c r="Z34" i="13" s="1"/>
  <c r="V145" i="13"/>
  <c r="Z145" i="13" s="1"/>
  <c r="V162" i="13"/>
  <c r="Z162" i="13" s="1"/>
  <c r="V179" i="13"/>
  <c r="Z179" i="13" s="1"/>
  <c r="V180" i="13"/>
  <c r="Z180" i="13" s="1"/>
  <c r="V4" i="13"/>
  <c r="Z4" i="13" s="1"/>
  <c r="V18" i="13"/>
  <c r="Z18" i="13" s="1"/>
  <c r="V37" i="13"/>
  <c r="Z37" i="13" s="1"/>
  <c r="V42" i="13"/>
  <c r="Z42" i="13" s="1"/>
  <c r="V46" i="13"/>
  <c r="Z46" i="13" s="1"/>
  <c r="V58" i="13"/>
  <c r="Z58" i="13" s="1"/>
  <c r="V62" i="13"/>
  <c r="Z62" i="13" s="1"/>
  <c r="V79" i="13"/>
  <c r="Z79" i="13" s="1"/>
  <c r="V176" i="13"/>
  <c r="Z176" i="13" s="1"/>
  <c r="V177" i="13"/>
  <c r="Z177" i="13" s="1"/>
  <c r="V44" i="13"/>
  <c r="Z44" i="13" s="1"/>
  <c r="V60" i="13"/>
  <c r="Z60" i="13" s="1"/>
  <c r="V76" i="13"/>
  <c r="Z76" i="13" s="1"/>
  <c r="V92" i="13"/>
  <c r="Z92" i="13" s="1"/>
  <c r="V108" i="13"/>
  <c r="Z108" i="13" s="1"/>
  <c r="V144" i="13"/>
  <c r="Z144" i="13" s="1"/>
  <c r="V152" i="13"/>
  <c r="Z152" i="13" s="1"/>
  <c r="AB156" i="13"/>
  <c r="V160" i="13"/>
  <c r="Z160" i="13" s="1"/>
  <c r="AB160" i="13" s="1"/>
  <c r="V10" i="13"/>
  <c r="Z10" i="13" s="1"/>
  <c r="V27" i="13"/>
  <c r="Z27" i="13" s="1"/>
  <c r="V54" i="13"/>
  <c r="Z54" i="13" s="1"/>
  <c r="V55" i="13"/>
  <c r="Z55" i="13" s="1"/>
  <c r="V56" i="13"/>
  <c r="Z56" i="13" s="1"/>
  <c r="V70" i="13"/>
  <c r="Z70" i="13" s="1"/>
  <c r="V71" i="13"/>
  <c r="Z71" i="13" s="1"/>
  <c r="V72" i="13"/>
  <c r="Z72" i="13" s="1"/>
  <c r="V86" i="13"/>
  <c r="Z86" i="13" s="1"/>
  <c r="V87" i="13"/>
  <c r="Z87" i="13" s="1"/>
  <c r="V88" i="13"/>
  <c r="Z88" i="13" s="1"/>
  <c r="V102" i="13"/>
  <c r="Z102" i="13" s="1"/>
  <c r="V103" i="13"/>
  <c r="Z103" i="13" s="1"/>
  <c r="V104" i="13"/>
  <c r="Z104" i="13" s="1"/>
  <c r="V121" i="13"/>
  <c r="Z121" i="13" s="1"/>
  <c r="V123" i="13"/>
  <c r="Z123" i="13" s="1"/>
  <c r="V128" i="13"/>
  <c r="Z128" i="13" s="1"/>
  <c r="V129" i="13"/>
  <c r="Z129" i="13" s="1"/>
  <c r="V12" i="13"/>
  <c r="Z12" i="13" s="1"/>
  <c r="V6" i="13"/>
  <c r="Z6" i="13" s="1"/>
  <c r="V24" i="13"/>
  <c r="Z24" i="13" s="1"/>
  <c r="V25" i="13"/>
  <c r="Z25" i="13" s="1"/>
  <c r="V26" i="13"/>
  <c r="Z26" i="13" s="1"/>
  <c r="V50" i="13"/>
  <c r="Z50" i="13" s="1"/>
  <c r="V52" i="13"/>
  <c r="Z52" i="13" s="1"/>
  <c r="V66" i="13"/>
  <c r="Z66" i="13" s="1"/>
  <c r="V68" i="13"/>
  <c r="Z68" i="13" s="1"/>
  <c r="V82" i="13"/>
  <c r="Z82" i="13" s="1"/>
  <c r="V84" i="13"/>
  <c r="Z84" i="13" s="1"/>
  <c r="V98" i="13"/>
  <c r="Z98" i="13" s="1"/>
  <c r="V100" i="13"/>
  <c r="Z100" i="13" s="1"/>
  <c r="V114" i="13"/>
  <c r="Z114" i="13" s="1"/>
  <c r="V117" i="13"/>
  <c r="Z117" i="13" s="1"/>
  <c r="V118" i="13"/>
  <c r="Z118" i="13" s="1"/>
  <c r="V119" i="13"/>
  <c r="Z119" i="13" s="1"/>
  <c r="V130" i="13"/>
  <c r="Z130" i="13" s="1"/>
  <c r="V131" i="13"/>
  <c r="Z131" i="13" s="1"/>
  <c r="V132" i="13"/>
  <c r="Z132" i="13" s="1"/>
  <c r="V133" i="13"/>
  <c r="Z133" i="13" s="1"/>
  <c r="V150" i="13"/>
  <c r="Z150" i="13" s="1"/>
  <c r="V32" i="13"/>
  <c r="Z32" i="13" s="1"/>
  <c r="V36" i="13"/>
  <c r="Z36" i="13" s="1"/>
  <c r="V40" i="13"/>
  <c r="Z40" i="13" s="1"/>
  <c r="V48" i="13"/>
  <c r="Z48" i="13" s="1"/>
  <c r="V64" i="13"/>
  <c r="Z64" i="13" s="1"/>
  <c r="V80" i="13"/>
  <c r="Z80" i="13" s="1"/>
  <c r="V94" i="13"/>
  <c r="Z94" i="13" s="1"/>
  <c r="V95" i="13"/>
  <c r="Z95" i="13" s="1"/>
  <c r="V96" i="13"/>
  <c r="Z96" i="13" s="1"/>
  <c r="V110" i="13"/>
  <c r="Z110" i="13" s="1"/>
  <c r="V111" i="13"/>
  <c r="Z111" i="13" s="1"/>
  <c r="V112" i="13"/>
  <c r="Z112" i="13" s="1"/>
  <c r="V140" i="13"/>
  <c r="Z140" i="13" s="1"/>
  <c r="V141" i="13"/>
  <c r="Z141" i="13" s="1"/>
  <c r="V142" i="13"/>
  <c r="Z142" i="13" s="1"/>
  <c r="V148" i="13"/>
  <c r="Z148" i="13" s="1"/>
  <c r="V149" i="13"/>
  <c r="Z149" i="13" s="1"/>
  <c r="V156" i="13"/>
  <c r="Z156" i="13" s="1"/>
  <c r="V157" i="13"/>
  <c r="Z157" i="13" s="1"/>
  <c r="V164" i="13"/>
  <c r="Z164" i="13" s="1"/>
  <c r="V165" i="13"/>
  <c r="Z165" i="13" s="1"/>
  <c r="V172" i="13"/>
  <c r="Z172" i="13" s="1"/>
  <c r="V173" i="13"/>
  <c r="Z173" i="13" s="1"/>
  <c r="V23" i="13"/>
  <c r="Z23" i="13" s="1"/>
  <c r="AB23" i="13" s="1"/>
  <c r="V57" i="13"/>
  <c r="Z57" i="13" s="1"/>
  <c r="V73" i="13"/>
  <c r="Z73" i="13" s="1"/>
  <c r="V89" i="13"/>
  <c r="Z89" i="13" s="1"/>
  <c r="V105" i="13"/>
  <c r="Z105" i="13" s="1"/>
  <c r="AB117" i="13"/>
  <c r="V124" i="13"/>
  <c r="Z124" i="13" s="1"/>
  <c r="V153" i="13"/>
  <c r="Z153" i="13" s="1"/>
  <c r="V168" i="13"/>
  <c r="Z168" i="13" s="1"/>
  <c r="V136" i="13"/>
  <c r="Z136" i="13" s="1"/>
  <c r="V49" i="13"/>
  <c r="Z49" i="13" s="1"/>
  <c r="V65" i="13"/>
  <c r="Z65" i="13" s="1"/>
  <c r="V81" i="13"/>
  <c r="Z81" i="13" s="1"/>
  <c r="V97" i="13"/>
  <c r="Z97" i="13" s="1"/>
  <c r="V113" i="13"/>
  <c r="Z113" i="13" s="1"/>
  <c r="V138" i="13"/>
  <c r="Z138" i="13" s="1"/>
  <c r="V28" i="13"/>
  <c r="Z28" i="13" s="1"/>
  <c r="V120" i="13"/>
  <c r="Z120" i="13" s="1"/>
  <c r="V181" i="13"/>
  <c r="Z181" i="13" s="1"/>
  <c r="AB181" i="13" s="1"/>
  <c r="AB19" i="13"/>
  <c r="V21" i="13"/>
  <c r="Z21" i="13" s="1"/>
  <c r="AB46" i="13"/>
  <c r="AB78" i="13"/>
  <c r="V5" i="13"/>
  <c r="Z5" i="13" s="1"/>
  <c r="V9" i="13"/>
  <c r="Z9" i="13" s="1"/>
  <c r="V13" i="13"/>
  <c r="Z13" i="13" s="1"/>
  <c r="V17" i="13"/>
  <c r="Z17" i="13" s="1"/>
  <c r="V22" i="13"/>
  <c r="Z22" i="13" s="1"/>
  <c r="V59" i="13"/>
  <c r="Z59" i="13" s="1"/>
  <c r="V75" i="13"/>
  <c r="Z75" i="13" s="1"/>
  <c r="V91" i="13"/>
  <c r="Z91" i="13" s="1"/>
  <c r="V107" i="13"/>
  <c r="Z107" i="13" s="1"/>
  <c r="V14" i="13"/>
  <c r="Z14" i="13" s="1"/>
  <c r="V20" i="13"/>
  <c r="Z20" i="13" s="1"/>
  <c r="V51" i="13"/>
  <c r="Z51" i="13" s="1"/>
  <c r="V67" i="13"/>
  <c r="Z67" i="13" s="1"/>
  <c r="V83" i="13"/>
  <c r="Z83" i="13" s="1"/>
  <c r="V99" i="13"/>
  <c r="Z99" i="13" s="1"/>
  <c r="V35" i="13"/>
  <c r="Z35" i="13" s="1"/>
  <c r="V43" i="13"/>
  <c r="Z43" i="13" s="1"/>
  <c r="V125" i="13"/>
  <c r="Z125" i="13" s="1"/>
  <c r="V147" i="13"/>
  <c r="Z147" i="13" s="1"/>
  <c r="V174" i="13"/>
  <c r="Z174" i="13" s="1"/>
  <c r="V31" i="13"/>
  <c r="Z31" i="13" s="1"/>
  <c r="AB31" i="13" s="1"/>
  <c r="V39" i="13"/>
  <c r="Z39" i="13" s="1"/>
  <c r="V47" i="13"/>
  <c r="Z47" i="13" s="1"/>
  <c r="V126" i="13"/>
  <c r="Z126" i="13" s="1"/>
  <c r="V155" i="13"/>
  <c r="Z155" i="13" s="1"/>
  <c r="AB155" i="13" s="1"/>
  <c r="V158" i="13"/>
  <c r="Z158" i="13" s="1"/>
  <c r="V122" i="13"/>
  <c r="Z122" i="13" s="1"/>
  <c r="V134" i="13"/>
  <c r="Z134" i="13" s="1"/>
  <c r="V166" i="13"/>
  <c r="Z166" i="13" s="1"/>
  <c r="V127" i="13"/>
  <c r="Z127" i="13" s="1"/>
  <c r="V135" i="13"/>
  <c r="Z135" i="13" s="1"/>
  <c r="V143" i="13"/>
  <c r="Z143" i="13" s="1"/>
  <c r="V151" i="13"/>
  <c r="Z151" i="13" s="1"/>
  <c r="V159" i="13"/>
  <c r="Z159" i="13" s="1"/>
  <c r="V167" i="13"/>
  <c r="Z167" i="13" s="1"/>
  <c r="V175" i="13"/>
  <c r="Z175" i="13" s="1"/>
</calcChain>
</file>

<file path=xl/sharedStrings.xml><?xml version="1.0" encoding="utf-8"?>
<sst xmlns="http://schemas.openxmlformats.org/spreadsheetml/2006/main" count="590" uniqueCount="460">
  <si>
    <t>1000</t>
  </si>
  <si>
    <t>10</t>
  </si>
  <si>
    <t>0070</t>
  </si>
  <si>
    <t>0170</t>
  </si>
  <si>
    <t>3120</t>
  </si>
  <si>
    <t>0130</t>
  </si>
  <si>
    <t>1150</t>
  </si>
  <si>
    <t>0190</t>
  </si>
  <si>
    <t>3130</t>
  </si>
  <si>
    <t>0120</t>
  </si>
  <si>
    <t>0010</t>
  </si>
  <si>
    <t>2620</t>
  </si>
  <si>
    <t>0230</t>
  </si>
  <si>
    <t>0510</t>
  </si>
  <si>
    <t>2660</t>
  </si>
  <si>
    <t>0040</t>
  </si>
  <si>
    <t>0250</t>
  </si>
  <si>
    <t>0640</t>
  </si>
  <si>
    <t>2405</t>
  </si>
  <si>
    <t>3140</t>
  </si>
  <si>
    <t>0980</t>
  </si>
  <si>
    <t>0580</t>
  </si>
  <si>
    <t>0110</t>
  </si>
  <si>
    <t>1500</t>
  </si>
  <si>
    <t>1600</t>
  </si>
  <si>
    <t>0260</t>
  </si>
  <si>
    <t>0020</t>
  </si>
  <si>
    <t>0890</t>
  </si>
  <si>
    <t>2600</t>
  </si>
  <si>
    <t>2650</t>
  </si>
  <si>
    <t>1220</t>
  </si>
  <si>
    <t>0123</t>
  </si>
  <si>
    <t>0500</t>
  </si>
  <si>
    <t>3010</t>
  </si>
  <si>
    <t>2700</t>
  </si>
  <si>
    <t>0880</t>
  </si>
  <si>
    <t>0100</t>
  </si>
  <si>
    <t>0540</t>
  </si>
  <si>
    <t>0930</t>
  </si>
  <si>
    <t>3100</t>
  </si>
  <si>
    <t>0220</t>
  </si>
  <si>
    <t>0030</t>
  </si>
  <si>
    <t>3020</t>
  </si>
  <si>
    <t>0270</t>
  </si>
  <si>
    <t>0060</t>
  </si>
  <si>
    <t>0470</t>
  </si>
  <si>
    <t>1350</t>
  </si>
  <si>
    <t>1620</t>
  </si>
  <si>
    <t>2760</t>
  </si>
  <si>
    <t>0290</t>
  </si>
  <si>
    <t>2862</t>
  </si>
  <si>
    <t>2830</t>
  </si>
  <si>
    <t>2840</t>
  </si>
  <si>
    <t>1790</t>
  </si>
  <si>
    <t>2000</t>
  </si>
  <si>
    <t>0490</t>
  </si>
  <si>
    <t>3060</t>
  </si>
  <si>
    <t>1780</t>
  </si>
  <si>
    <t>2720</t>
  </si>
  <si>
    <t>1020</t>
  </si>
  <si>
    <t>0140</t>
  </si>
  <si>
    <t>1560</t>
  </si>
  <si>
    <t>1400</t>
  </si>
  <si>
    <t>0050</t>
  </si>
  <si>
    <t>2800</t>
  </si>
  <si>
    <t>0310</t>
  </si>
  <si>
    <t>1850</t>
  </si>
  <si>
    <t>0550</t>
  </si>
  <si>
    <t>0560</t>
  </si>
  <si>
    <t>1860</t>
  </si>
  <si>
    <t>2590</t>
  </si>
  <si>
    <t>0520</t>
  </si>
  <si>
    <t>2190</t>
  </si>
  <si>
    <t>2610</t>
  </si>
  <si>
    <t>1580</t>
  </si>
  <si>
    <t>2730</t>
  </si>
  <si>
    <t>1870</t>
  </si>
  <si>
    <t>0240</t>
  </si>
  <si>
    <t>0910</t>
  </si>
  <si>
    <t>2740</t>
  </si>
  <si>
    <t>3000</t>
  </si>
  <si>
    <t>2710</t>
  </si>
  <si>
    <t>1010</t>
  </si>
  <si>
    <t>0480</t>
  </si>
  <si>
    <t>0740</t>
  </si>
  <si>
    <t>0870</t>
  </si>
  <si>
    <t>0960</t>
  </si>
  <si>
    <t>2790</t>
  </si>
  <si>
    <t>1550</t>
  </si>
  <si>
    <t>0900</t>
  </si>
  <si>
    <t>1760</t>
  </si>
  <si>
    <t>2690</t>
  </si>
  <si>
    <t>2630</t>
  </si>
  <si>
    <t>1050</t>
  </si>
  <si>
    <t>2540</t>
  </si>
  <si>
    <t>2535</t>
  </si>
  <si>
    <t>2530</t>
  </si>
  <si>
    <t>3090</t>
  </si>
  <si>
    <t>2520</t>
  </si>
  <si>
    <t>1490</t>
  </si>
  <si>
    <t>2820</t>
  </si>
  <si>
    <t>1828</t>
  </si>
  <si>
    <t>3230</t>
  </si>
  <si>
    <t>1110</t>
  </si>
  <si>
    <t>2580</t>
  </si>
  <si>
    <t>2680</t>
  </si>
  <si>
    <t>1120</t>
  </si>
  <si>
    <t>0990</t>
  </si>
  <si>
    <t>2640</t>
  </si>
  <si>
    <t>0970</t>
  </si>
  <si>
    <t>2865</t>
  </si>
  <si>
    <t>2780</t>
  </si>
  <si>
    <t>1530</t>
  </si>
  <si>
    <t>1750</t>
  </si>
  <si>
    <t>1510</t>
  </si>
  <si>
    <t>1040</t>
  </si>
  <si>
    <t>1340</t>
  </si>
  <si>
    <t>0950</t>
  </si>
  <si>
    <t>1390</t>
  </si>
  <si>
    <t>1980</t>
  </si>
  <si>
    <t>1360</t>
  </si>
  <si>
    <t>3220</t>
  </si>
  <si>
    <t>1070</t>
  </si>
  <si>
    <t>3110</t>
  </si>
  <si>
    <t>3040</t>
  </si>
  <si>
    <t>0920</t>
  </si>
  <si>
    <t>3148</t>
  </si>
  <si>
    <t>1030</t>
  </si>
  <si>
    <t>1140</t>
  </si>
  <si>
    <t>1430</t>
  </si>
  <si>
    <t>1080</t>
  </si>
  <si>
    <t>1450</t>
  </si>
  <si>
    <t>2180</t>
  </si>
  <si>
    <t>1180</t>
  </si>
  <si>
    <t>3080</t>
  </si>
  <si>
    <t>2810</t>
  </si>
  <si>
    <t>1160</t>
  </si>
  <si>
    <t>8001</t>
  </si>
  <si>
    <t>2010</t>
  </si>
  <si>
    <t>3146</t>
  </si>
  <si>
    <t>1570</t>
  </si>
  <si>
    <t>1990</t>
  </si>
  <si>
    <t>3210</t>
  </si>
  <si>
    <t>3200</t>
  </si>
  <si>
    <t>1810</t>
  </si>
  <si>
    <t>2750</t>
  </si>
  <si>
    <t>1060</t>
  </si>
  <si>
    <t>2055</t>
  </si>
  <si>
    <t>1195</t>
  </si>
  <si>
    <t>0940</t>
  </si>
  <si>
    <t>2570</t>
  </si>
  <si>
    <t>1410</t>
  </si>
  <si>
    <t>2070</t>
  </si>
  <si>
    <t>3050</t>
  </si>
  <si>
    <t>3085</t>
  </si>
  <si>
    <t>1480</t>
  </si>
  <si>
    <t>0860</t>
  </si>
  <si>
    <t>3030</t>
  </si>
  <si>
    <t>2670</t>
  </si>
  <si>
    <t>1440</t>
  </si>
  <si>
    <t>2560</t>
  </si>
  <si>
    <t>2770</t>
  </si>
  <si>
    <t>1130</t>
  </si>
  <si>
    <t>1520</t>
  </si>
  <si>
    <t>1420</t>
  </si>
  <si>
    <t>1540</t>
  </si>
  <si>
    <t>2035</t>
  </si>
  <si>
    <t>2020</t>
  </si>
  <si>
    <t>2505</t>
  </si>
  <si>
    <t>1380</t>
  </si>
  <si>
    <t>1330</t>
  </si>
  <si>
    <t>1590</t>
  </si>
  <si>
    <t>2515</t>
  </si>
  <si>
    <t>0180</t>
  </si>
  <si>
    <t>1460</t>
  </si>
  <si>
    <t>3070</t>
  </si>
  <si>
    <t>3147</t>
  </si>
  <si>
    <t>3145</t>
  </si>
  <si>
    <t>5210</t>
  </si>
  <si>
    <t>0770</t>
  </si>
  <si>
    <t>2395</t>
  </si>
  <si>
    <t>(first year) numbers.  If they did, work with district to request a waiver of the MOE reduction through the USDOE Secretary.</t>
  </si>
  <si>
    <t xml:space="preserve">Follow up with any district that fails the MOE calculation to determine if such district had a natural disaster that impacted the base year </t>
  </si>
  <si>
    <t>Audited FTE Count Used</t>
  </si>
  <si>
    <t>Exclusions: Capital, Debt, Community Service</t>
  </si>
  <si>
    <t>Notes:</t>
  </si>
  <si>
    <t>0000-3999</t>
  </si>
  <si>
    <t>1971, 1972</t>
  </si>
  <si>
    <t>minus</t>
  </si>
  <si>
    <t>0100-0699, 0800-0810, 0850-0899</t>
  </si>
  <si>
    <t>3100-3199</t>
  </si>
  <si>
    <t>plus</t>
  </si>
  <si>
    <t xml:space="preserve">0010-1900, 2100-2900, 3200, 3210, 3220, 3400 </t>
  </si>
  <si>
    <t>Grant</t>
  </si>
  <si>
    <t>Object/Source</t>
  </si>
  <si>
    <t>Program</t>
  </si>
  <si>
    <t>Fund</t>
  </si>
  <si>
    <t>Calculation of current expenses</t>
  </si>
  <si>
    <t>Maintenance of Effort report</t>
  </si>
  <si>
    <t>fdrcd.sqr</t>
  </si>
  <si>
    <t>CHARTER SCHOOL INSTITUTE</t>
  </si>
  <si>
    <t>LIBERTY J-4</t>
  </si>
  <si>
    <t>YUMA</t>
  </si>
  <si>
    <t>IDALIA RJ-3</t>
  </si>
  <si>
    <t>WRAY RD-2</t>
  </si>
  <si>
    <t>YUMA 1</t>
  </si>
  <si>
    <t>PAWNEE RE-12</t>
  </si>
  <si>
    <t>WELD</t>
  </si>
  <si>
    <t>PRAIRIE RE-11</t>
  </si>
  <si>
    <t>BRIGGSDALE RE-10</t>
  </si>
  <si>
    <t>AULT-HIGHLAND RE-9</t>
  </si>
  <si>
    <t>FT. LUPTON RE-8</t>
  </si>
  <si>
    <t>PLATTE VALLEY RE-7</t>
  </si>
  <si>
    <t>GREELEY RE-6</t>
  </si>
  <si>
    <t>WELD RE-5J (JOHNSTOWN,MILLIKEN)</t>
  </si>
  <si>
    <t>WINDSOR RE-4</t>
  </si>
  <si>
    <t>WELD RE-3 (KEENESBURG)</t>
  </si>
  <si>
    <t>EATON RE-2</t>
  </si>
  <si>
    <t>WELD RE-1 (GILCREST, LASALLE, PLATTEVILLE)</t>
  </si>
  <si>
    <t>WOODLIN R-104</t>
  </si>
  <si>
    <t>WASHINGTON</t>
  </si>
  <si>
    <t>OTIS R-3</t>
  </si>
  <si>
    <t>ARICKAREE R-2</t>
  </si>
  <si>
    <t>WOODLAND PARK RE-2</t>
  </si>
  <si>
    <t>TELLER</t>
  </si>
  <si>
    <t>CRIPPLE CREEK RE-1</t>
  </si>
  <si>
    <t>SUMMIT RE-1</t>
  </si>
  <si>
    <t>SUMMIT</t>
  </si>
  <si>
    <t>PLATTE VALLEY RE-3</t>
  </si>
  <si>
    <t>SEDGWICK</t>
  </si>
  <si>
    <t>JULESBURG RE-1</t>
  </si>
  <si>
    <t>NORWOOD R-2J</t>
  </si>
  <si>
    <t>SAN MIGUEL</t>
  </si>
  <si>
    <t>TELLURIDE R-1</t>
  </si>
  <si>
    <t>SILVERTON 1</t>
  </si>
  <si>
    <t>SAN JUAN</t>
  </si>
  <si>
    <t>CENTER 26JT</t>
  </si>
  <si>
    <t>SAGUACHE</t>
  </si>
  <si>
    <t>MOFFAT 2</t>
  </si>
  <si>
    <t>MOUNTAIN VALLEY RE-1</t>
  </si>
  <si>
    <t>SOUTH ROUTT RE-3</t>
  </si>
  <si>
    <t>ROUTT</t>
  </si>
  <si>
    <t>STEAMBOAT SPRINGS RE-2</t>
  </si>
  <si>
    <t>HAYDEN RE-1</t>
  </si>
  <si>
    <t>SARGENT RE-33J</t>
  </si>
  <si>
    <t>RIO GRANDE</t>
  </si>
  <si>
    <t>MONTE VISTA C-8</t>
  </si>
  <si>
    <t>DEL NORTE C-7</t>
  </si>
  <si>
    <t>RANGELY RE-4</t>
  </si>
  <si>
    <t>RIO BLANCO</t>
  </si>
  <si>
    <t>MEEKER RE-1</t>
  </si>
  <si>
    <t>PUEBLO RURAL 70</t>
  </si>
  <si>
    <t>PUEBLO</t>
  </si>
  <si>
    <t>PUEBLO CITY 60</t>
  </si>
  <si>
    <t>WILEY RE-13JT</t>
  </si>
  <si>
    <t>PROWERS</t>
  </si>
  <si>
    <t>HOLLY RE-3</t>
  </si>
  <si>
    <t>LAMAR RE-2</t>
  </si>
  <si>
    <t>GRANADA RE-1</t>
  </si>
  <si>
    <t>ASPEN 1</t>
  </si>
  <si>
    <t>PITKIN</t>
  </si>
  <si>
    <t>HAXTUN RE-2J</t>
  </si>
  <si>
    <t>PHILLIPS</t>
  </si>
  <si>
    <t>HOLYOKE RE-1J</t>
  </si>
  <si>
    <t>PARK RE-2</t>
  </si>
  <si>
    <t>PARK</t>
  </si>
  <si>
    <t>PLATTE CANYON R-1</t>
  </si>
  <si>
    <t>RIDGWAY R-2</t>
  </si>
  <si>
    <t>OURAY</t>
  </si>
  <si>
    <t>OURAY R-1</t>
  </si>
  <si>
    <t>SWINK 33</t>
  </si>
  <si>
    <t>OTERO</t>
  </si>
  <si>
    <t>CHERAW 31</t>
  </si>
  <si>
    <t>FOWLER R-4J</t>
  </si>
  <si>
    <t>MANZANOLA 3J</t>
  </si>
  <si>
    <t>ROCKY FORD R-2</t>
  </si>
  <si>
    <t>EAST OTERO R-1</t>
  </si>
  <si>
    <t>WIGGINS RE-50(J)</t>
  </si>
  <si>
    <t>MORGAN</t>
  </si>
  <si>
    <t>WELDON VALLEY RE-20(J)</t>
  </si>
  <si>
    <t>FT. MORGAN RE-3</t>
  </si>
  <si>
    <t>BRUSH RE-2(J)</t>
  </si>
  <si>
    <t>WEST END RE-2</t>
  </si>
  <si>
    <t>MONTROSE</t>
  </si>
  <si>
    <t>MONTROSE RE-1J</t>
  </si>
  <si>
    <t>MANCOS RE-6</t>
  </si>
  <si>
    <t>MONTEZUMA</t>
  </si>
  <si>
    <t>DOLORES RE-4A</t>
  </si>
  <si>
    <t>MONTEZUMA-CORTEZ RE-1</t>
  </si>
  <si>
    <t>MOFFAT COUNTY RE NO. 1</t>
  </si>
  <si>
    <t>MOFFAT</t>
  </si>
  <si>
    <t>CREEDE CONSOLIDATED 1</t>
  </si>
  <si>
    <t>MINERAL</t>
  </si>
  <si>
    <t>MESA COUNTY VALLEY 51</t>
  </si>
  <si>
    <t>MESA</t>
  </si>
  <si>
    <t>PLATEAU VALLEY 50</t>
  </si>
  <si>
    <t>DEBEQUE 49JT</t>
  </si>
  <si>
    <t>PLATEAU RE-5</t>
  </si>
  <si>
    <t>LOGAN</t>
  </si>
  <si>
    <t>BUFFALO RE-4</t>
  </si>
  <si>
    <t>FRENCHMAN RE-3</t>
  </si>
  <si>
    <t>VALLEY RE-1</t>
  </si>
  <si>
    <t>KARVAL RE-23</t>
  </si>
  <si>
    <t>LINCOLN</t>
  </si>
  <si>
    <t>LIMON RE-4J</t>
  </si>
  <si>
    <t>GENOA-HUGO C-113</t>
  </si>
  <si>
    <t>KIM REORGANIZED 88</t>
  </si>
  <si>
    <t>LAS ANIMAS</t>
  </si>
  <si>
    <t>BRANSON REORGANIZED 82</t>
  </si>
  <si>
    <t>AGUILAR REORGANIZED 6</t>
  </si>
  <si>
    <t>HOEHNE REORGANIZED 3</t>
  </si>
  <si>
    <t>PRIMERO REORGANIZED 2</t>
  </si>
  <si>
    <t>TRINIDAD 1</t>
  </si>
  <si>
    <t>ESTES PARK R-3</t>
  </si>
  <si>
    <t>LARIMER</t>
  </si>
  <si>
    <t>THOMPSON R-2J</t>
  </si>
  <si>
    <t>POUDRE R-1</t>
  </si>
  <si>
    <t>IGNACIO 11 JT</t>
  </si>
  <si>
    <t>LA PLATA</t>
  </si>
  <si>
    <t>BAYFIELD 10JT-R</t>
  </si>
  <si>
    <t>DURANGO 9-R</t>
  </si>
  <si>
    <t>LEADVILLE R-1</t>
  </si>
  <si>
    <t>LAKE</t>
  </si>
  <si>
    <t>BURLINGTON RE-6J</t>
  </si>
  <si>
    <t>KIT CARSON</t>
  </si>
  <si>
    <t>BETHUNE R-5</t>
  </si>
  <si>
    <t>STRATTON R-4</t>
  </si>
  <si>
    <t>HI PLAINS R-23</t>
  </si>
  <si>
    <t>ARRIBA-FLAGLER C-20</t>
  </si>
  <si>
    <t>PLAINVIEW RE-2</t>
  </si>
  <si>
    <t>KIOWA</t>
  </si>
  <si>
    <t>EADS RE-1</t>
  </si>
  <si>
    <t>JEFFERSON R-1</t>
  </si>
  <si>
    <t>JEFFERSON</t>
  </si>
  <si>
    <t>NORTH PARK R-1</t>
  </si>
  <si>
    <t>JACKSON</t>
  </si>
  <si>
    <t>LA VETA RE-2</t>
  </si>
  <si>
    <t>HUERFANO</t>
  </si>
  <si>
    <t>HUERFANO RE-1</t>
  </si>
  <si>
    <t>HINSDALE COUNTY RE-1</t>
  </si>
  <si>
    <t>HINSDALE</t>
  </si>
  <si>
    <t>GUNNISON WATERSHED RE-1J</t>
  </si>
  <si>
    <t>GUNNISON</t>
  </si>
  <si>
    <t>EAST GRAND 2</t>
  </si>
  <si>
    <t>GRAND</t>
  </si>
  <si>
    <t>WEST GRAND 1-JT</t>
  </si>
  <si>
    <t>GILPIN COUNTY RE-1</t>
  </si>
  <si>
    <t>GILPIN</t>
  </si>
  <si>
    <t>GARIFLED 16</t>
  </si>
  <si>
    <t>GARFIELD</t>
  </si>
  <si>
    <t>GARFIELD RE-2</t>
  </si>
  <si>
    <t>ROARING FORK RE-1</t>
  </si>
  <si>
    <t>COTOPAXI RE-3</t>
  </si>
  <si>
    <t>FREMONT</t>
  </si>
  <si>
    <t>FLORENCE RE-2</t>
  </si>
  <si>
    <t>CANON CITY RE-1</t>
  </si>
  <si>
    <t>MIAMI-YODER 60</t>
  </si>
  <si>
    <t>EL PASO</t>
  </si>
  <si>
    <t>EDISON 54JT</t>
  </si>
  <si>
    <t>FALCON 49</t>
  </si>
  <si>
    <t>LEWIS-PALMER 38</t>
  </si>
  <si>
    <t>HANOVER 28</t>
  </si>
  <si>
    <t>PEYTON 23JT</t>
  </si>
  <si>
    <t>ELLICOTT 22</t>
  </si>
  <si>
    <t>ACADEMY 20</t>
  </si>
  <si>
    <t>MANITOU SPRINGS 14</t>
  </si>
  <si>
    <t>CHEYENNE MOUNTAIN 12</t>
  </si>
  <si>
    <t>COLORADO SPRINGS 11</t>
  </si>
  <si>
    <t>FOUNTAIN 8</t>
  </si>
  <si>
    <t>WIDEFIELD 3</t>
  </si>
  <si>
    <t>HARRISON 2</t>
  </si>
  <si>
    <t>CALHAN RJ1</t>
  </si>
  <si>
    <t>AGATE 300</t>
  </si>
  <si>
    <t>ELBERT</t>
  </si>
  <si>
    <t>ELBERT 200</t>
  </si>
  <si>
    <t>BIG SANDY 100J</t>
  </si>
  <si>
    <t>KIOWA C-2</t>
  </si>
  <si>
    <t>ELIZABETH C-1</t>
  </si>
  <si>
    <t>EAGLE COUNTY RE 50</t>
  </si>
  <si>
    <t>EAGLE</t>
  </si>
  <si>
    <t>DOUGLAS COUNTY RE-1</t>
  </si>
  <si>
    <t>DOUGLAS</t>
  </si>
  <si>
    <t>DOLORES RE NO.2</t>
  </si>
  <si>
    <t>DOLORES</t>
  </si>
  <si>
    <t>DENVER COUNTY 1</t>
  </si>
  <si>
    <t>DENVER</t>
  </si>
  <si>
    <t>DELTA COUNTY 50(J)</t>
  </si>
  <si>
    <t>DELTA</t>
  </si>
  <si>
    <t>CONSOLIDATED C-1</t>
  </si>
  <si>
    <t>CUSTER</t>
  </si>
  <si>
    <t>CROWLEY COUNTY RE-1-J</t>
  </si>
  <si>
    <t>CROWLEY</t>
  </si>
  <si>
    <t>SIERRA GRANDE R-30</t>
  </si>
  <si>
    <t>COSTILLA</t>
  </si>
  <si>
    <t>SOUTH CONEJOS RE-10</t>
  </si>
  <si>
    <t>CONEJOS</t>
  </si>
  <si>
    <t>SANFORD 6J</t>
  </si>
  <si>
    <t>NORTH CONEJOS RE-1J</t>
  </si>
  <si>
    <t>CLEAR CREEK RE-1</t>
  </si>
  <si>
    <t>CLEAR CREEK</t>
  </si>
  <si>
    <t>CHEYENNE RE-5</t>
  </si>
  <si>
    <t>CHEYENNE</t>
  </si>
  <si>
    <t>KIT CARSON R-1</t>
  </si>
  <si>
    <t>SALIDA R-32(J)</t>
  </si>
  <si>
    <t>CHAFFEE</t>
  </si>
  <si>
    <t>BUENA VISTA R-31</t>
  </si>
  <si>
    <t>BOULDER VALLEY RE-2J</t>
  </si>
  <si>
    <t>BOULDER</t>
  </si>
  <si>
    <t>ST VRAIN VALLEY RE-1J</t>
  </si>
  <si>
    <t>MCCLAVE RE-2</t>
  </si>
  <si>
    <t>BENT</t>
  </si>
  <si>
    <t>LAS ANIMAS RE-1</t>
  </si>
  <si>
    <t>CAMPO RE-6</t>
  </si>
  <si>
    <t>BACA</t>
  </si>
  <si>
    <t>VILAS RE-5</t>
  </si>
  <si>
    <t>SPRINGFIELD RE-4</t>
  </si>
  <si>
    <t>PRITCHETT RE-3</t>
  </si>
  <si>
    <t>WALSH RE-1</t>
  </si>
  <si>
    <t>ARCHULETA COUNTY 50JT</t>
  </si>
  <si>
    <t>ARCHULETA</t>
  </si>
  <si>
    <t>BYERS 32J</t>
  </si>
  <si>
    <t>ARAPAHOE</t>
  </si>
  <si>
    <t>ADAMS-ARAPAHOE 28J</t>
  </si>
  <si>
    <t>DEER TRAIL 26J</t>
  </si>
  <si>
    <t>LITTLETON 6</t>
  </si>
  <si>
    <t>CHERRY CREEK 5</t>
  </si>
  <si>
    <t>SHERIDAN 2</t>
  </si>
  <si>
    <t>ENGLEWOOD 1</t>
  </si>
  <si>
    <t>SANGRE DE CRISTO RE-22J</t>
  </si>
  <si>
    <t>ALAMOSA</t>
  </si>
  <si>
    <t>ALAMOSA RE-11J</t>
  </si>
  <si>
    <t>WESTMINSTER 50</t>
  </si>
  <si>
    <t>ADAMS</t>
  </si>
  <si>
    <t>STRASBURG 31J</t>
  </si>
  <si>
    <t>BENNETT 29J</t>
  </si>
  <si>
    <t>BRIGHTON 27J</t>
  </si>
  <si>
    <t>ADAMS CITY 14</t>
  </si>
  <si>
    <t>ADAMS 12 FIVE STAR</t>
  </si>
  <si>
    <t>MAPLETON 1</t>
  </si>
  <si>
    <t>FY2013-2014, lesser of Expenses or Per Pupil</t>
  </si>
  <si>
    <t>EXPENSES PER PUPIL</t>
  </si>
  <si>
    <t>CURRENT EXPENSES</t>
  </si>
  <si>
    <t>PUPIL COUNT</t>
  </si>
  <si>
    <t>DISTRICT</t>
  </si>
  <si>
    <t>COUNTY</t>
  </si>
  <si>
    <t>DISTRICT CODE</t>
  </si>
  <si>
    <t>MOE Adjustment</t>
  </si>
  <si>
    <t>Percentage failed 90% Requirement</t>
  </si>
  <si>
    <t>Did Not Meet 90% Requirement</t>
  </si>
  <si>
    <t>FY2012-2013</t>
  </si>
  <si>
    <t>FY2013-2014</t>
  </si>
  <si>
    <t>Required Level - 90% FY12-13</t>
  </si>
  <si>
    <r>
      <t xml:space="preserve">10,11, 18, 19, 20, 22, </t>
    </r>
    <r>
      <rPr>
        <b/>
        <sz val="9"/>
        <rFont val="Arial"/>
        <family val="2"/>
      </rPr>
      <t>24,</t>
    </r>
    <r>
      <rPr>
        <sz val="9"/>
        <rFont val="Arial"/>
        <family val="2"/>
      </rPr>
      <t xml:space="preserve"> 25, 50, 60, 64, 70, 72, 73</t>
    </r>
  </si>
  <si>
    <r>
      <t xml:space="preserve">23, </t>
    </r>
    <r>
      <rPr>
        <strike/>
        <sz val="9"/>
        <rFont val="Arial"/>
        <family val="2"/>
      </rPr>
      <t>51</t>
    </r>
    <r>
      <rPr>
        <sz val="9"/>
        <rFont val="Arial"/>
      </rPr>
      <t xml:space="preserve"> 21</t>
    </r>
  </si>
  <si>
    <t>AKRON R-1 **</t>
  </si>
  <si>
    <t>LONE STAR 101 **</t>
  </si>
  <si>
    <t>**</t>
  </si>
  <si>
    <t>Manual adjustments made due to coding errors noted in the data pipeline file.</t>
  </si>
  <si>
    <t>CENTENNIAL R-1</t>
  </si>
  <si>
    <t>US ED waiver granted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</si>
</sst>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_);\(#,##0.0\)"/>
    <numFmt numFmtId="165" formatCode="#,##0.0_);[Red]\(#,##0.0\)"/>
    <numFmt numFmtId="166" formatCode="0.0000%"/>
  </numFmts>
  <fonts count="12" x14ac:knownFonts="1">
    <font>
      <sz val="10"/>
      <name val="Tahoma"/>
    </font>
    <font>
      <b/>
      <sz val="10"/>
      <name val="Tahoma"/>
    </font>
    <font>
      <sz val="10"/>
      <name val="Arial"/>
    </font>
    <font>
      <sz val="9"/>
      <name val="Arial"/>
    </font>
    <font>
      <b/>
      <sz val="9"/>
      <name val="Arial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trike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2" borderId="0"/>
    <xf numFmtId="0" fontId="2" fillId="0" borderId="0"/>
    <xf numFmtId="43" fontId="2" fillId="0" borderId="0" applyFont="0" applyFill="0" applyBorder="0" applyAlignment="0" applyProtection="0"/>
    <xf numFmtId="40" fontId="10" fillId="0" borderId="0"/>
  </cellStyleXfs>
  <cellXfs count="74">
    <xf numFmtId="0" fontId="0" fillId="0" borderId="0" xfId="0"/>
    <xf numFmtId="0" fontId="3" fillId="0" borderId="0" xfId="2" applyFont="1"/>
    <xf numFmtId="0" fontId="3" fillId="0" borderId="0" xfId="2" applyFont="1" applyFill="1"/>
    <xf numFmtId="0" fontId="3" fillId="0" borderId="0" xfId="2" quotePrefix="1" applyFont="1" applyFill="1"/>
    <xf numFmtId="0" fontId="3" fillId="0" borderId="0" xfId="2" quotePrefix="1" applyFont="1"/>
    <xf numFmtId="0" fontId="4" fillId="0" borderId="0" xfId="2" applyFont="1"/>
    <xf numFmtId="0" fontId="3" fillId="0" borderId="0" xfId="2" applyFont="1" applyFill="1" applyAlignment="1">
      <alignment wrapText="1"/>
    </xf>
    <xf numFmtId="0" fontId="5" fillId="0" borderId="0" xfId="2" applyFont="1" applyFill="1"/>
    <xf numFmtId="0" fontId="7" fillId="0" borderId="0" xfId="2" applyFont="1" applyFill="1" applyBorder="1"/>
    <xf numFmtId="0" fontId="7" fillId="0" borderId="0" xfId="2" applyFont="1" applyFill="1"/>
    <xf numFmtId="166" fontId="7" fillId="0" borderId="3" xfId="2" applyNumberFormat="1" applyFont="1" applyFill="1" applyBorder="1"/>
    <xf numFmtId="40" fontId="7" fillId="0" borderId="3" xfId="2" applyNumberFormat="1" applyFont="1" applyFill="1" applyBorder="1"/>
    <xf numFmtId="0" fontId="7" fillId="0" borderId="3" xfId="2" applyFont="1" applyFill="1" applyBorder="1"/>
    <xf numFmtId="166" fontId="7" fillId="0" borderId="0" xfId="2" applyNumberFormat="1" applyFont="1" applyFill="1" applyBorder="1"/>
    <xf numFmtId="40" fontId="7" fillId="0" borderId="0" xfId="2" applyNumberFormat="1" applyFont="1" applyFill="1" applyBorder="1"/>
    <xf numFmtId="0" fontId="7" fillId="0" borderId="11" xfId="2" applyFont="1" applyFill="1" applyBorder="1" applyAlignment="1">
      <alignment horizontal="center"/>
    </xf>
    <xf numFmtId="0" fontId="7" fillId="0" borderId="11" xfId="2" applyFont="1" applyFill="1" applyBorder="1"/>
    <xf numFmtId="0" fontId="5" fillId="0" borderId="0" xfId="2" applyFont="1"/>
    <xf numFmtId="0" fontId="7" fillId="3" borderId="0" xfId="2" applyFont="1" applyFill="1" applyProtection="1">
      <protection locked="0"/>
    </xf>
    <xf numFmtId="0" fontId="7" fillId="3" borderId="0" xfId="2" applyFont="1" applyFill="1" applyAlignment="1" applyProtection="1">
      <alignment horizontal="left"/>
    </xf>
    <xf numFmtId="164" fontId="2" fillId="3" borderId="7" xfId="2" applyNumberFormat="1" applyFont="1" applyFill="1" applyBorder="1"/>
    <xf numFmtId="0" fontId="7" fillId="3" borderId="0" xfId="2" applyFont="1" applyFill="1" applyBorder="1"/>
    <xf numFmtId="4" fontId="7" fillId="3" borderId="0" xfId="2" applyNumberFormat="1" applyFont="1" applyFill="1" applyBorder="1"/>
    <xf numFmtId="4" fontId="7" fillId="3" borderId="6" xfId="2" applyNumberFormat="1" applyFont="1" applyFill="1" applyBorder="1"/>
    <xf numFmtId="0" fontId="7" fillId="3" borderId="0" xfId="2" applyFont="1" applyFill="1"/>
    <xf numFmtId="4" fontId="7" fillId="3" borderId="7" xfId="2" applyNumberFormat="1" applyFont="1" applyFill="1" applyBorder="1"/>
    <xf numFmtId="40" fontId="7" fillId="3" borderId="7" xfId="2" applyNumberFormat="1" applyFont="1" applyFill="1" applyBorder="1"/>
    <xf numFmtId="40" fontId="7" fillId="3" borderId="0" xfId="2" applyNumberFormat="1" applyFont="1" applyFill="1" applyBorder="1"/>
    <xf numFmtId="40" fontId="7" fillId="3" borderId="6" xfId="2" applyNumberFormat="1" applyFont="1" applyFill="1" applyBorder="1"/>
    <xf numFmtId="166" fontId="7" fillId="3" borderId="7" xfId="2" applyNumberFormat="1" applyFont="1" applyFill="1" applyBorder="1"/>
    <xf numFmtId="166" fontId="7" fillId="3" borderId="0" xfId="2" applyNumberFormat="1" applyFont="1" applyFill="1" applyBorder="1"/>
    <xf numFmtId="166" fontId="7" fillId="3" borderId="6" xfId="2" applyNumberFormat="1" applyFont="1" applyFill="1" applyBorder="1"/>
    <xf numFmtId="164" fontId="7" fillId="3" borderId="0" xfId="2" applyNumberFormat="1" applyFont="1" applyFill="1"/>
    <xf numFmtId="166" fontId="7" fillId="3" borderId="5" xfId="2" applyNumberFormat="1" applyFont="1" applyFill="1" applyBorder="1"/>
    <xf numFmtId="40" fontId="7" fillId="0" borderId="0" xfId="2" applyNumberFormat="1" applyFont="1" applyFill="1"/>
    <xf numFmtId="40" fontId="9" fillId="0" borderId="13" xfId="2" applyNumberFormat="1" applyFont="1" applyFill="1" applyBorder="1" applyAlignment="1">
      <alignment horizontal="center"/>
    </xf>
    <xf numFmtId="0" fontId="9" fillId="0" borderId="11" xfId="2" applyFont="1" applyFill="1" applyBorder="1" applyAlignment="1" applyProtection="1">
      <alignment horizontal="center" wrapText="1"/>
      <protection locked="0"/>
    </xf>
    <xf numFmtId="0" fontId="9" fillId="0" borderId="11" xfId="2" applyFont="1" applyFill="1" applyBorder="1" applyAlignment="1" applyProtection="1">
      <alignment horizontal="center"/>
    </xf>
    <xf numFmtId="0" fontId="9" fillId="0" borderId="12" xfId="2" applyFont="1" applyFill="1" applyBorder="1" applyAlignment="1">
      <alignment horizontal="center" wrapText="1"/>
    </xf>
    <xf numFmtId="0" fontId="9" fillId="0" borderId="11" xfId="2" applyFont="1" applyFill="1" applyBorder="1" applyAlignment="1">
      <alignment horizontal="center" wrapText="1"/>
    </xf>
    <xf numFmtId="0" fontId="9" fillId="0" borderId="10" xfId="2" applyFont="1" applyFill="1" applyBorder="1" applyAlignment="1">
      <alignment horizontal="center" wrapText="1"/>
    </xf>
    <xf numFmtId="40" fontId="9" fillId="0" borderId="9" xfId="2" applyNumberFormat="1" applyFont="1" applyFill="1" applyBorder="1" applyAlignment="1">
      <alignment horizontal="center" wrapText="1"/>
    </xf>
    <xf numFmtId="0" fontId="7" fillId="0" borderId="0" xfId="2" applyFont="1" applyFill="1" applyProtection="1">
      <protection locked="0"/>
    </xf>
    <xf numFmtId="0" fontId="7" fillId="0" borderId="0" xfId="2" applyFont="1" applyFill="1" applyAlignment="1" applyProtection="1">
      <alignment horizontal="left"/>
    </xf>
    <xf numFmtId="164" fontId="2" fillId="0" borderId="7" xfId="2" applyNumberFormat="1" applyFont="1" applyFill="1" applyBorder="1"/>
    <xf numFmtId="4" fontId="7" fillId="0" borderId="0" xfId="2" applyNumberFormat="1" applyFont="1" applyFill="1" applyBorder="1"/>
    <xf numFmtId="4" fontId="7" fillId="0" borderId="6" xfId="2" applyNumberFormat="1" applyFont="1" applyFill="1" applyBorder="1"/>
    <xf numFmtId="4" fontId="7" fillId="0" borderId="7" xfId="2" applyNumberFormat="1" applyFont="1" applyFill="1" applyBorder="1"/>
    <xf numFmtId="40" fontId="7" fillId="0" borderId="7" xfId="2" applyNumberFormat="1" applyFont="1" applyFill="1" applyBorder="1"/>
    <xf numFmtId="40" fontId="7" fillId="0" borderId="6" xfId="2" applyNumberFormat="1" applyFont="1" applyFill="1" applyBorder="1"/>
    <xf numFmtId="166" fontId="7" fillId="0" borderId="7" xfId="2" applyNumberFormat="1" applyFont="1" applyFill="1" applyBorder="1"/>
    <xf numFmtId="166" fontId="7" fillId="0" borderId="8" xfId="2" applyNumberFormat="1" applyFont="1" applyFill="1" applyBorder="1"/>
    <xf numFmtId="164" fontId="7" fillId="0" borderId="0" xfId="2" applyNumberFormat="1" applyFont="1" applyFill="1"/>
    <xf numFmtId="166" fontId="7" fillId="0" borderId="5" xfId="2" applyNumberFormat="1" applyFont="1" applyFill="1" applyBorder="1"/>
    <xf numFmtId="166" fontId="7" fillId="0" borderId="6" xfId="2" applyNumberFormat="1" applyFont="1" applyFill="1" applyBorder="1"/>
    <xf numFmtId="0" fontId="8" fillId="0" borderId="0" xfId="2" applyFont="1" applyFill="1" applyProtection="1">
      <protection locked="0"/>
    </xf>
    <xf numFmtId="0" fontId="8" fillId="0" borderId="0" xfId="2" applyFont="1" applyFill="1" applyAlignment="1" applyProtection="1">
      <alignment horizontal="left"/>
    </xf>
    <xf numFmtId="0" fontId="7" fillId="0" borderId="0" xfId="2" quotePrefix="1" applyFont="1" applyFill="1" applyAlignment="1" applyProtection="1">
      <alignment horizontal="left"/>
      <protection locked="0"/>
    </xf>
    <xf numFmtId="0" fontId="7" fillId="0" borderId="0" xfId="2" quotePrefix="1" applyFont="1" applyFill="1"/>
    <xf numFmtId="164" fontId="2" fillId="0" borderId="4" xfId="2" applyNumberFormat="1" applyFont="1" applyFill="1" applyBorder="1"/>
    <xf numFmtId="4" fontId="7" fillId="0" borderId="3" xfId="2" applyNumberFormat="1" applyFont="1" applyFill="1" applyBorder="1"/>
    <xf numFmtId="4" fontId="7" fillId="0" borderId="2" xfId="2" applyNumberFormat="1" applyFont="1" applyFill="1" applyBorder="1"/>
    <xf numFmtId="4" fontId="7" fillId="0" borderId="4" xfId="2" applyNumberFormat="1" applyFont="1" applyFill="1" applyBorder="1"/>
    <xf numFmtId="40" fontId="7" fillId="0" borderId="4" xfId="2" applyNumberFormat="1" applyFont="1" applyFill="1" applyBorder="1"/>
    <xf numFmtId="40" fontId="7" fillId="0" borderId="2" xfId="2" applyNumberFormat="1" applyFont="1" applyFill="1" applyBorder="1"/>
    <xf numFmtId="166" fontId="7" fillId="0" borderId="4" xfId="2" applyNumberFormat="1" applyFont="1" applyFill="1" applyBorder="1"/>
    <xf numFmtId="166" fontId="7" fillId="0" borderId="2" xfId="2" applyNumberFormat="1" applyFont="1" applyFill="1" applyBorder="1"/>
    <xf numFmtId="166" fontId="7" fillId="0" borderId="1" xfId="2" applyNumberFormat="1" applyFont="1" applyFill="1" applyBorder="1"/>
    <xf numFmtId="165" fontId="7" fillId="0" borderId="0" xfId="2" applyNumberFormat="1" applyFont="1" applyFill="1"/>
    <xf numFmtId="4" fontId="7" fillId="0" borderId="0" xfId="2" applyNumberFormat="1" applyFont="1" applyFill="1"/>
    <xf numFmtId="0" fontId="7" fillId="0" borderId="0" xfId="2" applyFont="1" applyFill="1" applyAlignment="1">
      <alignment horizontal="right"/>
    </xf>
    <xf numFmtId="0" fontId="9" fillId="0" borderId="16" xfId="2" applyFont="1" applyFill="1" applyBorder="1" applyAlignment="1">
      <alignment horizontal="center"/>
    </xf>
    <xf numFmtId="0" fontId="9" fillId="0" borderId="15" xfId="2" applyFont="1" applyFill="1" applyBorder="1" applyAlignment="1">
      <alignment horizontal="center"/>
    </xf>
    <xf numFmtId="0" fontId="9" fillId="0" borderId="14" xfId="2" applyFont="1" applyFill="1" applyBorder="1" applyAlignment="1">
      <alignment horizontal="center"/>
    </xf>
  </cellXfs>
  <cellStyles count="5">
    <cellStyle name="Comma 2" xfId="3"/>
    <cellStyle name="headerStyle" xfId="1"/>
    <cellStyle name="Normal" xfId="0" builtinId="0"/>
    <cellStyle name="Normal 2" xfId="2"/>
    <cellStyle name="Normal 5" xfId="4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9"/>
  <sheetViews>
    <sheetView tabSelected="1" zoomScale="90" zoomScaleNormal="90" workbookViewId="0">
      <pane xSplit="3" ySplit="2" topLeftCell="I3" activePane="bottomRight" state="frozen"/>
      <selection activeCell="D11" sqref="D11"/>
      <selection pane="topRight" activeCell="D11" sqref="D11"/>
      <selection pane="bottomLeft" activeCell="D11" sqref="D11"/>
      <selection pane="bottomRight" activeCell="AD20" sqref="AD20"/>
    </sheetView>
  </sheetViews>
  <sheetFormatPr defaultRowHeight="12.75" x14ac:dyDescent="0.2"/>
  <cols>
    <col min="1" max="1" width="11.7109375" style="9" customWidth="1"/>
    <col min="2" max="2" width="16.7109375" style="9" customWidth="1"/>
    <col min="3" max="3" width="34" style="9" customWidth="1"/>
    <col min="4" max="4" width="11.28515625" style="9" customWidth="1"/>
    <col min="5" max="5" width="4.7109375" style="9" customWidth="1"/>
    <col min="6" max="6" width="17" style="9" customWidth="1"/>
    <col min="7" max="7" width="4.7109375" style="9" customWidth="1"/>
    <col min="8" max="8" width="13.42578125" style="9" customWidth="1"/>
    <col min="9" max="9" width="5.85546875" style="9" customWidth="1"/>
    <col min="10" max="10" width="11.28515625" style="9" customWidth="1"/>
    <col min="11" max="11" width="4.7109375" style="9" customWidth="1"/>
    <col min="12" max="12" width="17" style="9" customWidth="1"/>
    <col min="13" max="13" width="4.7109375" style="9" customWidth="1"/>
    <col min="14" max="14" width="13.42578125" style="9" customWidth="1"/>
    <col min="15" max="15" width="4.7109375" style="9" customWidth="1"/>
    <col min="16" max="16" width="15.85546875" style="9" customWidth="1"/>
    <col min="17" max="17" width="4.7109375" style="9" customWidth="1"/>
    <col min="18" max="18" width="13.42578125" style="9" customWidth="1"/>
    <col min="19" max="19" width="4.7109375" style="9" customWidth="1"/>
    <col min="20" max="20" width="16.140625" style="8" bestFit="1" customWidth="1"/>
    <col min="21" max="21" width="4.7109375" style="8" customWidth="1"/>
    <col min="22" max="22" width="14.28515625" style="8" customWidth="1"/>
    <col min="23" max="23" width="4" style="9" customWidth="1"/>
    <col min="24" max="24" width="14" style="8" bestFit="1" customWidth="1"/>
    <col min="25" max="25" width="7" style="8" customWidth="1"/>
    <col min="26" max="26" width="15.7109375" style="8" customWidth="1"/>
    <col min="27" max="27" width="5.5703125" style="9" customWidth="1"/>
    <col min="28" max="28" width="15.7109375" style="9" customWidth="1"/>
    <col min="29" max="29" width="3.28515625" style="9" customWidth="1"/>
    <col min="30" max="16384" width="9.140625" style="9"/>
  </cols>
  <sheetData>
    <row r="1" spans="1:29" x14ac:dyDescent="0.2">
      <c r="D1" s="71" t="s">
        <v>449</v>
      </c>
      <c r="E1" s="72"/>
      <c r="F1" s="72"/>
      <c r="G1" s="72"/>
      <c r="H1" s="73"/>
      <c r="J1" s="71" t="s">
        <v>450</v>
      </c>
      <c r="K1" s="72"/>
      <c r="L1" s="72"/>
      <c r="M1" s="72"/>
      <c r="N1" s="73"/>
      <c r="P1" s="71" t="s">
        <v>451</v>
      </c>
      <c r="Q1" s="72"/>
      <c r="R1" s="73"/>
      <c r="T1" s="71" t="s">
        <v>448</v>
      </c>
      <c r="U1" s="72"/>
      <c r="V1" s="73"/>
      <c r="X1" s="71" t="s">
        <v>447</v>
      </c>
      <c r="Y1" s="72"/>
      <c r="Z1" s="73"/>
      <c r="AA1" s="34"/>
      <c r="AB1" s="35" t="s">
        <v>446</v>
      </c>
    </row>
    <row r="2" spans="1:29" ht="51" x14ac:dyDescent="0.2">
      <c r="A2" s="36" t="s">
        <v>445</v>
      </c>
      <c r="B2" s="37" t="s">
        <v>444</v>
      </c>
      <c r="C2" s="37" t="s">
        <v>443</v>
      </c>
      <c r="D2" s="38" t="s">
        <v>442</v>
      </c>
      <c r="E2" s="15"/>
      <c r="F2" s="39" t="s">
        <v>441</v>
      </c>
      <c r="G2" s="15"/>
      <c r="H2" s="40" t="s">
        <v>440</v>
      </c>
      <c r="J2" s="38" t="s">
        <v>442</v>
      </c>
      <c r="K2" s="15"/>
      <c r="L2" s="39" t="s">
        <v>441</v>
      </c>
      <c r="M2" s="15"/>
      <c r="N2" s="40" t="s">
        <v>440</v>
      </c>
      <c r="O2" s="16"/>
      <c r="P2" s="38" t="s">
        <v>441</v>
      </c>
      <c r="Q2" s="15"/>
      <c r="R2" s="40" t="s">
        <v>440</v>
      </c>
      <c r="S2" s="16"/>
      <c r="T2" s="38" t="s">
        <v>441</v>
      </c>
      <c r="U2" s="15"/>
      <c r="V2" s="40" t="s">
        <v>440</v>
      </c>
      <c r="X2" s="38" t="s">
        <v>441</v>
      </c>
      <c r="Y2" s="15"/>
      <c r="Z2" s="40" t="s">
        <v>440</v>
      </c>
      <c r="AA2" s="34"/>
      <c r="AB2" s="41" t="s">
        <v>439</v>
      </c>
    </row>
    <row r="3" spans="1:29" x14ac:dyDescent="0.2">
      <c r="A3" s="42" t="s">
        <v>10</v>
      </c>
      <c r="B3" s="43" t="s">
        <v>432</v>
      </c>
      <c r="C3" s="43" t="s">
        <v>438</v>
      </c>
      <c r="D3" s="44">
        <v>7549.5</v>
      </c>
      <c r="E3" s="8"/>
      <c r="F3" s="45">
        <v>56001746.439999953</v>
      </c>
      <c r="G3" s="8"/>
      <c r="H3" s="46">
        <f>F3/D3</f>
        <v>7417.9411139810518</v>
      </c>
      <c r="J3" s="44">
        <v>7891</v>
      </c>
      <c r="K3" s="8"/>
      <c r="L3" s="45">
        <v>61575931.279999934</v>
      </c>
      <c r="M3" s="8"/>
      <c r="N3" s="46">
        <f t="shared" ref="N3:N66" si="0">L3/J3</f>
        <v>7803.3115295906646</v>
      </c>
      <c r="P3" s="47">
        <f t="shared" ref="P3:P66" si="1">+F3*0.9</f>
        <v>50401571.795999959</v>
      </c>
      <c r="Q3" s="8"/>
      <c r="R3" s="46">
        <f t="shared" ref="R3:R66" si="2">+H3*0.9</f>
        <v>6676.1470025829467</v>
      </c>
      <c r="T3" s="48">
        <f t="shared" ref="T3:T66" si="3">IF(+L3-P3&gt;0,0,+L3-P3)</f>
        <v>0</v>
      </c>
      <c r="U3" s="14"/>
      <c r="V3" s="49">
        <f t="shared" ref="V3:V66" si="4">IF(+N3-R3&gt;0,0,+N3-R3)</f>
        <v>0</v>
      </c>
      <c r="X3" s="50">
        <f t="shared" ref="X3:X66" si="5">IF(T3=0,0,+T3/P3)</f>
        <v>0</v>
      </c>
      <c r="Y3" s="13"/>
      <c r="Z3" s="51">
        <f t="shared" ref="Z3:Z66" si="6">IF(V3=0,0,+V3/R3)</f>
        <v>0</v>
      </c>
      <c r="AA3" s="52"/>
      <c r="AB3" s="53">
        <f t="shared" ref="AB3:AB66" si="7">IF(X3=0,0,(IF(Z3=0,0,(IF(X3&gt;Z3,X3,Z3)))))</f>
        <v>0</v>
      </c>
      <c r="AC3" s="52"/>
    </row>
    <row r="4" spans="1:29" x14ac:dyDescent="0.2">
      <c r="A4" s="42" t="s">
        <v>26</v>
      </c>
      <c r="B4" s="43" t="s">
        <v>432</v>
      </c>
      <c r="C4" s="43" t="s">
        <v>437</v>
      </c>
      <c r="D4" s="44">
        <v>41076</v>
      </c>
      <c r="E4" s="8"/>
      <c r="F4" s="45">
        <v>312351550.57999974</v>
      </c>
      <c r="G4" s="8"/>
      <c r="H4" s="46">
        <f t="shared" ref="H4:H67" si="8">F4/D4</f>
        <v>7604.2348471126634</v>
      </c>
      <c r="J4" s="44">
        <v>40025</v>
      </c>
      <c r="K4" s="8"/>
      <c r="L4" s="45">
        <v>317285237.09999996</v>
      </c>
      <c r="M4" s="8"/>
      <c r="N4" s="46">
        <f t="shared" si="0"/>
        <v>7927.1764422236092</v>
      </c>
      <c r="P4" s="47">
        <f t="shared" si="1"/>
        <v>281116395.52199978</v>
      </c>
      <c r="Q4" s="8"/>
      <c r="R4" s="46">
        <f t="shared" si="2"/>
        <v>6843.8113624013968</v>
      </c>
      <c r="T4" s="48">
        <f t="shared" si="3"/>
        <v>0</v>
      </c>
      <c r="U4" s="14"/>
      <c r="V4" s="49">
        <f t="shared" si="4"/>
        <v>0</v>
      </c>
      <c r="X4" s="50">
        <f t="shared" si="5"/>
        <v>0</v>
      </c>
      <c r="Y4" s="13"/>
      <c r="Z4" s="54">
        <f t="shared" si="6"/>
        <v>0</v>
      </c>
      <c r="AA4" s="52"/>
      <c r="AB4" s="53">
        <f t="shared" si="7"/>
        <v>0</v>
      </c>
      <c r="AC4" s="52"/>
    </row>
    <row r="5" spans="1:29" x14ac:dyDescent="0.2">
      <c r="A5" s="42" t="s">
        <v>41</v>
      </c>
      <c r="B5" s="43" t="s">
        <v>432</v>
      </c>
      <c r="C5" s="43" t="s">
        <v>436</v>
      </c>
      <c r="D5" s="44">
        <v>6877</v>
      </c>
      <c r="E5" s="8"/>
      <c r="F5" s="45">
        <v>61749460.650000006</v>
      </c>
      <c r="G5" s="8"/>
      <c r="H5" s="46">
        <f t="shared" si="8"/>
        <v>8979.1276210556935</v>
      </c>
      <c r="J5" s="44">
        <v>6930.5</v>
      </c>
      <c r="K5" s="8"/>
      <c r="L5" s="45">
        <v>63929176.780000038</v>
      </c>
      <c r="M5" s="8"/>
      <c r="N5" s="46">
        <f t="shared" si="0"/>
        <v>9224.3238987086115</v>
      </c>
      <c r="P5" s="47">
        <f t="shared" si="1"/>
        <v>55574514.585000008</v>
      </c>
      <c r="Q5" s="8"/>
      <c r="R5" s="46">
        <f t="shared" si="2"/>
        <v>8081.2148589501239</v>
      </c>
      <c r="T5" s="48">
        <f t="shared" si="3"/>
        <v>0</v>
      </c>
      <c r="U5" s="14"/>
      <c r="V5" s="49">
        <f t="shared" si="4"/>
        <v>0</v>
      </c>
      <c r="X5" s="50">
        <f t="shared" si="5"/>
        <v>0</v>
      </c>
      <c r="Y5" s="13"/>
      <c r="Z5" s="54">
        <f t="shared" si="6"/>
        <v>0</v>
      </c>
      <c r="AA5" s="52"/>
      <c r="AB5" s="53">
        <f t="shared" si="7"/>
        <v>0</v>
      </c>
      <c r="AC5" s="52"/>
    </row>
    <row r="6" spans="1:29" x14ac:dyDescent="0.2">
      <c r="A6" s="42" t="s">
        <v>15</v>
      </c>
      <c r="B6" s="43" t="s">
        <v>432</v>
      </c>
      <c r="C6" s="43" t="s">
        <v>435</v>
      </c>
      <c r="D6" s="44">
        <v>15244.5</v>
      </c>
      <c r="E6" s="8"/>
      <c r="F6" s="45">
        <v>103230147.30999988</v>
      </c>
      <c r="G6" s="8"/>
      <c r="H6" s="46">
        <f t="shared" si="8"/>
        <v>6771.6322155531425</v>
      </c>
      <c r="J6" s="44">
        <v>15768.5</v>
      </c>
      <c r="K6" s="8"/>
      <c r="L6" s="45">
        <v>111457871.43999995</v>
      </c>
      <c r="M6" s="8"/>
      <c r="N6" s="46">
        <f t="shared" si="0"/>
        <v>7068.3876995275359</v>
      </c>
      <c r="P6" s="47">
        <f t="shared" si="1"/>
        <v>92907132.578999892</v>
      </c>
      <c r="Q6" s="8"/>
      <c r="R6" s="46">
        <f t="shared" si="2"/>
        <v>6094.468993997828</v>
      </c>
      <c r="T6" s="48">
        <f t="shared" si="3"/>
        <v>0</v>
      </c>
      <c r="U6" s="14"/>
      <c r="V6" s="49">
        <f t="shared" si="4"/>
        <v>0</v>
      </c>
      <c r="X6" s="50">
        <f t="shared" si="5"/>
        <v>0</v>
      </c>
      <c r="Y6" s="13"/>
      <c r="Z6" s="54">
        <f t="shared" si="6"/>
        <v>0</v>
      </c>
      <c r="AA6" s="52"/>
      <c r="AB6" s="53">
        <f t="shared" si="7"/>
        <v>0</v>
      </c>
      <c r="AC6" s="52"/>
    </row>
    <row r="7" spans="1:29" x14ac:dyDescent="0.2">
      <c r="A7" s="42" t="s">
        <v>63</v>
      </c>
      <c r="B7" s="43" t="s">
        <v>432</v>
      </c>
      <c r="C7" s="43" t="s">
        <v>434</v>
      </c>
      <c r="D7" s="44">
        <v>959.5</v>
      </c>
      <c r="E7" s="8"/>
      <c r="F7" s="45">
        <v>7435611.1200000029</v>
      </c>
      <c r="G7" s="8"/>
      <c r="H7" s="46">
        <f t="shared" si="8"/>
        <v>7749.4644293903102</v>
      </c>
      <c r="J7" s="44">
        <v>930.5</v>
      </c>
      <c r="K7" s="8"/>
      <c r="L7" s="45">
        <v>6780148.9600000028</v>
      </c>
      <c r="M7" s="8"/>
      <c r="N7" s="46">
        <f t="shared" si="0"/>
        <v>7286.5652444922116</v>
      </c>
      <c r="P7" s="47">
        <f t="shared" si="1"/>
        <v>6692050.0080000032</v>
      </c>
      <c r="Q7" s="8"/>
      <c r="R7" s="46">
        <f t="shared" si="2"/>
        <v>6974.5179864512793</v>
      </c>
      <c r="T7" s="48">
        <f t="shared" si="3"/>
        <v>0</v>
      </c>
      <c r="U7" s="14"/>
      <c r="V7" s="49">
        <f t="shared" si="4"/>
        <v>0</v>
      </c>
      <c r="X7" s="50">
        <f t="shared" si="5"/>
        <v>0</v>
      </c>
      <c r="Y7" s="13"/>
      <c r="Z7" s="54">
        <f t="shared" si="6"/>
        <v>0</v>
      </c>
      <c r="AA7" s="52"/>
      <c r="AB7" s="53">
        <f t="shared" si="7"/>
        <v>0</v>
      </c>
      <c r="AC7" s="52"/>
    </row>
    <row r="8" spans="1:29" x14ac:dyDescent="0.2">
      <c r="A8" s="42" t="s">
        <v>44</v>
      </c>
      <c r="B8" s="43" t="s">
        <v>432</v>
      </c>
      <c r="C8" s="43" t="s">
        <v>433</v>
      </c>
      <c r="D8" s="44">
        <v>913</v>
      </c>
      <c r="E8" s="8"/>
      <c r="F8" s="45">
        <v>7244808.2300000004</v>
      </c>
      <c r="G8" s="8"/>
      <c r="H8" s="46">
        <f t="shared" si="8"/>
        <v>7935.1678313253014</v>
      </c>
      <c r="J8" s="44">
        <v>983</v>
      </c>
      <c r="K8" s="8"/>
      <c r="L8" s="45">
        <v>7821512.3099999996</v>
      </c>
      <c r="M8" s="8"/>
      <c r="N8" s="46">
        <f t="shared" si="0"/>
        <v>7956.7775279755842</v>
      </c>
      <c r="P8" s="47">
        <f t="shared" si="1"/>
        <v>6520327.4070000006</v>
      </c>
      <c r="Q8" s="8"/>
      <c r="R8" s="46">
        <f t="shared" si="2"/>
        <v>7141.6510481927717</v>
      </c>
      <c r="T8" s="48">
        <f t="shared" si="3"/>
        <v>0</v>
      </c>
      <c r="U8" s="14"/>
      <c r="V8" s="49">
        <f t="shared" si="4"/>
        <v>0</v>
      </c>
      <c r="X8" s="50">
        <f t="shared" si="5"/>
        <v>0</v>
      </c>
      <c r="Y8" s="13"/>
      <c r="Z8" s="54">
        <f t="shared" si="6"/>
        <v>0</v>
      </c>
      <c r="AA8" s="52"/>
      <c r="AB8" s="53">
        <f t="shared" si="7"/>
        <v>0</v>
      </c>
      <c r="AC8" s="52"/>
    </row>
    <row r="9" spans="1:29" x14ac:dyDescent="0.2">
      <c r="A9" s="42" t="s">
        <v>2</v>
      </c>
      <c r="B9" s="43" t="s">
        <v>432</v>
      </c>
      <c r="C9" s="43" t="s">
        <v>431</v>
      </c>
      <c r="D9" s="44">
        <v>9453</v>
      </c>
      <c r="E9" s="8"/>
      <c r="F9" s="45">
        <v>77566207.679999918</v>
      </c>
      <c r="G9" s="8"/>
      <c r="H9" s="46">
        <f t="shared" si="8"/>
        <v>8205.4593970168116</v>
      </c>
      <c r="J9" s="44">
        <v>9569.5</v>
      </c>
      <c r="K9" s="8"/>
      <c r="L9" s="45">
        <v>81211648.450000003</v>
      </c>
      <c r="M9" s="8"/>
      <c r="N9" s="46">
        <f t="shared" si="0"/>
        <v>8486.5090600344847</v>
      </c>
      <c r="P9" s="47">
        <f t="shared" si="1"/>
        <v>69809586.911999926</v>
      </c>
      <c r="Q9" s="8"/>
      <c r="R9" s="46">
        <f t="shared" si="2"/>
        <v>7384.9134573151305</v>
      </c>
      <c r="T9" s="48">
        <f t="shared" si="3"/>
        <v>0</v>
      </c>
      <c r="U9" s="14"/>
      <c r="V9" s="49">
        <f t="shared" si="4"/>
        <v>0</v>
      </c>
      <c r="X9" s="50">
        <f t="shared" si="5"/>
        <v>0</v>
      </c>
      <c r="Y9" s="13"/>
      <c r="Z9" s="54">
        <f t="shared" si="6"/>
        <v>0</v>
      </c>
      <c r="AA9" s="52"/>
      <c r="AB9" s="53">
        <f t="shared" si="7"/>
        <v>0</v>
      </c>
      <c r="AC9" s="52"/>
    </row>
    <row r="10" spans="1:29" x14ac:dyDescent="0.2">
      <c r="A10" s="42" t="s">
        <v>36</v>
      </c>
      <c r="B10" s="43" t="s">
        <v>429</v>
      </c>
      <c r="C10" s="43" t="s">
        <v>430</v>
      </c>
      <c r="D10" s="44">
        <v>2056.5</v>
      </c>
      <c r="E10" s="8"/>
      <c r="F10" s="45">
        <v>13647594.720000003</v>
      </c>
      <c r="G10" s="8"/>
      <c r="H10" s="46">
        <f t="shared" si="8"/>
        <v>6636.3212837345018</v>
      </c>
      <c r="J10" s="44">
        <v>2044.5</v>
      </c>
      <c r="K10" s="8"/>
      <c r="L10" s="45">
        <v>14110692.840000009</v>
      </c>
      <c r="M10" s="8"/>
      <c r="N10" s="46">
        <f t="shared" si="0"/>
        <v>6901.7817754952357</v>
      </c>
      <c r="P10" s="47">
        <f t="shared" si="1"/>
        <v>12282835.248000003</v>
      </c>
      <c r="Q10" s="8"/>
      <c r="R10" s="46">
        <f t="shared" si="2"/>
        <v>5972.6891553610521</v>
      </c>
      <c r="T10" s="48">
        <f t="shared" si="3"/>
        <v>0</v>
      </c>
      <c r="U10" s="14"/>
      <c r="V10" s="49">
        <f t="shared" si="4"/>
        <v>0</v>
      </c>
      <c r="X10" s="50">
        <f t="shared" si="5"/>
        <v>0</v>
      </c>
      <c r="Y10" s="13"/>
      <c r="Z10" s="54">
        <f t="shared" si="6"/>
        <v>0</v>
      </c>
      <c r="AA10" s="52"/>
      <c r="AB10" s="53">
        <f t="shared" si="7"/>
        <v>0</v>
      </c>
      <c r="AC10" s="52"/>
    </row>
    <row r="11" spans="1:29" x14ac:dyDescent="0.2">
      <c r="A11" s="42" t="s">
        <v>22</v>
      </c>
      <c r="B11" s="43" t="s">
        <v>429</v>
      </c>
      <c r="C11" s="43" t="s">
        <v>428</v>
      </c>
      <c r="D11" s="44">
        <v>293.5</v>
      </c>
      <c r="E11" s="8"/>
      <c r="F11" s="45">
        <v>2904999.0300000012</v>
      </c>
      <c r="G11" s="8"/>
      <c r="H11" s="46">
        <f t="shared" si="8"/>
        <v>9897.7820442930188</v>
      </c>
      <c r="J11" s="44">
        <v>307</v>
      </c>
      <c r="K11" s="8"/>
      <c r="L11" s="45">
        <v>2734545.9700000007</v>
      </c>
      <c r="M11" s="8"/>
      <c r="N11" s="46">
        <f t="shared" si="0"/>
        <v>8907.3158631921851</v>
      </c>
      <c r="P11" s="47">
        <f t="shared" si="1"/>
        <v>2614499.1270000013</v>
      </c>
      <c r="Q11" s="8"/>
      <c r="R11" s="46">
        <f t="shared" si="2"/>
        <v>8908.0038398637171</v>
      </c>
      <c r="T11" s="48">
        <f t="shared" si="3"/>
        <v>0</v>
      </c>
      <c r="U11" s="14"/>
      <c r="V11" s="49">
        <f t="shared" si="4"/>
        <v>-0.68797667153194197</v>
      </c>
      <c r="X11" s="50">
        <f t="shared" si="5"/>
        <v>0</v>
      </c>
      <c r="Y11" s="13"/>
      <c r="Z11" s="54">
        <f t="shared" si="6"/>
        <v>-7.7231294900571945E-5</v>
      </c>
      <c r="AA11" s="52"/>
      <c r="AB11" s="53">
        <f t="shared" si="7"/>
        <v>0</v>
      </c>
      <c r="AC11" s="52"/>
    </row>
    <row r="12" spans="1:29" x14ac:dyDescent="0.2">
      <c r="A12" s="42" t="s">
        <v>9</v>
      </c>
      <c r="B12" s="43" t="s">
        <v>421</v>
      </c>
      <c r="C12" s="43" t="s">
        <v>427</v>
      </c>
      <c r="D12" s="44">
        <v>2729.5</v>
      </c>
      <c r="E12" s="8"/>
      <c r="F12" s="45">
        <v>26335703.699999992</v>
      </c>
      <c r="G12" s="8"/>
      <c r="H12" s="46">
        <f t="shared" si="8"/>
        <v>9648.5450448800111</v>
      </c>
      <c r="J12" s="44">
        <v>2598.5</v>
      </c>
      <c r="K12" s="8"/>
      <c r="L12" s="45">
        <v>28612074.640000015</v>
      </c>
      <c r="M12" s="8"/>
      <c r="N12" s="46">
        <f t="shared" si="0"/>
        <v>11010.996590340586</v>
      </c>
      <c r="P12" s="47">
        <f t="shared" si="1"/>
        <v>23702133.329999994</v>
      </c>
      <c r="Q12" s="8"/>
      <c r="R12" s="46">
        <f t="shared" si="2"/>
        <v>8683.69054039201</v>
      </c>
      <c r="T12" s="48">
        <f t="shared" si="3"/>
        <v>0</v>
      </c>
      <c r="U12" s="14"/>
      <c r="V12" s="49">
        <f t="shared" si="4"/>
        <v>0</v>
      </c>
      <c r="X12" s="50">
        <f t="shared" si="5"/>
        <v>0</v>
      </c>
      <c r="Y12" s="13"/>
      <c r="Z12" s="54">
        <f t="shared" si="6"/>
        <v>0</v>
      </c>
      <c r="AA12" s="52"/>
      <c r="AB12" s="53">
        <f t="shared" si="7"/>
        <v>0</v>
      </c>
      <c r="AC12" s="52"/>
    </row>
    <row r="13" spans="1:29" x14ac:dyDescent="0.2">
      <c r="A13" s="42" t="s">
        <v>31</v>
      </c>
      <c r="B13" s="43" t="s">
        <v>421</v>
      </c>
      <c r="C13" s="43" t="s">
        <v>426</v>
      </c>
      <c r="D13" s="44">
        <v>1427</v>
      </c>
      <c r="E13" s="8"/>
      <c r="F13" s="45">
        <v>14193709.489999987</v>
      </c>
      <c r="G13" s="8"/>
      <c r="H13" s="46">
        <f t="shared" si="8"/>
        <v>9946.5378346180714</v>
      </c>
      <c r="J13" s="44">
        <v>1433</v>
      </c>
      <c r="K13" s="8"/>
      <c r="L13" s="45">
        <v>14233707.409999998</v>
      </c>
      <c r="M13" s="8"/>
      <c r="N13" s="46">
        <f t="shared" si="0"/>
        <v>9932.8034961618978</v>
      </c>
      <c r="P13" s="47">
        <f t="shared" si="1"/>
        <v>12774338.540999988</v>
      </c>
      <c r="Q13" s="8"/>
      <c r="R13" s="46">
        <f t="shared" si="2"/>
        <v>8951.8840511562648</v>
      </c>
      <c r="T13" s="48">
        <f t="shared" si="3"/>
        <v>0</v>
      </c>
      <c r="U13" s="14"/>
      <c r="V13" s="49">
        <f t="shared" si="4"/>
        <v>0</v>
      </c>
      <c r="X13" s="50">
        <f t="shared" si="5"/>
        <v>0</v>
      </c>
      <c r="Y13" s="13"/>
      <c r="Z13" s="54">
        <f t="shared" si="6"/>
        <v>0</v>
      </c>
      <c r="AA13" s="52"/>
      <c r="AB13" s="53">
        <f t="shared" si="7"/>
        <v>0</v>
      </c>
      <c r="AC13" s="52"/>
    </row>
    <row r="14" spans="1:29" x14ac:dyDescent="0.2">
      <c r="A14" s="42" t="s">
        <v>5</v>
      </c>
      <c r="B14" s="43" t="s">
        <v>421</v>
      </c>
      <c r="C14" s="43" t="s">
        <v>425</v>
      </c>
      <c r="D14" s="44">
        <v>50137</v>
      </c>
      <c r="E14" s="8"/>
      <c r="F14" s="45">
        <v>437145317.92000061</v>
      </c>
      <c r="G14" s="8"/>
      <c r="H14" s="46">
        <f t="shared" si="8"/>
        <v>8719.0162538644236</v>
      </c>
      <c r="J14" s="44">
        <v>50882</v>
      </c>
      <c r="K14" s="8"/>
      <c r="L14" s="45">
        <v>458960865.30999994</v>
      </c>
      <c r="M14" s="8"/>
      <c r="N14" s="46">
        <f t="shared" si="0"/>
        <v>9020.1026946660895</v>
      </c>
      <c r="P14" s="47">
        <f t="shared" si="1"/>
        <v>393430786.12800056</v>
      </c>
      <c r="Q14" s="8"/>
      <c r="R14" s="46">
        <f t="shared" si="2"/>
        <v>7847.1146284779816</v>
      </c>
      <c r="T14" s="48">
        <f t="shared" si="3"/>
        <v>0</v>
      </c>
      <c r="U14" s="14"/>
      <c r="V14" s="49">
        <f t="shared" si="4"/>
        <v>0</v>
      </c>
      <c r="X14" s="50">
        <f t="shared" si="5"/>
        <v>0</v>
      </c>
      <c r="Y14" s="13"/>
      <c r="Z14" s="54">
        <f t="shared" si="6"/>
        <v>0</v>
      </c>
      <c r="AA14" s="52"/>
      <c r="AB14" s="53">
        <f t="shared" si="7"/>
        <v>0</v>
      </c>
      <c r="AC14" s="52"/>
    </row>
    <row r="15" spans="1:29" x14ac:dyDescent="0.2">
      <c r="A15" s="42" t="s">
        <v>60</v>
      </c>
      <c r="B15" s="43" t="s">
        <v>421</v>
      </c>
      <c r="C15" s="43" t="s">
        <v>424</v>
      </c>
      <c r="D15" s="44">
        <v>14748.5</v>
      </c>
      <c r="E15" s="8"/>
      <c r="F15" s="45">
        <v>130351617.63</v>
      </c>
      <c r="G15" s="8"/>
      <c r="H15" s="46">
        <f t="shared" si="8"/>
        <v>8838.296615249008</v>
      </c>
      <c r="J15" s="44">
        <v>14750</v>
      </c>
      <c r="K15" s="8"/>
      <c r="L15" s="45">
        <v>137183822.43999997</v>
      </c>
      <c r="M15" s="8"/>
      <c r="N15" s="46">
        <f t="shared" si="0"/>
        <v>9300.5981315254212</v>
      </c>
      <c r="P15" s="47">
        <f t="shared" si="1"/>
        <v>117316455.867</v>
      </c>
      <c r="Q15" s="8"/>
      <c r="R15" s="46">
        <f t="shared" si="2"/>
        <v>7954.466953724107</v>
      </c>
      <c r="T15" s="48">
        <f t="shared" si="3"/>
        <v>0</v>
      </c>
      <c r="U15" s="14"/>
      <c r="V15" s="49">
        <f t="shared" si="4"/>
        <v>0</v>
      </c>
      <c r="X15" s="50">
        <f t="shared" si="5"/>
        <v>0</v>
      </c>
      <c r="Y15" s="13"/>
      <c r="Z15" s="54">
        <f t="shared" si="6"/>
        <v>0</v>
      </c>
      <c r="AA15" s="52"/>
      <c r="AB15" s="53">
        <f t="shared" si="7"/>
        <v>0</v>
      </c>
      <c r="AC15" s="52"/>
    </row>
    <row r="16" spans="1:29" x14ac:dyDescent="0.2">
      <c r="A16" s="42" t="s">
        <v>3</v>
      </c>
      <c r="B16" s="43" t="s">
        <v>421</v>
      </c>
      <c r="C16" s="43" t="s">
        <v>423</v>
      </c>
      <c r="D16" s="44">
        <v>161</v>
      </c>
      <c r="E16" s="8"/>
      <c r="F16" s="45">
        <v>2097076.6</v>
      </c>
      <c r="G16" s="8"/>
      <c r="H16" s="46">
        <f t="shared" si="8"/>
        <v>13025.32049689441</v>
      </c>
      <c r="J16" s="44">
        <v>156</v>
      </c>
      <c r="K16" s="8"/>
      <c r="L16" s="45">
        <v>2110492.129999999</v>
      </c>
      <c r="M16" s="8"/>
      <c r="N16" s="46">
        <f t="shared" si="0"/>
        <v>13528.795705128199</v>
      </c>
      <c r="P16" s="47">
        <f t="shared" si="1"/>
        <v>1887368.9400000002</v>
      </c>
      <c r="Q16" s="8"/>
      <c r="R16" s="46">
        <f t="shared" si="2"/>
        <v>11722.78844720497</v>
      </c>
      <c r="T16" s="48">
        <f t="shared" si="3"/>
        <v>0</v>
      </c>
      <c r="U16" s="14"/>
      <c r="V16" s="49">
        <f t="shared" si="4"/>
        <v>0</v>
      </c>
      <c r="X16" s="50">
        <f t="shared" si="5"/>
        <v>0</v>
      </c>
      <c r="Y16" s="13"/>
      <c r="Z16" s="54">
        <f t="shared" si="6"/>
        <v>0</v>
      </c>
      <c r="AA16" s="52"/>
      <c r="AB16" s="53">
        <f t="shared" si="7"/>
        <v>0</v>
      </c>
      <c r="AC16" s="52"/>
    </row>
    <row r="17" spans="1:30" x14ac:dyDescent="0.2">
      <c r="A17" s="42" t="s">
        <v>173</v>
      </c>
      <c r="B17" s="43" t="s">
        <v>421</v>
      </c>
      <c r="C17" s="43" t="s">
        <v>422</v>
      </c>
      <c r="D17" s="44">
        <v>36680.5</v>
      </c>
      <c r="E17" s="8"/>
      <c r="F17" s="45">
        <v>299437192.91000009</v>
      </c>
      <c r="G17" s="8"/>
      <c r="H17" s="46">
        <f t="shared" si="8"/>
        <v>8163.3890734859142</v>
      </c>
      <c r="J17" s="44">
        <v>37764</v>
      </c>
      <c r="K17" s="8"/>
      <c r="L17" s="45">
        <v>321928443.39999998</v>
      </c>
      <c r="M17" s="8"/>
      <c r="N17" s="46">
        <f t="shared" si="0"/>
        <v>8524.7442908590183</v>
      </c>
      <c r="P17" s="47">
        <f t="shared" si="1"/>
        <v>269493473.61900008</v>
      </c>
      <c r="Q17" s="8"/>
      <c r="R17" s="46">
        <f t="shared" si="2"/>
        <v>7347.0501661373228</v>
      </c>
      <c r="T17" s="48">
        <f t="shared" si="3"/>
        <v>0</v>
      </c>
      <c r="U17" s="14"/>
      <c r="V17" s="49">
        <f t="shared" si="4"/>
        <v>0</v>
      </c>
      <c r="X17" s="50">
        <f t="shared" si="5"/>
        <v>0</v>
      </c>
      <c r="Y17" s="13"/>
      <c r="Z17" s="54">
        <f t="shared" si="6"/>
        <v>0</v>
      </c>
      <c r="AA17" s="52"/>
      <c r="AB17" s="53">
        <f t="shared" si="7"/>
        <v>0</v>
      </c>
      <c r="AC17" s="52"/>
    </row>
    <row r="18" spans="1:30" x14ac:dyDescent="0.2">
      <c r="A18" s="42" t="s">
        <v>7</v>
      </c>
      <c r="B18" s="43" t="s">
        <v>421</v>
      </c>
      <c r="C18" s="43" t="s">
        <v>420</v>
      </c>
      <c r="D18" s="44">
        <v>492.5</v>
      </c>
      <c r="E18" s="8"/>
      <c r="F18" s="45">
        <v>4317488.0699999994</v>
      </c>
      <c r="G18" s="8"/>
      <c r="H18" s="46">
        <f t="shared" si="8"/>
        <v>8766.4732385786792</v>
      </c>
      <c r="J18" s="44">
        <v>576.5</v>
      </c>
      <c r="K18" s="8"/>
      <c r="L18" s="45">
        <v>4658340.3800000018</v>
      </c>
      <c r="M18" s="8"/>
      <c r="N18" s="46">
        <f t="shared" si="0"/>
        <v>8080.3822723330477</v>
      </c>
      <c r="P18" s="47">
        <f>+F18*0.9</f>
        <v>3885739.2629999993</v>
      </c>
      <c r="Q18" s="8"/>
      <c r="R18" s="46">
        <f t="shared" si="2"/>
        <v>7889.8259147208119</v>
      </c>
      <c r="T18" s="48">
        <f t="shared" si="3"/>
        <v>0</v>
      </c>
      <c r="U18" s="14"/>
      <c r="V18" s="49">
        <f t="shared" si="4"/>
        <v>0</v>
      </c>
      <c r="X18" s="50">
        <f t="shared" si="5"/>
        <v>0</v>
      </c>
      <c r="Y18" s="13"/>
      <c r="Z18" s="54">
        <f t="shared" si="6"/>
        <v>0</v>
      </c>
      <c r="AA18" s="52"/>
      <c r="AB18" s="53">
        <f t="shared" si="7"/>
        <v>0</v>
      </c>
      <c r="AC18" s="52"/>
    </row>
    <row r="19" spans="1:30" s="24" customFormat="1" x14ac:dyDescent="0.2">
      <c r="A19" s="18" t="s">
        <v>40</v>
      </c>
      <c r="B19" s="19" t="s">
        <v>419</v>
      </c>
      <c r="C19" s="19" t="s">
        <v>418</v>
      </c>
      <c r="D19" s="20">
        <v>1346.5</v>
      </c>
      <c r="E19" s="21"/>
      <c r="F19" s="22">
        <v>12586876.75</v>
      </c>
      <c r="G19" s="21"/>
      <c r="H19" s="23">
        <f t="shared" si="8"/>
        <v>9347.8475677682873</v>
      </c>
      <c r="J19" s="20">
        <v>1307.5</v>
      </c>
      <c r="K19" s="21"/>
      <c r="L19" s="22">
        <v>10686552.200000003</v>
      </c>
      <c r="M19" s="21"/>
      <c r="N19" s="23">
        <f t="shared" si="0"/>
        <v>8173.271281070748</v>
      </c>
      <c r="P19" s="25">
        <f t="shared" si="1"/>
        <v>11328189.075000001</v>
      </c>
      <c r="Q19" s="21"/>
      <c r="R19" s="23">
        <f t="shared" si="2"/>
        <v>8413.0628109914596</v>
      </c>
      <c r="T19" s="26">
        <f t="shared" si="3"/>
        <v>-641636.87499999814</v>
      </c>
      <c r="U19" s="27"/>
      <c r="V19" s="28">
        <f t="shared" si="4"/>
        <v>-239.79152992071158</v>
      </c>
      <c r="X19" s="29">
        <f t="shared" si="5"/>
        <v>-5.6640727900279866E-2</v>
      </c>
      <c r="Y19" s="30"/>
      <c r="Z19" s="31">
        <f t="shared" si="6"/>
        <v>-2.8502286896922944E-2</v>
      </c>
      <c r="AA19" s="32"/>
      <c r="AB19" s="33">
        <f t="shared" si="7"/>
        <v>-2.8502286896922944E-2</v>
      </c>
      <c r="AC19" s="32"/>
      <c r="AD19" s="24" t="s">
        <v>459</v>
      </c>
    </row>
    <row r="20" spans="1:30" x14ac:dyDescent="0.2">
      <c r="A20" s="42" t="s">
        <v>12</v>
      </c>
      <c r="B20" s="43" t="s">
        <v>413</v>
      </c>
      <c r="C20" s="43" t="s">
        <v>417</v>
      </c>
      <c r="D20" s="44">
        <v>129</v>
      </c>
      <c r="E20" s="8"/>
      <c r="F20" s="45">
        <v>1857760.6000000006</v>
      </c>
      <c r="G20" s="8"/>
      <c r="H20" s="46">
        <f t="shared" si="8"/>
        <v>14401.244961240314</v>
      </c>
      <c r="J20" s="44">
        <v>132.5</v>
      </c>
      <c r="K20" s="8"/>
      <c r="L20" s="45">
        <v>1867867.7400000002</v>
      </c>
      <c r="M20" s="8"/>
      <c r="N20" s="46">
        <f t="shared" si="0"/>
        <v>14097.115018867926</v>
      </c>
      <c r="P20" s="47">
        <f t="shared" si="1"/>
        <v>1671984.5400000005</v>
      </c>
      <c r="Q20" s="8"/>
      <c r="R20" s="46">
        <f t="shared" si="2"/>
        <v>12961.120465116283</v>
      </c>
      <c r="T20" s="48">
        <f t="shared" si="3"/>
        <v>0</v>
      </c>
      <c r="U20" s="14"/>
      <c r="V20" s="49">
        <f t="shared" si="4"/>
        <v>0</v>
      </c>
      <c r="X20" s="50">
        <f t="shared" si="5"/>
        <v>0</v>
      </c>
      <c r="Y20" s="13"/>
      <c r="Z20" s="54">
        <f t="shared" si="6"/>
        <v>0</v>
      </c>
      <c r="AA20" s="52"/>
      <c r="AB20" s="53">
        <f t="shared" si="7"/>
        <v>0</v>
      </c>
      <c r="AC20" s="52"/>
    </row>
    <row r="21" spans="1:30" x14ac:dyDescent="0.2">
      <c r="A21" s="42" t="s">
        <v>77</v>
      </c>
      <c r="B21" s="43" t="s">
        <v>413</v>
      </c>
      <c r="C21" s="43" t="s">
        <v>416</v>
      </c>
      <c r="D21" s="44">
        <v>42.5</v>
      </c>
      <c r="E21" s="8"/>
      <c r="F21" s="45">
        <v>1061529.3099999996</v>
      </c>
      <c r="G21" s="8"/>
      <c r="H21" s="46">
        <f t="shared" si="8"/>
        <v>24977.160235294108</v>
      </c>
      <c r="J21" s="44">
        <v>48</v>
      </c>
      <c r="K21" s="8"/>
      <c r="L21" s="45">
        <v>1062677.3499999999</v>
      </c>
      <c r="M21" s="8"/>
      <c r="N21" s="46">
        <f t="shared" si="0"/>
        <v>22139.111458333329</v>
      </c>
      <c r="P21" s="47">
        <f t="shared" si="1"/>
        <v>955376.37899999961</v>
      </c>
      <c r="Q21" s="8"/>
      <c r="R21" s="46">
        <f t="shared" si="2"/>
        <v>22479.444211764698</v>
      </c>
      <c r="T21" s="48">
        <f t="shared" si="3"/>
        <v>0</v>
      </c>
      <c r="U21" s="14"/>
      <c r="V21" s="49">
        <f t="shared" si="4"/>
        <v>-340.33275343136847</v>
      </c>
      <c r="X21" s="50">
        <f t="shared" si="5"/>
        <v>0</v>
      </c>
      <c r="Y21" s="13"/>
      <c r="Z21" s="54">
        <f t="shared" si="6"/>
        <v>-1.5139731668866355E-2</v>
      </c>
      <c r="AA21" s="52"/>
      <c r="AB21" s="53">
        <f t="shared" si="7"/>
        <v>0</v>
      </c>
      <c r="AC21" s="52"/>
    </row>
    <row r="22" spans="1:30" x14ac:dyDescent="0.2">
      <c r="A22" s="42" t="s">
        <v>16</v>
      </c>
      <c r="B22" s="43" t="s">
        <v>413</v>
      </c>
      <c r="C22" s="43" t="s">
        <v>415</v>
      </c>
      <c r="D22" s="44">
        <v>266.5</v>
      </c>
      <c r="E22" s="8"/>
      <c r="F22" s="45">
        <v>2414237.27</v>
      </c>
      <c r="G22" s="8"/>
      <c r="H22" s="46">
        <f t="shared" si="8"/>
        <v>9059.0516697936218</v>
      </c>
      <c r="J22" s="44">
        <v>264</v>
      </c>
      <c r="K22" s="8"/>
      <c r="L22" s="45">
        <v>2591235.8500000015</v>
      </c>
      <c r="M22" s="8"/>
      <c r="N22" s="46">
        <f t="shared" si="0"/>
        <v>9815.287310606067</v>
      </c>
      <c r="P22" s="47">
        <f t="shared" si="1"/>
        <v>2172813.5430000001</v>
      </c>
      <c r="Q22" s="8"/>
      <c r="R22" s="46">
        <f t="shared" si="2"/>
        <v>8153.1465028142602</v>
      </c>
      <c r="T22" s="48">
        <f t="shared" si="3"/>
        <v>0</v>
      </c>
      <c r="U22" s="14"/>
      <c r="V22" s="49">
        <f t="shared" si="4"/>
        <v>0</v>
      </c>
      <c r="X22" s="50">
        <f t="shared" si="5"/>
        <v>0</v>
      </c>
      <c r="Y22" s="13"/>
      <c r="Z22" s="54">
        <f t="shared" si="6"/>
        <v>0</v>
      </c>
      <c r="AA22" s="52"/>
      <c r="AB22" s="53">
        <f t="shared" si="7"/>
        <v>0</v>
      </c>
      <c r="AC22" s="52"/>
    </row>
    <row r="23" spans="1:30" x14ac:dyDescent="0.2">
      <c r="A23" s="42" t="s">
        <v>25</v>
      </c>
      <c r="B23" s="43" t="s">
        <v>413</v>
      </c>
      <c r="C23" s="43" t="s">
        <v>414</v>
      </c>
      <c r="D23" s="44">
        <v>204</v>
      </c>
      <c r="E23" s="8"/>
      <c r="F23" s="45">
        <v>1666957.3199999996</v>
      </c>
      <c r="G23" s="8"/>
      <c r="H23" s="46">
        <f t="shared" si="8"/>
        <v>8171.3594117647035</v>
      </c>
      <c r="J23" s="44">
        <v>122.5</v>
      </c>
      <c r="K23" s="8"/>
      <c r="L23" s="45">
        <v>1316013.1899999992</v>
      </c>
      <c r="M23" s="8"/>
      <c r="N23" s="46">
        <f t="shared" si="0"/>
        <v>10742.964816326525</v>
      </c>
      <c r="P23" s="47">
        <f t="shared" si="1"/>
        <v>1500261.5879999998</v>
      </c>
      <c r="Q23" s="8"/>
      <c r="R23" s="46">
        <f t="shared" si="2"/>
        <v>7354.2234705882329</v>
      </c>
      <c r="T23" s="48">
        <f t="shared" si="3"/>
        <v>-184248.39800000051</v>
      </c>
      <c r="U23" s="14"/>
      <c r="V23" s="49">
        <f t="shared" si="4"/>
        <v>0</v>
      </c>
      <c r="X23" s="50">
        <f t="shared" si="5"/>
        <v>-0.12281084810391116</v>
      </c>
      <c r="Y23" s="13"/>
      <c r="Z23" s="54">
        <f t="shared" si="6"/>
        <v>0</v>
      </c>
      <c r="AA23" s="52"/>
      <c r="AB23" s="53">
        <f t="shared" si="7"/>
        <v>0</v>
      </c>
      <c r="AC23" s="52"/>
    </row>
    <row r="24" spans="1:30" x14ac:dyDescent="0.2">
      <c r="A24" s="42" t="s">
        <v>43</v>
      </c>
      <c r="B24" s="43" t="s">
        <v>413</v>
      </c>
      <c r="C24" s="43" t="s">
        <v>412</v>
      </c>
      <c r="D24" s="44">
        <v>43.5</v>
      </c>
      <c r="E24" s="8"/>
      <c r="F24" s="45">
        <v>896600.08000000019</v>
      </c>
      <c r="G24" s="8"/>
      <c r="H24" s="46">
        <f t="shared" si="8"/>
        <v>20611.496091954028</v>
      </c>
      <c r="J24" s="44">
        <v>41</v>
      </c>
      <c r="K24" s="8"/>
      <c r="L24" s="45">
        <v>941840.51999999944</v>
      </c>
      <c r="M24" s="8"/>
      <c r="N24" s="46">
        <f t="shared" si="0"/>
        <v>22971.719999999987</v>
      </c>
      <c r="P24" s="47">
        <f t="shared" si="1"/>
        <v>806940.07200000016</v>
      </c>
      <c r="Q24" s="8"/>
      <c r="R24" s="46">
        <f t="shared" si="2"/>
        <v>18550.346482758625</v>
      </c>
      <c r="T24" s="48">
        <f t="shared" si="3"/>
        <v>0</v>
      </c>
      <c r="U24" s="14"/>
      <c r="V24" s="49">
        <f t="shared" si="4"/>
        <v>0</v>
      </c>
      <c r="X24" s="50">
        <f t="shared" si="5"/>
        <v>0</v>
      </c>
      <c r="Y24" s="13"/>
      <c r="Z24" s="54">
        <f t="shared" si="6"/>
        <v>0</v>
      </c>
      <c r="AA24" s="52"/>
      <c r="AB24" s="53">
        <f t="shared" si="7"/>
        <v>0</v>
      </c>
      <c r="AC24" s="52"/>
    </row>
    <row r="25" spans="1:30" x14ac:dyDescent="0.2">
      <c r="A25" s="42" t="s">
        <v>49</v>
      </c>
      <c r="B25" s="43" t="s">
        <v>410</v>
      </c>
      <c r="C25" s="43" t="s">
        <v>411</v>
      </c>
      <c r="D25" s="44">
        <v>485</v>
      </c>
      <c r="E25" s="8"/>
      <c r="F25" s="45">
        <v>3809267.2699999986</v>
      </c>
      <c r="G25" s="8"/>
      <c r="H25" s="46">
        <f t="shared" si="8"/>
        <v>7854.1593195876258</v>
      </c>
      <c r="J25" s="44">
        <v>455.5</v>
      </c>
      <c r="K25" s="8"/>
      <c r="L25" s="45">
        <v>3773428.3099999982</v>
      </c>
      <c r="M25" s="8"/>
      <c r="N25" s="46">
        <f t="shared" si="0"/>
        <v>8284.1455762897876</v>
      </c>
      <c r="P25" s="47">
        <f t="shared" si="1"/>
        <v>3428340.5429999987</v>
      </c>
      <c r="Q25" s="8"/>
      <c r="R25" s="46">
        <f t="shared" si="2"/>
        <v>7068.7433876288633</v>
      </c>
      <c r="T25" s="48">
        <f t="shared" si="3"/>
        <v>0</v>
      </c>
      <c r="U25" s="14"/>
      <c r="V25" s="49">
        <f t="shared" si="4"/>
        <v>0</v>
      </c>
      <c r="X25" s="50">
        <f t="shared" si="5"/>
        <v>0</v>
      </c>
      <c r="Y25" s="13"/>
      <c r="Z25" s="54">
        <f t="shared" si="6"/>
        <v>0</v>
      </c>
      <c r="AA25" s="52"/>
      <c r="AB25" s="53">
        <f t="shared" si="7"/>
        <v>0</v>
      </c>
      <c r="AC25" s="52"/>
    </row>
    <row r="26" spans="1:30" x14ac:dyDescent="0.2">
      <c r="A26" s="42" t="s">
        <v>65</v>
      </c>
      <c r="B26" s="43" t="s">
        <v>410</v>
      </c>
      <c r="C26" s="43" t="s">
        <v>409</v>
      </c>
      <c r="D26" s="44">
        <v>251.5</v>
      </c>
      <c r="E26" s="8"/>
      <c r="F26" s="45">
        <v>2282951.9599999995</v>
      </c>
      <c r="G26" s="8"/>
      <c r="H26" s="46">
        <f t="shared" si="8"/>
        <v>9077.3437773359819</v>
      </c>
      <c r="J26" s="44">
        <v>246</v>
      </c>
      <c r="K26" s="8"/>
      <c r="L26" s="45">
        <v>2497480.290000001</v>
      </c>
      <c r="M26" s="8"/>
      <c r="N26" s="46">
        <f t="shared" si="0"/>
        <v>10152.358902439028</v>
      </c>
      <c r="P26" s="47">
        <f t="shared" si="1"/>
        <v>2054656.7639999995</v>
      </c>
      <c r="Q26" s="8"/>
      <c r="R26" s="46">
        <f t="shared" si="2"/>
        <v>8169.6093996023837</v>
      </c>
      <c r="T26" s="48">
        <f t="shared" si="3"/>
        <v>0</v>
      </c>
      <c r="U26" s="14"/>
      <c r="V26" s="49">
        <f t="shared" si="4"/>
        <v>0</v>
      </c>
      <c r="X26" s="50">
        <f t="shared" si="5"/>
        <v>0</v>
      </c>
      <c r="Y26" s="13"/>
      <c r="Z26" s="54">
        <f t="shared" si="6"/>
        <v>0</v>
      </c>
      <c r="AA26" s="52"/>
      <c r="AB26" s="53">
        <f t="shared" si="7"/>
        <v>0</v>
      </c>
      <c r="AC26" s="52"/>
    </row>
    <row r="27" spans="1:30" x14ac:dyDescent="0.2">
      <c r="A27" s="42" t="s">
        <v>45</v>
      </c>
      <c r="B27" s="43" t="s">
        <v>407</v>
      </c>
      <c r="C27" s="43" t="s">
        <v>408</v>
      </c>
      <c r="D27" s="44">
        <v>27023.5</v>
      </c>
      <c r="E27" s="8"/>
      <c r="F27" s="45">
        <v>199894931.07000038</v>
      </c>
      <c r="G27" s="8"/>
      <c r="H27" s="46">
        <f t="shared" si="8"/>
        <v>7397.0777682387688</v>
      </c>
      <c r="J27" s="44">
        <v>27829.5</v>
      </c>
      <c r="K27" s="8"/>
      <c r="L27" s="45">
        <v>229215367.76999992</v>
      </c>
      <c r="M27" s="8"/>
      <c r="N27" s="46">
        <f t="shared" si="0"/>
        <v>8236.4170312078877</v>
      </c>
      <c r="P27" s="47">
        <f t="shared" si="1"/>
        <v>179905437.96300036</v>
      </c>
      <c r="Q27" s="8"/>
      <c r="R27" s="46">
        <f t="shared" si="2"/>
        <v>6657.369991414892</v>
      </c>
      <c r="T27" s="48">
        <f t="shared" si="3"/>
        <v>0</v>
      </c>
      <c r="U27" s="14"/>
      <c r="V27" s="49">
        <f t="shared" si="4"/>
        <v>0</v>
      </c>
      <c r="X27" s="50">
        <f t="shared" si="5"/>
        <v>0</v>
      </c>
      <c r="Y27" s="13"/>
      <c r="Z27" s="54">
        <f t="shared" si="6"/>
        <v>0</v>
      </c>
      <c r="AA27" s="52"/>
      <c r="AB27" s="53">
        <f t="shared" si="7"/>
        <v>0</v>
      </c>
      <c r="AC27" s="52"/>
    </row>
    <row r="28" spans="1:30" x14ac:dyDescent="0.2">
      <c r="A28" s="42" t="s">
        <v>83</v>
      </c>
      <c r="B28" s="43" t="s">
        <v>407</v>
      </c>
      <c r="C28" s="43" t="s">
        <v>406</v>
      </c>
      <c r="D28" s="44">
        <v>28377</v>
      </c>
      <c r="E28" s="8"/>
      <c r="F28" s="45">
        <v>263470152.45999965</v>
      </c>
      <c r="G28" s="8"/>
      <c r="H28" s="46">
        <f t="shared" si="8"/>
        <v>9284.637292878022</v>
      </c>
      <c r="J28" s="44">
        <v>28793</v>
      </c>
      <c r="K28" s="8"/>
      <c r="L28" s="45">
        <v>282091853.03000027</v>
      </c>
      <c r="M28" s="8"/>
      <c r="N28" s="46">
        <f t="shared" si="0"/>
        <v>9797.2372809363478</v>
      </c>
      <c r="P28" s="47">
        <f t="shared" si="1"/>
        <v>237123137.21399969</v>
      </c>
      <c r="Q28" s="8"/>
      <c r="R28" s="46">
        <f t="shared" si="2"/>
        <v>8356.1735635902205</v>
      </c>
      <c r="T28" s="48">
        <f t="shared" si="3"/>
        <v>0</v>
      </c>
      <c r="U28" s="14"/>
      <c r="V28" s="49">
        <f t="shared" si="4"/>
        <v>0</v>
      </c>
      <c r="X28" s="50">
        <f t="shared" si="5"/>
        <v>0</v>
      </c>
      <c r="Y28" s="13"/>
      <c r="Z28" s="54">
        <f t="shared" si="6"/>
        <v>0</v>
      </c>
      <c r="AA28" s="52"/>
      <c r="AB28" s="53">
        <f t="shared" si="7"/>
        <v>0</v>
      </c>
      <c r="AC28" s="52"/>
    </row>
    <row r="29" spans="1:30" x14ac:dyDescent="0.2">
      <c r="A29" s="42" t="s">
        <v>55</v>
      </c>
      <c r="B29" s="43" t="s">
        <v>404</v>
      </c>
      <c r="C29" s="43" t="s">
        <v>405</v>
      </c>
      <c r="D29" s="44">
        <v>903.5</v>
      </c>
      <c r="E29" s="8"/>
      <c r="F29" s="45">
        <v>8184221.9799999958</v>
      </c>
      <c r="G29" s="8"/>
      <c r="H29" s="46">
        <f t="shared" si="8"/>
        <v>9058.3530492529007</v>
      </c>
      <c r="J29" s="44">
        <v>884</v>
      </c>
      <c r="K29" s="8"/>
      <c r="L29" s="45">
        <v>8936221.8100000005</v>
      </c>
      <c r="M29" s="8"/>
      <c r="N29" s="46">
        <f t="shared" si="0"/>
        <v>10108.848201357467</v>
      </c>
      <c r="P29" s="47">
        <f t="shared" si="1"/>
        <v>7365799.7819999959</v>
      </c>
      <c r="Q29" s="8"/>
      <c r="R29" s="46">
        <f t="shared" si="2"/>
        <v>8152.5177443276107</v>
      </c>
      <c r="T29" s="48">
        <f t="shared" si="3"/>
        <v>0</v>
      </c>
      <c r="U29" s="14"/>
      <c r="V29" s="49">
        <f t="shared" si="4"/>
        <v>0</v>
      </c>
      <c r="X29" s="50">
        <f t="shared" si="5"/>
        <v>0</v>
      </c>
      <c r="Y29" s="13"/>
      <c r="Z29" s="54">
        <f t="shared" si="6"/>
        <v>0</v>
      </c>
      <c r="AA29" s="52"/>
      <c r="AB29" s="53">
        <f t="shared" si="7"/>
        <v>0</v>
      </c>
      <c r="AC29" s="52"/>
    </row>
    <row r="30" spans="1:30" x14ac:dyDescent="0.2">
      <c r="A30" s="42" t="s">
        <v>32</v>
      </c>
      <c r="B30" s="43" t="s">
        <v>404</v>
      </c>
      <c r="C30" s="43" t="s">
        <v>403</v>
      </c>
      <c r="D30" s="44">
        <v>1079.5</v>
      </c>
      <c r="E30" s="8"/>
      <c r="F30" s="45">
        <v>8901568.979999993</v>
      </c>
      <c r="G30" s="8"/>
      <c r="H30" s="46">
        <f t="shared" si="8"/>
        <v>8246.0110977304248</v>
      </c>
      <c r="J30" s="44">
        <v>1093.5</v>
      </c>
      <c r="K30" s="8"/>
      <c r="L30" s="45">
        <v>9202480.2800000049</v>
      </c>
      <c r="M30" s="8"/>
      <c r="N30" s="46">
        <f t="shared" si="0"/>
        <v>8415.6198262460039</v>
      </c>
      <c r="P30" s="47">
        <f t="shared" si="1"/>
        <v>8011412.0819999939</v>
      </c>
      <c r="Q30" s="8"/>
      <c r="R30" s="46">
        <f t="shared" si="2"/>
        <v>7421.4099879573823</v>
      </c>
      <c r="T30" s="48">
        <f t="shared" si="3"/>
        <v>0</v>
      </c>
      <c r="U30" s="14"/>
      <c r="V30" s="49">
        <f t="shared" si="4"/>
        <v>0</v>
      </c>
      <c r="X30" s="50">
        <f t="shared" si="5"/>
        <v>0</v>
      </c>
      <c r="Y30" s="13"/>
      <c r="Z30" s="54">
        <f t="shared" si="6"/>
        <v>0</v>
      </c>
      <c r="AA30" s="52"/>
      <c r="AB30" s="53">
        <f t="shared" si="7"/>
        <v>0</v>
      </c>
      <c r="AC30" s="52"/>
    </row>
    <row r="31" spans="1:30" x14ac:dyDescent="0.2">
      <c r="A31" s="42" t="s">
        <v>13</v>
      </c>
      <c r="B31" s="43" t="s">
        <v>401</v>
      </c>
      <c r="C31" s="43" t="s">
        <v>402</v>
      </c>
      <c r="D31" s="44">
        <v>107</v>
      </c>
      <c r="E31" s="8"/>
      <c r="F31" s="45">
        <v>1929104.5300000007</v>
      </c>
      <c r="G31" s="8"/>
      <c r="H31" s="46">
        <f t="shared" si="8"/>
        <v>18029.014299065428</v>
      </c>
      <c r="J31" s="44">
        <v>109</v>
      </c>
      <c r="K31" s="8"/>
      <c r="L31" s="45">
        <v>1817286.1900000002</v>
      </c>
      <c r="M31" s="8"/>
      <c r="N31" s="46">
        <f t="shared" si="0"/>
        <v>16672.350366972478</v>
      </c>
      <c r="P31" s="47">
        <f t="shared" si="1"/>
        <v>1736194.0770000007</v>
      </c>
      <c r="Q31" s="8"/>
      <c r="R31" s="46">
        <f t="shared" si="2"/>
        <v>16226.112869158886</v>
      </c>
      <c r="T31" s="48">
        <f t="shared" si="3"/>
        <v>0</v>
      </c>
      <c r="U31" s="14"/>
      <c r="V31" s="49">
        <f t="shared" si="4"/>
        <v>0</v>
      </c>
      <c r="X31" s="50">
        <f t="shared" si="5"/>
        <v>0</v>
      </c>
      <c r="Y31" s="13"/>
      <c r="Z31" s="54">
        <f t="shared" si="6"/>
        <v>0</v>
      </c>
      <c r="AA31" s="52"/>
      <c r="AB31" s="53">
        <f t="shared" si="7"/>
        <v>0</v>
      </c>
      <c r="AC31" s="52"/>
    </row>
    <row r="32" spans="1:30" x14ac:dyDescent="0.2">
      <c r="A32" s="42" t="s">
        <v>71</v>
      </c>
      <c r="B32" s="43" t="s">
        <v>401</v>
      </c>
      <c r="C32" s="43" t="s">
        <v>400</v>
      </c>
      <c r="D32" s="44">
        <v>172</v>
      </c>
      <c r="E32" s="8"/>
      <c r="F32" s="45">
        <v>2547830.0200000005</v>
      </c>
      <c r="G32" s="8"/>
      <c r="H32" s="46">
        <f t="shared" si="8"/>
        <v>14812.965232558143</v>
      </c>
      <c r="J32" s="44">
        <v>158</v>
      </c>
      <c r="K32" s="8"/>
      <c r="L32" s="45">
        <v>2390882.2599999988</v>
      </c>
      <c r="M32" s="8"/>
      <c r="N32" s="46">
        <f t="shared" si="0"/>
        <v>15132.166202531638</v>
      </c>
      <c r="P32" s="47">
        <f t="shared" si="1"/>
        <v>2293047.0180000006</v>
      </c>
      <c r="Q32" s="8"/>
      <c r="R32" s="46">
        <f t="shared" si="2"/>
        <v>13331.668709302328</v>
      </c>
      <c r="T32" s="48">
        <f t="shared" si="3"/>
        <v>0</v>
      </c>
      <c r="U32" s="14"/>
      <c r="V32" s="49">
        <f t="shared" si="4"/>
        <v>0</v>
      </c>
      <c r="X32" s="50">
        <f t="shared" si="5"/>
        <v>0</v>
      </c>
      <c r="Y32" s="13"/>
      <c r="Z32" s="54">
        <f t="shared" si="6"/>
        <v>0</v>
      </c>
      <c r="AA32" s="52"/>
      <c r="AB32" s="53">
        <f t="shared" si="7"/>
        <v>0</v>
      </c>
      <c r="AC32" s="52"/>
    </row>
    <row r="33" spans="1:29" x14ac:dyDescent="0.2">
      <c r="A33" s="42" t="s">
        <v>37</v>
      </c>
      <c r="B33" s="43" t="s">
        <v>399</v>
      </c>
      <c r="C33" s="43" t="s">
        <v>398</v>
      </c>
      <c r="D33" s="44">
        <v>871</v>
      </c>
      <c r="E33" s="8"/>
      <c r="F33" s="45">
        <v>9326414.7300000042</v>
      </c>
      <c r="G33" s="8"/>
      <c r="H33" s="46">
        <f t="shared" si="8"/>
        <v>10707.709219288179</v>
      </c>
      <c r="J33" s="44">
        <v>843.5</v>
      </c>
      <c r="K33" s="8"/>
      <c r="L33" s="45">
        <v>9403809.7600000054</v>
      </c>
      <c r="M33" s="8"/>
      <c r="N33" s="46">
        <f t="shared" si="0"/>
        <v>11148.559288678132</v>
      </c>
      <c r="P33" s="47">
        <f t="shared" si="1"/>
        <v>8393773.2570000049</v>
      </c>
      <c r="Q33" s="8"/>
      <c r="R33" s="46">
        <f t="shared" si="2"/>
        <v>9636.938297359362</v>
      </c>
      <c r="T33" s="48">
        <f t="shared" si="3"/>
        <v>0</v>
      </c>
      <c r="U33" s="14"/>
      <c r="V33" s="49">
        <f t="shared" si="4"/>
        <v>0</v>
      </c>
      <c r="X33" s="50">
        <f t="shared" si="5"/>
        <v>0</v>
      </c>
      <c r="Y33" s="13"/>
      <c r="Z33" s="54">
        <f t="shared" si="6"/>
        <v>0</v>
      </c>
      <c r="AA33" s="52"/>
      <c r="AB33" s="53">
        <f t="shared" si="7"/>
        <v>0</v>
      </c>
      <c r="AC33" s="52"/>
    </row>
    <row r="34" spans="1:29" x14ac:dyDescent="0.2">
      <c r="A34" s="42" t="s">
        <v>67</v>
      </c>
      <c r="B34" s="43" t="s">
        <v>395</v>
      </c>
      <c r="C34" s="43" t="s">
        <v>397</v>
      </c>
      <c r="D34" s="44">
        <v>1028</v>
      </c>
      <c r="E34" s="8"/>
      <c r="F34" s="45">
        <v>8036627.0999999978</v>
      </c>
      <c r="G34" s="8"/>
      <c r="H34" s="46">
        <f t="shared" si="8"/>
        <v>7817.7306420233444</v>
      </c>
      <c r="J34" s="44">
        <v>1002.5</v>
      </c>
      <c r="K34" s="8"/>
      <c r="L34" s="45">
        <v>8724883.5399999972</v>
      </c>
      <c r="M34" s="8"/>
      <c r="N34" s="46">
        <f t="shared" si="0"/>
        <v>8703.1257256857825</v>
      </c>
      <c r="P34" s="47">
        <f t="shared" si="1"/>
        <v>7232964.3899999978</v>
      </c>
      <c r="Q34" s="8"/>
      <c r="R34" s="46">
        <f t="shared" si="2"/>
        <v>7035.9575778210101</v>
      </c>
      <c r="T34" s="48">
        <f t="shared" si="3"/>
        <v>0</v>
      </c>
      <c r="U34" s="14"/>
      <c r="V34" s="49">
        <f t="shared" si="4"/>
        <v>0</v>
      </c>
      <c r="X34" s="50">
        <f t="shared" si="5"/>
        <v>0</v>
      </c>
      <c r="Y34" s="13"/>
      <c r="Z34" s="54">
        <f t="shared" si="6"/>
        <v>0</v>
      </c>
      <c r="AA34" s="52"/>
      <c r="AB34" s="53">
        <f t="shared" si="7"/>
        <v>0</v>
      </c>
      <c r="AC34" s="52"/>
    </row>
    <row r="35" spans="1:29" x14ac:dyDescent="0.2">
      <c r="A35" s="42" t="s">
        <v>68</v>
      </c>
      <c r="B35" s="43" t="s">
        <v>395</v>
      </c>
      <c r="C35" s="43" t="s">
        <v>396</v>
      </c>
      <c r="D35" s="44">
        <v>328.5</v>
      </c>
      <c r="E35" s="8"/>
      <c r="F35" s="45">
        <v>2701506.2799999993</v>
      </c>
      <c r="G35" s="8"/>
      <c r="H35" s="46">
        <f t="shared" si="8"/>
        <v>8223.7634094368314</v>
      </c>
      <c r="J35" s="44">
        <v>370</v>
      </c>
      <c r="K35" s="8"/>
      <c r="L35" s="45">
        <v>2988838.4499999993</v>
      </c>
      <c r="M35" s="8"/>
      <c r="N35" s="46">
        <f t="shared" si="0"/>
        <v>8077.9417567567543</v>
      </c>
      <c r="P35" s="47">
        <f t="shared" si="1"/>
        <v>2431355.6519999993</v>
      </c>
      <c r="Q35" s="8"/>
      <c r="R35" s="46">
        <f t="shared" si="2"/>
        <v>7401.387068493148</v>
      </c>
      <c r="T35" s="48">
        <f t="shared" si="3"/>
        <v>0</v>
      </c>
      <c r="U35" s="14"/>
      <c r="V35" s="49">
        <f t="shared" si="4"/>
        <v>0</v>
      </c>
      <c r="X35" s="50">
        <f t="shared" si="5"/>
        <v>0</v>
      </c>
      <c r="Y35" s="13"/>
      <c r="Z35" s="54">
        <f t="shared" si="6"/>
        <v>0</v>
      </c>
      <c r="AA35" s="52"/>
      <c r="AB35" s="53">
        <f t="shared" si="7"/>
        <v>0</v>
      </c>
      <c r="AC35" s="52"/>
    </row>
    <row r="36" spans="1:29" x14ac:dyDescent="0.2">
      <c r="A36" s="42" t="s">
        <v>21</v>
      </c>
      <c r="B36" s="43" t="s">
        <v>395</v>
      </c>
      <c r="C36" s="43" t="s">
        <v>394</v>
      </c>
      <c r="D36" s="44">
        <v>208</v>
      </c>
      <c r="E36" s="8"/>
      <c r="F36" s="45">
        <v>2512205.459999999</v>
      </c>
      <c r="G36" s="8"/>
      <c r="H36" s="46">
        <f t="shared" si="8"/>
        <v>12077.910865384611</v>
      </c>
      <c r="J36" s="44">
        <v>208.5</v>
      </c>
      <c r="K36" s="8"/>
      <c r="L36" s="45">
        <v>2669722.9499999997</v>
      </c>
      <c r="M36" s="8"/>
      <c r="N36" s="46">
        <f t="shared" si="0"/>
        <v>12804.426618705034</v>
      </c>
      <c r="P36" s="47">
        <f t="shared" si="1"/>
        <v>2260984.9139999994</v>
      </c>
      <c r="Q36" s="8"/>
      <c r="R36" s="46">
        <f t="shared" si="2"/>
        <v>10870.11977884615</v>
      </c>
      <c r="T36" s="48">
        <f t="shared" si="3"/>
        <v>0</v>
      </c>
      <c r="U36" s="14"/>
      <c r="V36" s="49">
        <f t="shared" si="4"/>
        <v>0</v>
      </c>
      <c r="X36" s="50">
        <f t="shared" si="5"/>
        <v>0</v>
      </c>
      <c r="Y36" s="13"/>
      <c r="Z36" s="54">
        <f t="shared" si="6"/>
        <v>0</v>
      </c>
      <c r="AA36" s="52"/>
      <c r="AB36" s="53">
        <f t="shared" si="7"/>
        <v>0</v>
      </c>
      <c r="AC36" s="52"/>
    </row>
    <row r="37" spans="1:29" x14ac:dyDescent="0.2">
      <c r="A37" s="55" t="s">
        <v>17</v>
      </c>
      <c r="B37" s="56" t="s">
        <v>393</v>
      </c>
      <c r="C37" s="43" t="s">
        <v>458</v>
      </c>
      <c r="D37" s="44">
        <v>175.5</v>
      </c>
      <c r="E37" s="8"/>
      <c r="F37" s="45">
        <v>1896734.2399999995</v>
      </c>
      <c r="G37" s="8"/>
      <c r="H37" s="46">
        <f t="shared" si="8"/>
        <v>10807.602507122505</v>
      </c>
      <c r="J37" s="44">
        <v>195</v>
      </c>
      <c r="K37" s="8"/>
      <c r="L37" s="45">
        <v>2192415.17</v>
      </c>
      <c r="M37" s="8"/>
      <c r="N37" s="46">
        <f t="shared" si="0"/>
        <v>11243.154717948717</v>
      </c>
      <c r="P37" s="47">
        <f t="shared" si="1"/>
        <v>1707060.8159999996</v>
      </c>
      <c r="Q37" s="8"/>
      <c r="R37" s="46">
        <f t="shared" si="2"/>
        <v>9726.8422564102548</v>
      </c>
      <c r="T37" s="48">
        <f t="shared" si="3"/>
        <v>0</v>
      </c>
      <c r="U37" s="14"/>
      <c r="V37" s="49">
        <f t="shared" si="4"/>
        <v>0</v>
      </c>
      <c r="X37" s="50">
        <f t="shared" si="5"/>
        <v>0</v>
      </c>
      <c r="Y37" s="13"/>
      <c r="Z37" s="54">
        <f t="shared" si="6"/>
        <v>0</v>
      </c>
      <c r="AA37" s="52"/>
      <c r="AB37" s="53">
        <f t="shared" si="7"/>
        <v>0</v>
      </c>
      <c r="AC37" s="52"/>
    </row>
    <row r="38" spans="1:29" x14ac:dyDescent="0.2">
      <c r="A38" s="42" t="s">
        <v>84</v>
      </c>
      <c r="B38" s="43" t="s">
        <v>393</v>
      </c>
      <c r="C38" s="43" t="s">
        <v>392</v>
      </c>
      <c r="D38" s="44">
        <v>261.5</v>
      </c>
      <c r="E38" s="8"/>
      <c r="F38" s="45">
        <v>3008442.1200000015</v>
      </c>
      <c r="G38" s="8"/>
      <c r="H38" s="46">
        <f t="shared" si="8"/>
        <v>11504.558776290636</v>
      </c>
      <c r="J38" s="44">
        <v>257</v>
      </c>
      <c r="K38" s="8"/>
      <c r="L38" s="45">
        <v>2991264.9699999988</v>
      </c>
      <c r="M38" s="8"/>
      <c r="N38" s="46">
        <f t="shared" si="0"/>
        <v>11639.163307392992</v>
      </c>
      <c r="P38" s="47">
        <f t="shared" si="1"/>
        <v>2707597.9080000012</v>
      </c>
      <c r="Q38" s="8"/>
      <c r="R38" s="46">
        <f t="shared" si="2"/>
        <v>10354.102898661573</v>
      </c>
      <c r="T38" s="48">
        <f t="shared" si="3"/>
        <v>0</v>
      </c>
      <c r="U38" s="14"/>
      <c r="V38" s="49">
        <f t="shared" si="4"/>
        <v>0</v>
      </c>
      <c r="X38" s="50">
        <f t="shared" si="5"/>
        <v>0</v>
      </c>
      <c r="Y38" s="13"/>
      <c r="Z38" s="54">
        <f t="shared" si="6"/>
        <v>0</v>
      </c>
      <c r="AA38" s="52"/>
      <c r="AB38" s="53">
        <f t="shared" si="7"/>
        <v>0</v>
      </c>
      <c r="AC38" s="52"/>
    </row>
    <row r="39" spans="1:29" x14ac:dyDescent="0.2">
      <c r="A39" s="42" t="s">
        <v>179</v>
      </c>
      <c r="B39" s="43" t="s">
        <v>391</v>
      </c>
      <c r="C39" s="43" t="s">
        <v>390</v>
      </c>
      <c r="D39" s="44">
        <v>449</v>
      </c>
      <c r="E39" s="8"/>
      <c r="F39" s="45">
        <v>3410595.2200000011</v>
      </c>
      <c r="G39" s="8"/>
      <c r="H39" s="46">
        <f t="shared" si="8"/>
        <v>7595.9804454343011</v>
      </c>
      <c r="J39" s="44">
        <v>449.5</v>
      </c>
      <c r="K39" s="8"/>
      <c r="L39" s="45">
        <v>3640086.5099999988</v>
      </c>
      <c r="M39" s="8"/>
      <c r="N39" s="46">
        <f t="shared" si="0"/>
        <v>8098.0789988876504</v>
      </c>
      <c r="P39" s="47">
        <f t="shared" si="1"/>
        <v>3069535.6980000013</v>
      </c>
      <c r="Q39" s="8"/>
      <c r="R39" s="46">
        <f t="shared" si="2"/>
        <v>6836.3824008908714</v>
      </c>
      <c r="T39" s="48">
        <f t="shared" si="3"/>
        <v>0</v>
      </c>
      <c r="U39" s="14"/>
      <c r="V39" s="49">
        <f t="shared" si="4"/>
        <v>0</v>
      </c>
      <c r="X39" s="50">
        <f t="shared" si="5"/>
        <v>0</v>
      </c>
      <c r="Y39" s="13"/>
      <c r="Z39" s="54">
        <f t="shared" si="6"/>
        <v>0</v>
      </c>
      <c r="AA39" s="52"/>
      <c r="AB39" s="53">
        <f t="shared" si="7"/>
        <v>0</v>
      </c>
      <c r="AC39" s="52"/>
    </row>
    <row r="40" spans="1:29" x14ac:dyDescent="0.2">
      <c r="A40" s="42" t="s">
        <v>156</v>
      </c>
      <c r="B40" s="43" t="s">
        <v>389</v>
      </c>
      <c r="C40" s="43" t="s">
        <v>388</v>
      </c>
      <c r="D40" s="44">
        <v>372</v>
      </c>
      <c r="E40" s="8"/>
      <c r="F40" s="45">
        <v>3436551.8600000008</v>
      </c>
      <c r="G40" s="8"/>
      <c r="H40" s="46">
        <f t="shared" si="8"/>
        <v>9238.0426344086045</v>
      </c>
      <c r="J40" s="44">
        <v>369.5</v>
      </c>
      <c r="K40" s="8"/>
      <c r="L40" s="45">
        <v>3434086.49</v>
      </c>
      <c r="M40" s="8"/>
      <c r="N40" s="46">
        <f t="shared" si="0"/>
        <v>9293.8741271989184</v>
      </c>
      <c r="P40" s="47">
        <f t="shared" si="1"/>
        <v>3092896.6740000006</v>
      </c>
      <c r="Q40" s="8"/>
      <c r="R40" s="46">
        <f t="shared" si="2"/>
        <v>8314.2383709677451</v>
      </c>
      <c r="T40" s="48">
        <f t="shared" si="3"/>
        <v>0</v>
      </c>
      <c r="U40" s="14"/>
      <c r="V40" s="49">
        <f t="shared" si="4"/>
        <v>0</v>
      </c>
      <c r="X40" s="50">
        <f t="shared" si="5"/>
        <v>0</v>
      </c>
      <c r="Y40" s="13"/>
      <c r="Z40" s="54">
        <f t="shared" si="6"/>
        <v>0</v>
      </c>
      <c r="AA40" s="52"/>
      <c r="AB40" s="53">
        <f t="shared" si="7"/>
        <v>0</v>
      </c>
      <c r="AC40" s="52"/>
    </row>
    <row r="41" spans="1:29" x14ac:dyDescent="0.2">
      <c r="A41" s="42" t="s">
        <v>85</v>
      </c>
      <c r="B41" s="43" t="s">
        <v>387</v>
      </c>
      <c r="C41" s="43" t="s">
        <v>386</v>
      </c>
      <c r="D41" s="44">
        <v>4960.5</v>
      </c>
      <c r="E41" s="8"/>
      <c r="F41" s="45">
        <v>36623138.480000004</v>
      </c>
      <c r="G41" s="8"/>
      <c r="H41" s="46">
        <f t="shared" si="8"/>
        <v>7382.9530248966848</v>
      </c>
      <c r="J41" s="44">
        <v>4742.5</v>
      </c>
      <c r="K41" s="8"/>
      <c r="L41" s="45">
        <v>36612069.229999997</v>
      </c>
      <c r="M41" s="8"/>
      <c r="N41" s="46">
        <f t="shared" si="0"/>
        <v>7719.9935118608319</v>
      </c>
      <c r="P41" s="47">
        <f t="shared" si="1"/>
        <v>32960824.632000003</v>
      </c>
      <c r="Q41" s="8"/>
      <c r="R41" s="46">
        <f t="shared" si="2"/>
        <v>6644.6577224070161</v>
      </c>
      <c r="T41" s="48">
        <f t="shared" si="3"/>
        <v>0</v>
      </c>
      <c r="U41" s="14"/>
      <c r="V41" s="49">
        <f t="shared" si="4"/>
        <v>0</v>
      </c>
      <c r="X41" s="50">
        <f t="shared" si="5"/>
        <v>0</v>
      </c>
      <c r="Y41" s="13"/>
      <c r="Z41" s="54">
        <f t="shared" si="6"/>
        <v>0</v>
      </c>
      <c r="AA41" s="52"/>
      <c r="AB41" s="53">
        <f t="shared" si="7"/>
        <v>0</v>
      </c>
      <c r="AC41" s="52"/>
    </row>
    <row r="42" spans="1:29" x14ac:dyDescent="0.2">
      <c r="A42" s="42" t="s">
        <v>35</v>
      </c>
      <c r="B42" s="43" t="s">
        <v>385</v>
      </c>
      <c r="C42" s="43" t="s">
        <v>384</v>
      </c>
      <c r="D42" s="44">
        <v>76609.5</v>
      </c>
      <c r="E42" s="8"/>
      <c r="F42" s="45">
        <v>703824160.04999948</v>
      </c>
      <c r="G42" s="8"/>
      <c r="H42" s="46">
        <f t="shared" si="8"/>
        <v>9187.1655610596536</v>
      </c>
      <c r="J42" s="44">
        <v>79839.5</v>
      </c>
      <c r="K42" s="8"/>
      <c r="L42" s="45">
        <v>771716768.99000156</v>
      </c>
      <c r="M42" s="8"/>
      <c r="N42" s="46">
        <f t="shared" si="0"/>
        <v>9665.8517274031219</v>
      </c>
      <c r="P42" s="47">
        <f t="shared" si="1"/>
        <v>633441744.0449996</v>
      </c>
      <c r="Q42" s="8"/>
      <c r="R42" s="46">
        <f t="shared" si="2"/>
        <v>8268.4490049536889</v>
      </c>
      <c r="T42" s="48">
        <f t="shared" si="3"/>
        <v>0</v>
      </c>
      <c r="U42" s="14"/>
      <c r="V42" s="49">
        <f t="shared" si="4"/>
        <v>0</v>
      </c>
      <c r="X42" s="50">
        <f t="shared" si="5"/>
        <v>0</v>
      </c>
      <c r="Y42" s="13"/>
      <c r="Z42" s="54">
        <f t="shared" si="6"/>
        <v>0</v>
      </c>
      <c r="AA42" s="52"/>
      <c r="AB42" s="53">
        <f t="shared" si="7"/>
        <v>0</v>
      </c>
      <c r="AC42" s="52"/>
    </row>
    <row r="43" spans="1:29" x14ac:dyDescent="0.2">
      <c r="A43" s="42" t="s">
        <v>27</v>
      </c>
      <c r="B43" s="43" t="s">
        <v>383</v>
      </c>
      <c r="C43" s="43" t="s">
        <v>382</v>
      </c>
      <c r="D43" s="44">
        <v>261</v>
      </c>
      <c r="E43" s="8"/>
      <c r="F43" s="45">
        <v>2745660.6</v>
      </c>
      <c r="G43" s="8"/>
      <c r="H43" s="46">
        <f t="shared" si="8"/>
        <v>10519.772413793104</v>
      </c>
      <c r="J43" s="44">
        <v>262</v>
      </c>
      <c r="K43" s="8"/>
      <c r="L43" s="45">
        <v>2983192.79</v>
      </c>
      <c r="M43" s="8"/>
      <c r="N43" s="46">
        <f t="shared" si="0"/>
        <v>11386.232022900764</v>
      </c>
      <c r="P43" s="47">
        <f t="shared" si="1"/>
        <v>2471094.54</v>
      </c>
      <c r="Q43" s="8"/>
      <c r="R43" s="46">
        <f t="shared" si="2"/>
        <v>9467.7951724137929</v>
      </c>
      <c r="T43" s="48">
        <f t="shared" si="3"/>
        <v>0</v>
      </c>
      <c r="U43" s="14"/>
      <c r="V43" s="49">
        <f t="shared" si="4"/>
        <v>0</v>
      </c>
      <c r="X43" s="50">
        <f t="shared" si="5"/>
        <v>0</v>
      </c>
      <c r="Y43" s="13"/>
      <c r="Z43" s="54">
        <f t="shared" si="6"/>
        <v>0</v>
      </c>
      <c r="AA43" s="52"/>
      <c r="AB43" s="53">
        <f t="shared" si="7"/>
        <v>0</v>
      </c>
      <c r="AC43" s="52"/>
    </row>
    <row r="44" spans="1:29" x14ac:dyDescent="0.2">
      <c r="A44" s="42" t="s">
        <v>89</v>
      </c>
      <c r="B44" s="43" t="s">
        <v>381</v>
      </c>
      <c r="C44" s="43" t="s">
        <v>380</v>
      </c>
      <c r="D44" s="44">
        <v>60822.5</v>
      </c>
      <c r="E44" s="8"/>
      <c r="F44" s="45">
        <v>471559774.27000082</v>
      </c>
      <c r="G44" s="8"/>
      <c r="H44" s="46">
        <f t="shared" si="8"/>
        <v>7753.0482020633945</v>
      </c>
      <c r="J44" s="44">
        <v>62241</v>
      </c>
      <c r="K44" s="8"/>
      <c r="L44" s="45">
        <v>508677163.22000003</v>
      </c>
      <c r="M44" s="8"/>
      <c r="N44" s="46">
        <f t="shared" si="0"/>
        <v>8172.702289808969</v>
      </c>
      <c r="P44" s="47">
        <f t="shared" si="1"/>
        <v>424403796.84300077</v>
      </c>
      <c r="Q44" s="8"/>
      <c r="R44" s="46">
        <f t="shared" si="2"/>
        <v>6977.7433818570553</v>
      </c>
      <c r="T44" s="48">
        <f t="shared" si="3"/>
        <v>0</v>
      </c>
      <c r="U44" s="14"/>
      <c r="V44" s="49">
        <f t="shared" si="4"/>
        <v>0</v>
      </c>
      <c r="X44" s="50">
        <f t="shared" si="5"/>
        <v>0</v>
      </c>
      <c r="Y44" s="13"/>
      <c r="Z44" s="54">
        <f t="shared" si="6"/>
        <v>0</v>
      </c>
      <c r="AA44" s="52"/>
      <c r="AB44" s="53">
        <f t="shared" si="7"/>
        <v>0</v>
      </c>
      <c r="AC44" s="52"/>
    </row>
    <row r="45" spans="1:29" x14ac:dyDescent="0.2">
      <c r="A45" s="42" t="s">
        <v>78</v>
      </c>
      <c r="B45" s="43" t="s">
        <v>379</v>
      </c>
      <c r="C45" s="43" t="s">
        <v>378</v>
      </c>
      <c r="D45" s="44">
        <v>6008.5</v>
      </c>
      <c r="E45" s="8"/>
      <c r="F45" s="45">
        <v>56010539.320000023</v>
      </c>
      <c r="G45" s="8"/>
      <c r="H45" s="46">
        <f t="shared" si="8"/>
        <v>9321.8838844969669</v>
      </c>
      <c r="J45" s="44">
        <v>6135.5</v>
      </c>
      <c r="K45" s="8"/>
      <c r="L45" s="45">
        <v>58798706.209999986</v>
      </c>
      <c r="M45" s="8"/>
      <c r="N45" s="46">
        <f t="shared" si="0"/>
        <v>9583.360151576886</v>
      </c>
      <c r="P45" s="47">
        <f t="shared" si="1"/>
        <v>50409485.388000019</v>
      </c>
      <c r="Q45" s="8"/>
      <c r="R45" s="46">
        <f t="shared" si="2"/>
        <v>8389.6954960472704</v>
      </c>
      <c r="T45" s="48">
        <f t="shared" si="3"/>
        <v>0</v>
      </c>
      <c r="U45" s="14"/>
      <c r="V45" s="49">
        <f t="shared" si="4"/>
        <v>0</v>
      </c>
      <c r="X45" s="50">
        <f t="shared" si="5"/>
        <v>0</v>
      </c>
      <c r="Y45" s="13"/>
      <c r="Z45" s="54">
        <f t="shared" si="6"/>
        <v>0</v>
      </c>
      <c r="AA45" s="52"/>
      <c r="AB45" s="53">
        <f t="shared" si="7"/>
        <v>0</v>
      </c>
      <c r="AC45" s="52"/>
    </row>
    <row r="46" spans="1:29" x14ac:dyDescent="0.2">
      <c r="A46" s="42" t="s">
        <v>125</v>
      </c>
      <c r="B46" s="43" t="s">
        <v>373</v>
      </c>
      <c r="C46" s="43" t="s">
        <v>377</v>
      </c>
      <c r="D46" s="44">
        <v>2495.5</v>
      </c>
      <c r="E46" s="8"/>
      <c r="F46" s="45">
        <v>17246438.800000008</v>
      </c>
      <c r="G46" s="8"/>
      <c r="H46" s="46">
        <f t="shared" si="8"/>
        <v>6911.0153476257292</v>
      </c>
      <c r="J46" s="44">
        <v>2435</v>
      </c>
      <c r="K46" s="8"/>
      <c r="L46" s="45">
        <v>17394157.580000002</v>
      </c>
      <c r="M46" s="8"/>
      <c r="N46" s="46">
        <f t="shared" si="0"/>
        <v>7143.3912032854214</v>
      </c>
      <c r="P46" s="47">
        <f t="shared" si="1"/>
        <v>15521794.920000007</v>
      </c>
      <c r="Q46" s="8"/>
      <c r="R46" s="46">
        <f t="shared" si="2"/>
        <v>6219.9138128631566</v>
      </c>
      <c r="T46" s="48">
        <f t="shared" si="3"/>
        <v>0</v>
      </c>
      <c r="U46" s="14"/>
      <c r="V46" s="49">
        <f t="shared" si="4"/>
        <v>0</v>
      </c>
      <c r="X46" s="50">
        <f t="shared" si="5"/>
        <v>0</v>
      </c>
      <c r="Y46" s="13"/>
      <c r="Z46" s="54">
        <f t="shared" si="6"/>
        <v>0</v>
      </c>
      <c r="AA46" s="52"/>
      <c r="AB46" s="53">
        <f t="shared" si="7"/>
        <v>0</v>
      </c>
      <c r="AC46" s="52"/>
    </row>
    <row r="47" spans="1:29" x14ac:dyDescent="0.2">
      <c r="A47" s="42" t="s">
        <v>38</v>
      </c>
      <c r="B47" s="43" t="s">
        <v>373</v>
      </c>
      <c r="C47" s="43" t="s">
        <v>376</v>
      </c>
      <c r="D47" s="44">
        <v>350</v>
      </c>
      <c r="E47" s="8"/>
      <c r="F47" s="45">
        <v>3205207.4400000009</v>
      </c>
      <c r="G47" s="8"/>
      <c r="H47" s="46">
        <f t="shared" si="8"/>
        <v>9157.7355428571445</v>
      </c>
      <c r="J47" s="44">
        <v>308</v>
      </c>
      <c r="K47" s="8"/>
      <c r="L47" s="45">
        <v>3209121.790000001</v>
      </c>
      <c r="M47" s="8"/>
      <c r="N47" s="46">
        <f t="shared" si="0"/>
        <v>10419.226590909095</v>
      </c>
      <c r="P47" s="47">
        <f t="shared" si="1"/>
        <v>2884686.6960000009</v>
      </c>
      <c r="Q47" s="8"/>
      <c r="R47" s="46">
        <f t="shared" si="2"/>
        <v>8241.961988571431</v>
      </c>
      <c r="T47" s="48">
        <f t="shared" si="3"/>
        <v>0</v>
      </c>
      <c r="U47" s="14"/>
      <c r="V47" s="49">
        <f t="shared" si="4"/>
        <v>0</v>
      </c>
      <c r="X47" s="50">
        <f t="shared" si="5"/>
        <v>0</v>
      </c>
      <c r="Y47" s="13"/>
      <c r="Z47" s="54">
        <f t="shared" si="6"/>
        <v>0</v>
      </c>
      <c r="AA47" s="52"/>
      <c r="AB47" s="53">
        <f t="shared" si="7"/>
        <v>0</v>
      </c>
      <c r="AC47" s="52"/>
    </row>
    <row r="48" spans="1:29" x14ac:dyDescent="0.2">
      <c r="A48" s="42" t="s">
        <v>149</v>
      </c>
      <c r="B48" s="43" t="s">
        <v>373</v>
      </c>
      <c r="C48" s="43" t="s">
        <v>375</v>
      </c>
      <c r="D48" s="44">
        <v>286</v>
      </c>
      <c r="E48" s="8"/>
      <c r="F48" s="45">
        <v>2923521.7499999991</v>
      </c>
      <c r="G48" s="8"/>
      <c r="H48" s="46">
        <f t="shared" si="8"/>
        <v>10222.104020979017</v>
      </c>
      <c r="J48" s="44">
        <v>291.5</v>
      </c>
      <c r="K48" s="8"/>
      <c r="L48" s="45">
        <v>3034165.37</v>
      </c>
      <c r="M48" s="8"/>
      <c r="N48" s="46">
        <f t="shared" si="0"/>
        <v>10408.800583190396</v>
      </c>
      <c r="P48" s="47">
        <f t="shared" si="1"/>
        <v>2631169.5749999993</v>
      </c>
      <c r="Q48" s="8"/>
      <c r="R48" s="46">
        <f t="shared" si="2"/>
        <v>9199.8936188811149</v>
      </c>
      <c r="T48" s="48">
        <f t="shared" si="3"/>
        <v>0</v>
      </c>
      <c r="U48" s="14"/>
      <c r="V48" s="49">
        <f t="shared" si="4"/>
        <v>0</v>
      </c>
      <c r="X48" s="50">
        <f t="shared" si="5"/>
        <v>0</v>
      </c>
      <c r="Y48" s="13"/>
      <c r="Z48" s="54">
        <f t="shared" si="6"/>
        <v>0</v>
      </c>
      <c r="AA48" s="52"/>
      <c r="AB48" s="53">
        <f t="shared" si="7"/>
        <v>0</v>
      </c>
      <c r="AC48" s="52"/>
    </row>
    <row r="49" spans="1:29" x14ac:dyDescent="0.2">
      <c r="A49" s="42" t="s">
        <v>117</v>
      </c>
      <c r="B49" s="43" t="s">
        <v>373</v>
      </c>
      <c r="C49" s="43" t="s">
        <v>374</v>
      </c>
      <c r="D49" s="44">
        <v>194.5</v>
      </c>
      <c r="E49" s="8"/>
      <c r="F49" s="45">
        <v>2293830.17</v>
      </c>
      <c r="G49" s="8"/>
      <c r="H49" s="46">
        <f t="shared" si="8"/>
        <v>11793.471311053983</v>
      </c>
      <c r="J49" s="44">
        <v>184</v>
      </c>
      <c r="K49" s="8"/>
      <c r="L49" s="45">
        <v>2198898.02</v>
      </c>
      <c r="M49" s="8"/>
      <c r="N49" s="46">
        <f t="shared" si="0"/>
        <v>11950.532717391305</v>
      </c>
      <c r="P49" s="47">
        <f t="shared" si="1"/>
        <v>2064447.1529999999</v>
      </c>
      <c r="Q49" s="8"/>
      <c r="R49" s="46">
        <f t="shared" si="2"/>
        <v>10614.124179948585</v>
      </c>
      <c r="T49" s="48">
        <f t="shared" si="3"/>
        <v>0</v>
      </c>
      <c r="U49" s="14"/>
      <c r="V49" s="49">
        <f t="shared" si="4"/>
        <v>0</v>
      </c>
      <c r="X49" s="50">
        <f t="shared" si="5"/>
        <v>0</v>
      </c>
      <c r="Y49" s="13"/>
      <c r="Z49" s="54">
        <f t="shared" si="6"/>
        <v>0</v>
      </c>
      <c r="AA49" s="52"/>
      <c r="AB49" s="53">
        <f t="shared" si="7"/>
        <v>0</v>
      </c>
      <c r="AC49" s="52"/>
    </row>
    <row r="50" spans="1:29" x14ac:dyDescent="0.2">
      <c r="A50" s="42" t="s">
        <v>86</v>
      </c>
      <c r="B50" s="43" t="s">
        <v>373</v>
      </c>
      <c r="C50" s="43" t="s">
        <v>372</v>
      </c>
      <c r="D50" s="44">
        <v>36</v>
      </c>
      <c r="E50" s="8"/>
      <c r="F50" s="45">
        <v>675771.44</v>
      </c>
      <c r="G50" s="8"/>
      <c r="H50" s="46">
        <f t="shared" si="8"/>
        <v>18771.428888888888</v>
      </c>
      <c r="J50" s="44">
        <v>31.5</v>
      </c>
      <c r="K50" s="8"/>
      <c r="L50" s="45">
        <v>667629.6399999999</v>
      </c>
      <c r="M50" s="8"/>
      <c r="N50" s="46">
        <f t="shared" si="0"/>
        <v>21194.591746031743</v>
      </c>
      <c r="P50" s="47">
        <f t="shared" si="1"/>
        <v>608194.29599999997</v>
      </c>
      <c r="Q50" s="8"/>
      <c r="R50" s="46">
        <f t="shared" si="2"/>
        <v>16894.286</v>
      </c>
      <c r="T50" s="48">
        <f t="shared" si="3"/>
        <v>0</v>
      </c>
      <c r="U50" s="14"/>
      <c r="V50" s="49">
        <f t="shared" si="4"/>
        <v>0</v>
      </c>
      <c r="X50" s="50">
        <f t="shared" si="5"/>
        <v>0</v>
      </c>
      <c r="Y50" s="13"/>
      <c r="Z50" s="54">
        <f t="shared" si="6"/>
        <v>0</v>
      </c>
      <c r="AA50" s="52"/>
      <c r="AB50" s="53">
        <f t="shared" si="7"/>
        <v>0</v>
      </c>
      <c r="AC50" s="52"/>
    </row>
    <row r="51" spans="1:29" x14ac:dyDescent="0.2">
      <c r="A51" s="42" t="s">
        <v>109</v>
      </c>
      <c r="B51" s="43" t="s">
        <v>357</v>
      </c>
      <c r="C51" s="43" t="s">
        <v>371</v>
      </c>
      <c r="D51" s="44">
        <v>480</v>
      </c>
      <c r="E51" s="8"/>
      <c r="F51" s="45">
        <v>3881191.9299999997</v>
      </c>
      <c r="G51" s="8"/>
      <c r="H51" s="46">
        <f t="shared" si="8"/>
        <v>8085.816520833333</v>
      </c>
      <c r="J51" s="44">
        <v>442</v>
      </c>
      <c r="K51" s="8"/>
      <c r="L51" s="45">
        <v>3945795.0099999993</v>
      </c>
      <c r="M51" s="8"/>
      <c r="N51" s="46">
        <f t="shared" si="0"/>
        <v>8927.138031674207</v>
      </c>
      <c r="P51" s="47">
        <f t="shared" si="1"/>
        <v>3493072.7369999997</v>
      </c>
      <c r="Q51" s="8"/>
      <c r="R51" s="46">
        <f t="shared" si="2"/>
        <v>7277.2348687499998</v>
      </c>
      <c r="T51" s="48">
        <f t="shared" si="3"/>
        <v>0</v>
      </c>
      <c r="U51" s="14"/>
      <c r="V51" s="49">
        <f t="shared" si="4"/>
        <v>0</v>
      </c>
      <c r="X51" s="50">
        <f t="shared" si="5"/>
        <v>0</v>
      </c>
      <c r="Y51" s="13"/>
      <c r="Z51" s="54">
        <f t="shared" si="6"/>
        <v>0</v>
      </c>
      <c r="AA51" s="52"/>
      <c r="AB51" s="53">
        <f t="shared" si="7"/>
        <v>0</v>
      </c>
      <c r="AC51" s="52"/>
    </row>
    <row r="52" spans="1:29" x14ac:dyDescent="0.2">
      <c r="A52" s="42" t="s">
        <v>20</v>
      </c>
      <c r="B52" s="43" t="s">
        <v>357</v>
      </c>
      <c r="C52" s="43" t="s">
        <v>370</v>
      </c>
      <c r="D52" s="44">
        <v>10306</v>
      </c>
      <c r="E52" s="8"/>
      <c r="F52" s="45">
        <v>76867992.780000061</v>
      </c>
      <c r="G52" s="8"/>
      <c r="H52" s="46">
        <f t="shared" si="8"/>
        <v>7458.5671240054398</v>
      </c>
      <c r="J52" s="44">
        <v>10756.5</v>
      </c>
      <c r="K52" s="8"/>
      <c r="L52" s="45">
        <v>83487523.89000009</v>
      </c>
      <c r="M52" s="8"/>
      <c r="N52" s="46">
        <f t="shared" si="0"/>
        <v>7761.5882387393749</v>
      </c>
      <c r="P52" s="47">
        <f t="shared" si="1"/>
        <v>69181193.502000064</v>
      </c>
      <c r="Q52" s="8"/>
      <c r="R52" s="46">
        <f t="shared" si="2"/>
        <v>6712.7104116048959</v>
      </c>
      <c r="T52" s="48">
        <f t="shared" si="3"/>
        <v>0</v>
      </c>
      <c r="U52" s="14"/>
      <c r="V52" s="49">
        <f t="shared" si="4"/>
        <v>0</v>
      </c>
      <c r="X52" s="50">
        <f t="shared" si="5"/>
        <v>0</v>
      </c>
      <c r="Y52" s="13"/>
      <c r="Z52" s="54">
        <f t="shared" si="6"/>
        <v>0</v>
      </c>
      <c r="AA52" s="52"/>
      <c r="AB52" s="53">
        <f t="shared" si="7"/>
        <v>0</v>
      </c>
      <c r="AC52" s="52"/>
    </row>
    <row r="53" spans="1:29" x14ac:dyDescent="0.2">
      <c r="A53" s="42" t="s">
        <v>107</v>
      </c>
      <c r="B53" s="43" t="s">
        <v>357</v>
      </c>
      <c r="C53" s="43" t="s">
        <v>369</v>
      </c>
      <c r="D53" s="44">
        <v>8601</v>
      </c>
      <c r="E53" s="8"/>
      <c r="F53" s="45">
        <v>61262967.389999978</v>
      </c>
      <c r="G53" s="8"/>
      <c r="H53" s="46">
        <f t="shared" si="8"/>
        <v>7122.7726299267506</v>
      </c>
      <c r="J53" s="44">
        <v>8637</v>
      </c>
      <c r="K53" s="8"/>
      <c r="L53" s="45">
        <v>64280252.519999973</v>
      </c>
      <c r="M53" s="8"/>
      <c r="N53" s="46">
        <f t="shared" si="0"/>
        <v>7442.4282181312929</v>
      </c>
      <c r="P53" s="47">
        <f t="shared" si="1"/>
        <v>55136670.650999978</v>
      </c>
      <c r="Q53" s="8"/>
      <c r="R53" s="46">
        <f t="shared" si="2"/>
        <v>6410.4953669340757</v>
      </c>
      <c r="T53" s="48">
        <f t="shared" si="3"/>
        <v>0</v>
      </c>
      <c r="U53" s="14"/>
      <c r="V53" s="49">
        <f t="shared" si="4"/>
        <v>0</v>
      </c>
      <c r="X53" s="50">
        <f t="shared" si="5"/>
        <v>0</v>
      </c>
      <c r="Y53" s="13"/>
      <c r="Z53" s="54">
        <f t="shared" si="6"/>
        <v>0</v>
      </c>
      <c r="AA53" s="52"/>
      <c r="AB53" s="53">
        <f t="shared" si="7"/>
        <v>0</v>
      </c>
      <c r="AC53" s="52"/>
    </row>
    <row r="54" spans="1:29" x14ac:dyDescent="0.2">
      <c r="A54" s="42" t="s">
        <v>0</v>
      </c>
      <c r="B54" s="43" t="s">
        <v>357</v>
      </c>
      <c r="C54" s="43" t="s">
        <v>368</v>
      </c>
      <c r="D54" s="44">
        <v>7260</v>
      </c>
      <c r="E54" s="8"/>
      <c r="F54" s="45">
        <v>56561975.710000001</v>
      </c>
      <c r="G54" s="8"/>
      <c r="H54" s="46">
        <f t="shared" si="8"/>
        <v>7790.9057451790632</v>
      </c>
      <c r="J54" s="44">
        <v>7499.5</v>
      </c>
      <c r="K54" s="8"/>
      <c r="L54" s="45">
        <v>61204306.330000043</v>
      </c>
      <c r="M54" s="8"/>
      <c r="N54" s="46">
        <f t="shared" si="0"/>
        <v>8161.1182518834648</v>
      </c>
      <c r="P54" s="47">
        <f t="shared" si="1"/>
        <v>50905778.138999999</v>
      </c>
      <c r="Q54" s="8"/>
      <c r="R54" s="46">
        <f t="shared" si="2"/>
        <v>7011.815170661157</v>
      </c>
      <c r="T54" s="48">
        <f t="shared" si="3"/>
        <v>0</v>
      </c>
      <c r="U54" s="14"/>
      <c r="V54" s="49">
        <f t="shared" si="4"/>
        <v>0</v>
      </c>
      <c r="X54" s="50">
        <f t="shared" si="5"/>
        <v>0</v>
      </c>
      <c r="Y54" s="13"/>
      <c r="Z54" s="54">
        <f t="shared" si="6"/>
        <v>0</v>
      </c>
      <c r="AA54" s="52"/>
      <c r="AB54" s="53">
        <f t="shared" si="7"/>
        <v>0</v>
      </c>
      <c r="AC54" s="52"/>
    </row>
    <row r="55" spans="1:29" x14ac:dyDescent="0.2">
      <c r="A55" s="42" t="s">
        <v>82</v>
      </c>
      <c r="B55" s="43" t="s">
        <v>357</v>
      </c>
      <c r="C55" s="43" t="s">
        <v>367</v>
      </c>
      <c r="D55" s="44">
        <v>27370</v>
      </c>
      <c r="E55" s="8"/>
      <c r="F55" s="45">
        <v>221625344.5200001</v>
      </c>
      <c r="G55" s="8"/>
      <c r="H55" s="46">
        <f t="shared" si="8"/>
        <v>8097.3819700401937</v>
      </c>
      <c r="J55" s="44">
        <v>26853</v>
      </c>
      <c r="K55" s="8"/>
      <c r="L55" s="45">
        <v>223832244.76999965</v>
      </c>
      <c r="M55" s="8"/>
      <c r="N55" s="46">
        <f t="shared" si="0"/>
        <v>8335.465116374322</v>
      </c>
      <c r="P55" s="47">
        <f t="shared" si="1"/>
        <v>199462810.06800011</v>
      </c>
      <c r="Q55" s="8"/>
      <c r="R55" s="46">
        <f t="shared" si="2"/>
        <v>7287.643773036174</v>
      </c>
      <c r="T55" s="48">
        <f t="shared" si="3"/>
        <v>0</v>
      </c>
      <c r="U55" s="14"/>
      <c r="V55" s="49">
        <f t="shared" si="4"/>
        <v>0</v>
      </c>
      <c r="X55" s="50">
        <f t="shared" si="5"/>
        <v>0</v>
      </c>
      <c r="Y55" s="13"/>
      <c r="Z55" s="54">
        <f t="shared" si="6"/>
        <v>0</v>
      </c>
      <c r="AA55" s="52"/>
      <c r="AB55" s="53">
        <f t="shared" si="7"/>
        <v>0</v>
      </c>
      <c r="AC55" s="52"/>
    </row>
    <row r="56" spans="1:29" x14ac:dyDescent="0.2">
      <c r="A56" s="42" t="s">
        <v>59</v>
      </c>
      <c r="B56" s="43" t="s">
        <v>357</v>
      </c>
      <c r="C56" s="43" t="s">
        <v>366</v>
      </c>
      <c r="D56" s="44">
        <v>4353.5</v>
      </c>
      <c r="E56" s="8"/>
      <c r="F56" s="45">
        <v>33715701.499999993</v>
      </c>
      <c r="G56" s="8"/>
      <c r="H56" s="46">
        <f t="shared" si="8"/>
        <v>7744.5047662800025</v>
      </c>
      <c r="J56" s="44">
        <v>4812</v>
      </c>
      <c r="K56" s="8"/>
      <c r="L56" s="45">
        <v>38037288.740000002</v>
      </c>
      <c r="M56" s="8"/>
      <c r="N56" s="46">
        <f t="shared" si="0"/>
        <v>7904.6734704904411</v>
      </c>
      <c r="P56" s="47">
        <f t="shared" si="1"/>
        <v>30344131.349999994</v>
      </c>
      <c r="Q56" s="8"/>
      <c r="R56" s="46">
        <f t="shared" si="2"/>
        <v>6970.0542896520028</v>
      </c>
      <c r="T56" s="48">
        <f t="shared" si="3"/>
        <v>0</v>
      </c>
      <c r="U56" s="14"/>
      <c r="V56" s="49">
        <f t="shared" si="4"/>
        <v>0</v>
      </c>
      <c r="X56" s="50">
        <f t="shared" si="5"/>
        <v>0</v>
      </c>
      <c r="Y56" s="13"/>
      <c r="Z56" s="54">
        <f t="shared" si="6"/>
        <v>0</v>
      </c>
      <c r="AA56" s="52"/>
      <c r="AB56" s="53">
        <f t="shared" si="7"/>
        <v>0</v>
      </c>
      <c r="AC56" s="52"/>
    </row>
    <row r="57" spans="1:29" x14ac:dyDescent="0.2">
      <c r="A57" s="42" t="s">
        <v>127</v>
      </c>
      <c r="B57" s="43" t="s">
        <v>357</v>
      </c>
      <c r="C57" s="43" t="s">
        <v>365</v>
      </c>
      <c r="D57" s="44">
        <v>1419</v>
      </c>
      <c r="E57" s="8"/>
      <c r="F57" s="45">
        <v>11811748.490000002</v>
      </c>
      <c r="G57" s="8"/>
      <c r="H57" s="46">
        <f t="shared" si="8"/>
        <v>8323.9947075405235</v>
      </c>
      <c r="J57" s="44">
        <v>1403.5</v>
      </c>
      <c r="K57" s="8"/>
      <c r="L57" s="45">
        <v>12055669.010000002</v>
      </c>
      <c r="M57" s="8"/>
      <c r="N57" s="46">
        <f t="shared" si="0"/>
        <v>8589.7178553615977</v>
      </c>
      <c r="P57" s="47">
        <f t="shared" si="1"/>
        <v>10630573.641000003</v>
      </c>
      <c r="Q57" s="8"/>
      <c r="R57" s="46">
        <f t="shared" si="2"/>
        <v>7491.5952367864711</v>
      </c>
      <c r="T57" s="48">
        <f t="shared" si="3"/>
        <v>0</v>
      </c>
      <c r="U57" s="14"/>
      <c r="V57" s="49">
        <f t="shared" si="4"/>
        <v>0</v>
      </c>
      <c r="X57" s="50">
        <f t="shared" si="5"/>
        <v>0</v>
      </c>
      <c r="Y57" s="13"/>
      <c r="Z57" s="54">
        <f t="shared" si="6"/>
        <v>0</v>
      </c>
      <c r="AA57" s="52"/>
      <c r="AB57" s="53">
        <f t="shared" si="7"/>
        <v>0</v>
      </c>
      <c r="AC57" s="52"/>
    </row>
    <row r="58" spans="1:29" x14ac:dyDescent="0.2">
      <c r="A58" s="42" t="s">
        <v>115</v>
      </c>
      <c r="B58" s="43" t="s">
        <v>357</v>
      </c>
      <c r="C58" s="43" t="s">
        <v>364</v>
      </c>
      <c r="D58" s="44">
        <v>22592.5</v>
      </c>
      <c r="E58" s="8"/>
      <c r="F58" s="45">
        <v>168955105.97000018</v>
      </c>
      <c r="G58" s="8"/>
      <c r="H58" s="46">
        <f t="shared" si="8"/>
        <v>7478.3714051123243</v>
      </c>
      <c r="J58" s="44">
        <v>23103.5</v>
      </c>
      <c r="K58" s="8"/>
      <c r="L58" s="45">
        <v>176680457.17000002</v>
      </c>
      <c r="M58" s="8"/>
      <c r="N58" s="46">
        <f t="shared" si="0"/>
        <v>7647.3459506135441</v>
      </c>
      <c r="P58" s="47">
        <f t="shared" si="1"/>
        <v>152059595.37300017</v>
      </c>
      <c r="Q58" s="8"/>
      <c r="R58" s="46">
        <f t="shared" si="2"/>
        <v>6730.5342646010922</v>
      </c>
      <c r="T58" s="48">
        <f t="shared" si="3"/>
        <v>0</v>
      </c>
      <c r="U58" s="14"/>
      <c r="V58" s="49">
        <f t="shared" si="4"/>
        <v>0</v>
      </c>
      <c r="X58" s="50">
        <f t="shared" si="5"/>
        <v>0</v>
      </c>
      <c r="Y58" s="13"/>
      <c r="Z58" s="54">
        <f t="shared" si="6"/>
        <v>0</v>
      </c>
      <c r="AA58" s="52"/>
      <c r="AB58" s="53">
        <f t="shared" si="7"/>
        <v>0</v>
      </c>
      <c r="AC58" s="52"/>
    </row>
    <row r="59" spans="1:29" x14ac:dyDescent="0.2">
      <c r="A59" s="42" t="s">
        <v>93</v>
      </c>
      <c r="B59" s="43" t="s">
        <v>357</v>
      </c>
      <c r="C59" s="43" t="s">
        <v>363</v>
      </c>
      <c r="D59" s="44">
        <v>945</v>
      </c>
      <c r="E59" s="8"/>
      <c r="F59" s="45">
        <v>6499044.9399999995</v>
      </c>
      <c r="G59" s="8"/>
      <c r="H59" s="46">
        <f t="shared" si="8"/>
        <v>6877.2962328042322</v>
      </c>
      <c r="J59" s="44">
        <v>887.5</v>
      </c>
      <c r="K59" s="8"/>
      <c r="L59" s="45">
        <v>7047052.7799999993</v>
      </c>
      <c r="M59" s="8"/>
      <c r="N59" s="46">
        <f t="shared" si="0"/>
        <v>7940.3411605633792</v>
      </c>
      <c r="P59" s="47">
        <f t="shared" si="1"/>
        <v>5849140.4459999995</v>
      </c>
      <c r="Q59" s="8"/>
      <c r="R59" s="46">
        <f t="shared" si="2"/>
        <v>6189.5666095238093</v>
      </c>
      <c r="T59" s="48">
        <f t="shared" si="3"/>
        <v>0</v>
      </c>
      <c r="U59" s="14"/>
      <c r="V59" s="49">
        <f t="shared" si="4"/>
        <v>0</v>
      </c>
      <c r="X59" s="50">
        <f t="shared" si="5"/>
        <v>0</v>
      </c>
      <c r="Y59" s="13"/>
      <c r="Z59" s="54">
        <f t="shared" si="6"/>
        <v>0</v>
      </c>
      <c r="AA59" s="52"/>
      <c r="AB59" s="53">
        <f t="shared" si="7"/>
        <v>0</v>
      </c>
      <c r="AC59" s="52"/>
    </row>
    <row r="60" spans="1:29" x14ac:dyDescent="0.2">
      <c r="A60" s="42" t="s">
        <v>146</v>
      </c>
      <c r="B60" s="43" t="s">
        <v>357</v>
      </c>
      <c r="C60" s="43" t="s">
        <v>362</v>
      </c>
      <c r="D60" s="44">
        <v>627.5</v>
      </c>
      <c r="E60" s="8"/>
      <c r="F60" s="45">
        <v>4418630.9200000009</v>
      </c>
      <c r="G60" s="8"/>
      <c r="H60" s="46">
        <f t="shared" si="8"/>
        <v>7041.6429003984076</v>
      </c>
      <c r="J60" s="44">
        <v>576.5</v>
      </c>
      <c r="K60" s="8"/>
      <c r="L60" s="45">
        <v>4707220.5200000023</v>
      </c>
      <c r="M60" s="8"/>
      <c r="N60" s="46">
        <f t="shared" si="0"/>
        <v>8165.1700260190846</v>
      </c>
      <c r="P60" s="47">
        <f t="shared" si="1"/>
        <v>3976767.8280000007</v>
      </c>
      <c r="Q60" s="8"/>
      <c r="R60" s="46">
        <f t="shared" si="2"/>
        <v>6337.4786103585666</v>
      </c>
      <c r="T60" s="48">
        <f t="shared" si="3"/>
        <v>0</v>
      </c>
      <c r="U60" s="14"/>
      <c r="V60" s="49">
        <f t="shared" si="4"/>
        <v>0</v>
      </c>
      <c r="X60" s="50">
        <f t="shared" si="5"/>
        <v>0</v>
      </c>
      <c r="Y60" s="13"/>
      <c r="Z60" s="54">
        <f t="shared" si="6"/>
        <v>0</v>
      </c>
      <c r="AA60" s="52"/>
      <c r="AB60" s="53">
        <f t="shared" si="7"/>
        <v>0</v>
      </c>
      <c r="AC60" s="52"/>
    </row>
    <row r="61" spans="1:29" x14ac:dyDescent="0.2">
      <c r="A61" s="42" t="s">
        <v>122</v>
      </c>
      <c r="B61" s="43" t="s">
        <v>357</v>
      </c>
      <c r="C61" s="43" t="s">
        <v>361</v>
      </c>
      <c r="D61" s="44">
        <v>213.5</v>
      </c>
      <c r="E61" s="8"/>
      <c r="F61" s="45">
        <v>2758585.17</v>
      </c>
      <c r="G61" s="8"/>
      <c r="H61" s="46">
        <f t="shared" si="8"/>
        <v>12920.77362997658</v>
      </c>
      <c r="J61" s="44">
        <v>225</v>
      </c>
      <c r="K61" s="8"/>
      <c r="L61" s="45">
        <v>2945882.8299999996</v>
      </c>
      <c r="M61" s="8"/>
      <c r="N61" s="46">
        <f t="shared" si="0"/>
        <v>13092.812577777777</v>
      </c>
      <c r="P61" s="47">
        <f t="shared" si="1"/>
        <v>2482726.6529999999</v>
      </c>
      <c r="Q61" s="8"/>
      <c r="R61" s="46">
        <f t="shared" si="2"/>
        <v>11628.696266978923</v>
      </c>
      <c r="T61" s="48">
        <f t="shared" si="3"/>
        <v>0</v>
      </c>
      <c r="U61" s="14"/>
      <c r="V61" s="49">
        <f t="shared" si="4"/>
        <v>0</v>
      </c>
      <c r="X61" s="50">
        <f t="shared" si="5"/>
        <v>0</v>
      </c>
      <c r="Y61" s="13"/>
      <c r="Z61" s="54">
        <f t="shared" si="6"/>
        <v>0</v>
      </c>
      <c r="AA61" s="52"/>
      <c r="AB61" s="53">
        <f t="shared" si="7"/>
        <v>0</v>
      </c>
      <c r="AC61" s="52"/>
    </row>
    <row r="62" spans="1:29" x14ac:dyDescent="0.2">
      <c r="A62" s="42" t="s">
        <v>130</v>
      </c>
      <c r="B62" s="43" t="s">
        <v>357</v>
      </c>
      <c r="C62" s="43" t="s">
        <v>360</v>
      </c>
      <c r="D62" s="44">
        <v>5739.5</v>
      </c>
      <c r="E62" s="8"/>
      <c r="F62" s="45">
        <v>40700490.729999989</v>
      </c>
      <c r="G62" s="8"/>
      <c r="H62" s="46">
        <f t="shared" si="8"/>
        <v>7091.2955361965305</v>
      </c>
      <c r="J62" s="44">
        <v>5846.5</v>
      </c>
      <c r="K62" s="8"/>
      <c r="L62" s="45">
        <v>48944450.710000023</v>
      </c>
      <c r="M62" s="8"/>
      <c r="N62" s="46">
        <f t="shared" si="0"/>
        <v>8371.5814093902372</v>
      </c>
      <c r="P62" s="47">
        <f t="shared" si="1"/>
        <v>36630441.65699999</v>
      </c>
      <c r="Q62" s="8"/>
      <c r="R62" s="46">
        <f t="shared" si="2"/>
        <v>6382.1659825768775</v>
      </c>
      <c r="T62" s="48">
        <f t="shared" si="3"/>
        <v>0</v>
      </c>
      <c r="U62" s="14"/>
      <c r="V62" s="49">
        <f t="shared" si="4"/>
        <v>0</v>
      </c>
      <c r="X62" s="50">
        <f t="shared" si="5"/>
        <v>0</v>
      </c>
      <c r="Y62" s="13"/>
      <c r="Z62" s="54">
        <f t="shared" si="6"/>
        <v>0</v>
      </c>
      <c r="AA62" s="52"/>
      <c r="AB62" s="53">
        <f t="shared" si="7"/>
        <v>0</v>
      </c>
      <c r="AC62" s="52"/>
    </row>
    <row r="63" spans="1:29" x14ac:dyDescent="0.2">
      <c r="A63" s="42" t="s">
        <v>103</v>
      </c>
      <c r="B63" s="43" t="s">
        <v>357</v>
      </c>
      <c r="C63" s="43" t="s">
        <v>359</v>
      </c>
      <c r="D63" s="44">
        <v>14471.5</v>
      </c>
      <c r="E63" s="8"/>
      <c r="F63" s="45">
        <v>94106884.0400002</v>
      </c>
      <c r="G63" s="8"/>
      <c r="H63" s="46">
        <f t="shared" si="8"/>
        <v>6502.9115185018973</v>
      </c>
      <c r="J63" s="44">
        <v>18166</v>
      </c>
      <c r="K63" s="8"/>
      <c r="L63" s="45">
        <v>121871605.62000012</v>
      </c>
      <c r="M63" s="8"/>
      <c r="N63" s="46">
        <f t="shared" si="0"/>
        <v>6708.7749433006784</v>
      </c>
      <c r="P63" s="47">
        <f t="shared" si="1"/>
        <v>84696195.636000186</v>
      </c>
      <c r="Q63" s="8"/>
      <c r="R63" s="46">
        <f t="shared" si="2"/>
        <v>5852.6203666517076</v>
      </c>
      <c r="T63" s="48">
        <f t="shared" si="3"/>
        <v>0</v>
      </c>
      <c r="U63" s="14"/>
      <c r="V63" s="49">
        <f t="shared" si="4"/>
        <v>0</v>
      </c>
      <c r="X63" s="50">
        <f t="shared" si="5"/>
        <v>0</v>
      </c>
      <c r="Y63" s="13"/>
      <c r="Z63" s="54">
        <f t="shared" si="6"/>
        <v>0</v>
      </c>
      <c r="AA63" s="52"/>
      <c r="AB63" s="53">
        <f t="shared" si="7"/>
        <v>0</v>
      </c>
      <c r="AC63" s="52"/>
    </row>
    <row r="64" spans="1:29" x14ac:dyDescent="0.2">
      <c r="A64" s="42" t="s">
        <v>106</v>
      </c>
      <c r="B64" s="43" t="s">
        <v>357</v>
      </c>
      <c r="C64" s="43" t="s">
        <v>358</v>
      </c>
      <c r="D64" s="44">
        <v>158.5</v>
      </c>
      <c r="E64" s="8"/>
      <c r="F64" s="45">
        <v>1871028.9900000002</v>
      </c>
      <c r="G64" s="8"/>
      <c r="H64" s="46">
        <f t="shared" si="8"/>
        <v>11804.599305993692</v>
      </c>
      <c r="J64" s="44">
        <v>171</v>
      </c>
      <c r="K64" s="8"/>
      <c r="L64" s="45">
        <v>1868358.3599999985</v>
      </c>
      <c r="M64" s="8"/>
      <c r="N64" s="46">
        <f t="shared" si="0"/>
        <v>10926.072280701745</v>
      </c>
      <c r="P64" s="47">
        <f t="shared" si="1"/>
        <v>1683926.0910000002</v>
      </c>
      <c r="Q64" s="8"/>
      <c r="R64" s="46">
        <f t="shared" si="2"/>
        <v>10624.139375394323</v>
      </c>
      <c r="T64" s="48">
        <f t="shared" si="3"/>
        <v>0</v>
      </c>
      <c r="U64" s="14"/>
      <c r="V64" s="49">
        <f t="shared" si="4"/>
        <v>0</v>
      </c>
      <c r="X64" s="50">
        <f t="shared" si="5"/>
        <v>0</v>
      </c>
      <c r="Y64" s="13"/>
      <c r="Z64" s="54">
        <f t="shared" si="6"/>
        <v>0</v>
      </c>
      <c r="AA64" s="52"/>
      <c r="AB64" s="53">
        <f t="shared" si="7"/>
        <v>0</v>
      </c>
      <c r="AC64" s="52"/>
    </row>
    <row r="65" spans="1:29" x14ac:dyDescent="0.2">
      <c r="A65" s="42" t="s">
        <v>162</v>
      </c>
      <c r="B65" s="43" t="s">
        <v>357</v>
      </c>
      <c r="C65" s="43" t="s">
        <v>356</v>
      </c>
      <c r="D65" s="44">
        <v>243</v>
      </c>
      <c r="E65" s="8"/>
      <c r="F65" s="45">
        <v>2822602.830000001</v>
      </c>
      <c r="G65" s="8"/>
      <c r="H65" s="46">
        <f t="shared" si="8"/>
        <v>11615.649506172844</v>
      </c>
      <c r="J65" s="44">
        <v>279</v>
      </c>
      <c r="K65" s="8"/>
      <c r="L65" s="45">
        <v>2727139.8699999996</v>
      </c>
      <c r="M65" s="8"/>
      <c r="N65" s="46">
        <f t="shared" si="0"/>
        <v>9774.6948745519694</v>
      </c>
      <c r="P65" s="47">
        <f t="shared" si="1"/>
        <v>2540342.5470000012</v>
      </c>
      <c r="Q65" s="8"/>
      <c r="R65" s="46">
        <f t="shared" si="2"/>
        <v>10454.084555555559</v>
      </c>
      <c r="T65" s="48">
        <f t="shared" si="3"/>
        <v>0</v>
      </c>
      <c r="U65" s="14"/>
      <c r="V65" s="49">
        <f t="shared" si="4"/>
        <v>-679.38968100358943</v>
      </c>
      <c r="X65" s="50">
        <f t="shared" si="5"/>
        <v>0</v>
      </c>
      <c r="Y65" s="13"/>
      <c r="Z65" s="54">
        <f t="shared" si="6"/>
        <v>-6.4987964980878693E-2</v>
      </c>
      <c r="AA65" s="52"/>
      <c r="AB65" s="53">
        <f t="shared" si="7"/>
        <v>0</v>
      </c>
      <c r="AC65" s="52"/>
    </row>
    <row r="66" spans="1:29" x14ac:dyDescent="0.2">
      <c r="A66" s="42" t="s">
        <v>128</v>
      </c>
      <c r="B66" s="43" t="s">
        <v>353</v>
      </c>
      <c r="C66" s="43" t="s">
        <v>355</v>
      </c>
      <c r="D66" s="44">
        <v>3604.5</v>
      </c>
      <c r="E66" s="8"/>
      <c r="F66" s="45">
        <v>24904006.939999998</v>
      </c>
      <c r="G66" s="8"/>
      <c r="H66" s="46">
        <f t="shared" si="8"/>
        <v>6909.1432764599804</v>
      </c>
      <c r="J66" s="44">
        <v>3643</v>
      </c>
      <c r="K66" s="8"/>
      <c r="L66" s="45">
        <v>25928797.840000004</v>
      </c>
      <c r="M66" s="8"/>
      <c r="N66" s="46">
        <f t="shared" si="0"/>
        <v>7117.430096074665</v>
      </c>
      <c r="P66" s="47">
        <f t="shared" si="1"/>
        <v>22413606.245999999</v>
      </c>
      <c r="Q66" s="8"/>
      <c r="R66" s="46">
        <f t="shared" si="2"/>
        <v>6218.2289488139822</v>
      </c>
      <c r="T66" s="48">
        <f t="shared" si="3"/>
        <v>0</v>
      </c>
      <c r="U66" s="14"/>
      <c r="V66" s="49">
        <f t="shared" si="4"/>
        <v>0</v>
      </c>
      <c r="X66" s="50">
        <f t="shared" si="5"/>
        <v>0</v>
      </c>
      <c r="Y66" s="13"/>
      <c r="Z66" s="54">
        <f t="shared" si="6"/>
        <v>0</v>
      </c>
      <c r="AA66" s="52"/>
      <c r="AB66" s="53">
        <f t="shared" si="7"/>
        <v>0</v>
      </c>
      <c r="AC66" s="52"/>
    </row>
    <row r="67" spans="1:29" x14ac:dyDescent="0.2">
      <c r="A67" s="42" t="s">
        <v>6</v>
      </c>
      <c r="B67" s="43" t="s">
        <v>353</v>
      </c>
      <c r="C67" s="43" t="s">
        <v>354</v>
      </c>
      <c r="D67" s="44">
        <v>1525.5</v>
      </c>
      <c r="E67" s="8"/>
      <c r="F67" s="45">
        <v>10901203.530000005</v>
      </c>
      <c r="G67" s="8"/>
      <c r="H67" s="46">
        <f t="shared" si="8"/>
        <v>7145.9872369714876</v>
      </c>
      <c r="J67" s="44">
        <v>1446.5</v>
      </c>
      <c r="K67" s="8"/>
      <c r="L67" s="45">
        <v>10686575.609999994</v>
      </c>
      <c r="M67" s="8"/>
      <c r="N67" s="46">
        <f t="shared" ref="N67:N130" si="9">L67/J67</f>
        <v>7387.8849706187302</v>
      </c>
      <c r="P67" s="47">
        <f t="shared" ref="P67:P130" si="10">+F67*0.9</f>
        <v>9811083.1770000048</v>
      </c>
      <c r="Q67" s="8"/>
      <c r="R67" s="46">
        <f t="shared" ref="R67:R130" si="11">+H67*0.9</f>
        <v>6431.3885132743389</v>
      </c>
      <c r="T67" s="48">
        <f t="shared" ref="T67:T130" si="12">IF(+L67-P67&gt;0,0,+L67-P67)</f>
        <v>0</v>
      </c>
      <c r="U67" s="14"/>
      <c r="V67" s="49">
        <f t="shared" ref="V67:V130" si="13">IF(+N67-R67&gt;0,0,+N67-R67)</f>
        <v>0</v>
      </c>
      <c r="X67" s="50">
        <f t="shared" ref="X67:X130" si="14">IF(T67=0,0,+T67/P67)</f>
        <v>0</v>
      </c>
      <c r="Y67" s="13"/>
      <c r="Z67" s="54">
        <f t="shared" ref="Z67:Z130" si="15">IF(V67=0,0,+V67/R67)</f>
        <v>0</v>
      </c>
      <c r="AA67" s="52"/>
      <c r="AB67" s="53">
        <f t="shared" ref="AB67:AB130" si="16">IF(X67=0,0,(IF(Z67=0,0,(IF(X67&gt;Z67,X67,Z67)))))</f>
        <v>0</v>
      </c>
      <c r="AC67" s="52"/>
    </row>
    <row r="68" spans="1:29" x14ac:dyDescent="0.2">
      <c r="A68" s="42" t="s">
        <v>136</v>
      </c>
      <c r="B68" s="43" t="s">
        <v>353</v>
      </c>
      <c r="C68" s="43" t="s">
        <v>352</v>
      </c>
      <c r="D68" s="44">
        <v>206.5</v>
      </c>
      <c r="E68" s="8"/>
      <c r="F68" s="45">
        <v>2151834.42</v>
      </c>
      <c r="G68" s="8"/>
      <c r="H68" s="46">
        <f t="shared" ref="H68:H131" si="17">F68/D68</f>
        <v>10420.505665859564</v>
      </c>
      <c r="J68" s="44">
        <v>201.5</v>
      </c>
      <c r="K68" s="8"/>
      <c r="L68" s="45">
        <v>2164324.5900000003</v>
      </c>
      <c r="M68" s="8"/>
      <c r="N68" s="46">
        <f t="shared" si="9"/>
        <v>10741.064962779157</v>
      </c>
      <c r="P68" s="47">
        <f t="shared" si="10"/>
        <v>1936650.9779999999</v>
      </c>
      <c r="Q68" s="8"/>
      <c r="R68" s="46">
        <f t="shared" si="11"/>
        <v>9378.4550992736076</v>
      </c>
      <c r="T68" s="48">
        <f t="shared" si="12"/>
        <v>0</v>
      </c>
      <c r="U68" s="14"/>
      <c r="V68" s="49">
        <f t="shared" si="13"/>
        <v>0</v>
      </c>
      <c r="X68" s="50">
        <f t="shared" si="14"/>
        <v>0</v>
      </c>
      <c r="Y68" s="13"/>
      <c r="Z68" s="54">
        <f t="shared" si="15"/>
        <v>0</v>
      </c>
      <c r="AA68" s="52"/>
      <c r="AB68" s="53">
        <f t="shared" si="16"/>
        <v>0</v>
      </c>
      <c r="AC68" s="52"/>
    </row>
    <row r="69" spans="1:29" x14ac:dyDescent="0.2">
      <c r="A69" s="42" t="s">
        <v>133</v>
      </c>
      <c r="B69" s="43" t="s">
        <v>349</v>
      </c>
      <c r="C69" s="43" t="s">
        <v>351</v>
      </c>
      <c r="D69" s="44">
        <v>5185</v>
      </c>
      <c r="E69" s="8"/>
      <c r="F69" s="45">
        <v>44834637.669999994</v>
      </c>
      <c r="G69" s="8"/>
      <c r="H69" s="46">
        <f t="shared" si="17"/>
        <v>8646.9889431051106</v>
      </c>
      <c r="J69" s="44">
        <v>5351</v>
      </c>
      <c r="K69" s="8"/>
      <c r="L69" s="45">
        <v>47754873.179999992</v>
      </c>
      <c r="M69" s="8"/>
      <c r="N69" s="46">
        <f t="shared" si="9"/>
        <v>8924.4763931975322</v>
      </c>
      <c r="P69" s="47">
        <f t="shared" si="10"/>
        <v>40351173.902999997</v>
      </c>
      <c r="Q69" s="8"/>
      <c r="R69" s="46">
        <f t="shared" si="11"/>
        <v>7782.2900487945999</v>
      </c>
      <c r="T69" s="48">
        <f t="shared" si="12"/>
        <v>0</v>
      </c>
      <c r="U69" s="14"/>
      <c r="V69" s="49">
        <f t="shared" si="13"/>
        <v>0</v>
      </c>
      <c r="X69" s="50">
        <f t="shared" si="14"/>
        <v>0</v>
      </c>
      <c r="Y69" s="13"/>
      <c r="Z69" s="54">
        <f t="shared" si="15"/>
        <v>0</v>
      </c>
      <c r="AA69" s="52"/>
      <c r="AB69" s="53">
        <f t="shared" si="16"/>
        <v>0</v>
      </c>
      <c r="AC69" s="52"/>
    </row>
    <row r="70" spans="1:29" x14ac:dyDescent="0.2">
      <c r="A70" s="42" t="s">
        <v>148</v>
      </c>
      <c r="B70" s="43" t="s">
        <v>349</v>
      </c>
      <c r="C70" s="43" t="s">
        <v>350</v>
      </c>
      <c r="D70" s="44">
        <v>4494.5</v>
      </c>
      <c r="E70" s="8"/>
      <c r="F70" s="45">
        <v>34530927.61999999</v>
      </c>
      <c r="G70" s="8"/>
      <c r="H70" s="46">
        <f t="shared" si="17"/>
        <v>7682.9297185448859</v>
      </c>
      <c r="J70" s="44">
        <v>4601.5</v>
      </c>
      <c r="K70" s="8"/>
      <c r="L70" s="45">
        <v>36966703.909999989</v>
      </c>
      <c r="M70" s="8"/>
      <c r="N70" s="46">
        <f t="shared" si="9"/>
        <v>8033.6203216342474</v>
      </c>
      <c r="P70" s="47">
        <f t="shared" si="10"/>
        <v>31077834.857999992</v>
      </c>
      <c r="Q70" s="8"/>
      <c r="R70" s="46">
        <f t="shared" si="11"/>
        <v>6914.6367466903976</v>
      </c>
      <c r="T70" s="48">
        <f t="shared" si="12"/>
        <v>0</v>
      </c>
      <c r="U70" s="14"/>
      <c r="V70" s="49">
        <f t="shared" si="13"/>
        <v>0</v>
      </c>
      <c r="X70" s="50">
        <f t="shared" si="14"/>
        <v>0</v>
      </c>
      <c r="Y70" s="13"/>
      <c r="Z70" s="54">
        <f t="shared" si="15"/>
        <v>0</v>
      </c>
      <c r="AA70" s="52"/>
      <c r="AB70" s="53">
        <f t="shared" si="16"/>
        <v>0</v>
      </c>
      <c r="AC70" s="52"/>
    </row>
    <row r="71" spans="1:29" x14ac:dyDescent="0.2">
      <c r="A71" s="42" t="s">
        <v>30</v>
      </c>
      <c r="B71" s="43" t="s">
        <v>349</v>
      </c>
      <c r="C71" s="43" t="s">
        <v>348</v>
      </c>
      <c r="D71" s="44">
        <v>1024</v>
      </c>
      <c r="E71" s="8"/>
      <c r="F71" s="45">
        <v>9759014.7499999944</v>
      </c>
      <c r="G71" s="8"/>
      <c r="H71" s="46">
        <f t="shared" si="17"/>
        <v>9530.2878417968695</v>
      </c>
      <c r="J71" s="44">
        <v>972.5</v>
      </c>
      <c r="K71" s="8"/>
      <c r="L71" s="45">
        <v>9603855.0100000016</v>
      </c>
      <c r="M71" s="8"/>
      <c r="N71" s="46">
        <f t="shared" si="9"/>
        <v>9875.4293161953738</v>
      </c>
      <c r="P71" s="47">
        <f t="shared" si="10"/>
        <v>8783113.2749999948</v>
      </c>
      <c r="Q71" s="8"/>
      <c r="R71" s="46">
        <f t="shared" si="11"/>
        <v>8577.2590576171824</v>
      </c>
      <c r="T71" s="48">
        <f t="shared" si="12"/>
        <v>0</v>
      </c>
      <c r="U71" s="14"/>
      <c r="V71" s="49">
        <f t="shared" si="13"/>
        <v>0</v>
      </c>
      <c r="X71" s="50">
        <f t="shared" si="14"/>
        <v>0</v>
      </c>
      <c r="Y71" s="13"/>
      <c r="Z71" s="54">
        <f t="shared" si="15"/>
        <v>0</v>
      </c>
      <c r="AA71" s="52"/>
      <c r="AB71" s="53">
        <f t="shared" si="16"/>
        <v>0</v>
      </c>
      <c r="AC71" s="52"/>
    </row>
    <row r="72" spans="1:29" x14ac:dyDescent="0.2">
      <c r="A72" s="42" t="s">
        <v>170</v>
      </c>
      <c r="B72" s="43" t="s">
        <v>347</v>
      </c>
      <c r="C72" s="43" t="s">
        <v>346</v>
      </c>
      <c r="D72" s="44">
        <v>334</v>
      </c>
      <c r="E72" s="8"/>
      <c r="F72" s="45">
        <v>4403112.3400000008</v>
      </c>
      <c r="G72" s="8"/>
      <c r="H72" s="46">
        <f t="shared" si="17"/>
        <v>13182.971077844313</v>
      </c>
      <c r="J72" s="44">
        <v>370</v>
      </c>
      <c r="K72" s="8"/>
      <c r="L72" s="45">
        <v>4627900.5100000016</v>
      </c>
      <c r="M72" s="8"/>
      <c r="N72" s="46">
        <f t="shared" si="9"/>
        <v>12507.83921621622</v>
      </c>
      <c r="P72" s="47">
        <f t="shared" si="10"/>
        <v>3962801.1060000006</v>
      </c>
      <c r="Q72" s="8"/>
      <c r="R72" s="46">
        <f t="shared" si="11"/>
        <v>11864.673970059883</v>
      </c>
      <c r="T72" s="48">
        <f t="shared" si="12"/>
        <v>0</v>
      </c>
      <c r="U72" s="14"/>
      <c r="V72" s="49">
        <f t="shared" si="13"/>
        <v>0</v>
      </c>
      <c r="X72" s="50">
        <f t="shared" si="14"/>
        <v>0</v>
      </c>
      <c r="Y72" s="13"/>
      <c r="Z72" s="54">
        <f t="shared" si="15"/>
        <v>0</v>
      </c>
      <c r="AA72" s="52"/>
      <c r="AB72" s="53">
        <f t="shared" si="16"/>
        <v>0</v>
      </c>
      <c r="AC72" s="52"/>
    </row>
    <row r="73" spans="1:29" x14ac:dyDescent="0.2">
      <c r="A73" s="42" t="s">
        <v>116</v>
      </c>
      <c r="B73" s="43" t="s">
        <v>344</v>
      </c>
      <c r="C73" s="43" t="s">
        <v>345</v>
      </c>
      <c r="D73" s="44">
        <v>433</v>
      </c>
      <c r="E73" s="8"/>
      <c r="F73" s="45">
        <v>4377781.120000001</v>
      </c>
      <c r="G73" s="8"/>
      <c r="H73" s="46">
        <f t="shared" si="17"/>
        <v>10110.349006928409</v>
      </c>
      <c r="J73" s="44">
        <v>439</v>
      </c>
      <c r="K73" s="8"/>
      <c r="L73" s="45">
        <v>4302591.4800000023</v>
      </c>
      <c r="M73" s="8"/>
      <c r="N73" s="46">
        <f t="shared" si="9"/>
        <v>9800.8917539863378</v>
      </c>
      <c r="P73" s="47">
        <f t="shared" si="10"/>
        <v>3940003.0080000008</v>
      </c>
      <c r="Q73" s="8"/>
      <c r="R73" s="46">
        <f t="shared" si="11"/>
        <v>9099.314106235568</v>
      </c>
      <c r="T73" s="48">
        <f t="shared" si="12"/>
        <v>0</v>
      </c>
      <c r="U73" s="14"/>
      <c r="V73" s="49">
        <f t="shared" si="13"/>
        <v>0</v>
      </c>
      <c r="X73" s="50">
        <f t="shared" si="14"/>
        <v>0</v>
      </c>
      <c r="Y73" s="13"/>
      <c r="Z73" s="54">
        <f t="shared" si="15"/>
        <v>0</v>
      </c>
      <c r="AA73" s="52"/>
      <c r="AB73" s="53">
        <f t="shared" si="16"/>
        <v>0</v>
      </c>
      <c r="AC73" s="52"/>
    </row>
    <row r="74" spans="1:29" x14ac:dyDescent="0.2">
      <c r="A74" s="42" t="s">
        <v>46</v>
      </c>
      <c r="B74" s="43" t="s">
        <v>344</v>
      </c>
      <c r="C74" s="43" t="s">
        <v>343</v>
      </c>
      <c r="D74" s="44">
        <v>1152</v>
      </c>
      <c r="E74" s="8"/>
      <c r="F74" s="45">
        <v>11553570.809999997</v>
      </c>
      <c r="G74" s="8"/>
      <c r="H74" s="46">
        <f t="shared" si="17"/>
        <v>10029.141328124997</v>
      </c>
      <c r="J74" s="44">
        <v>1182.5</v>
      </c>
      <c r="K74" s="8"/>
      <c r="L74" s="45">
        <v>11793583.929999996</v>
      </c>
      <c r="M74" s="8"/>
      <c r="N74" s="46">
        <f t="shared" si="9"/>
        <v>9973.4324989429133</v>
      </c>
      <c r="P74" s="47">
        <f t="shared" si="10"/>
        <v>10398213.728999997</v>
      </c>
      <c r="Q74" s="8"/>
      <c r="R74" s="46">
        <f t="shared" si="11"/>
        <v>9026.2271953124982</v>
      </c>
      <c r="T74" s="48">
        <f t="shared" si="12"/>
        <v>0</v>
      </c>
      <c r="U74" s="14"/>
      <c r="V74" s="49">
        <f t="shared" si="13"/>
        <v>0</v>
      </c>
      <c r="X74" s="50">
        <f t="shared" si="14"/>
        <v>0</v>
      </c>
      <c r="Y74" s="13"/>
      <c r="Z74" s="54">
        <f t="shared" si="15"/>
        <v>0</v>
      </c>
      <c r="AA74" s="52"/>
      <c r="AB74" s="53">
        <f t="shared" si="16"/>
        <v>0</v>
      </c>
      <c r="AC74" s="52"/>
    </row>
    <row r="75" spans="1:29" x14ac:dyDescent="0.2">
      <c r="A75" s="42" t="s">
        <v>120</v>
      </c>
      <c r="B75" s="43" t="s">
        <v>342</v>
      </c>
      <c r="C75" s="43" t="s">
        <v>341</v>
      </c>
      <c r="D75" s="44">
        <v>1718</v>
      </c>
      <c r="E75" s="8"/>
      <c r="F75" s="45">
        <v>13890316.990000013</v>
      </c>
      <c r="G75" s="8"/>
      <c r="H75" s="46">
        <f t="shared" si="17"/>
        <v>8085.1670488940708</v>
      </c>
      <c r="J75" s="44">
        <v>1800.5</v>
      </c>
      <c r="K75" s="8"/>
      <c r="L75" s="45">
        <v>14952969.559999995</v>
      </c>
      <c r="M75" s="8"/>
      <c r="N75" s="46">
        <f t="shared" si="9"/>
        <v>8304.898394890306</v>
      </c>
      <c r="P75" s="47">
        <f t="shared" si="10"/>
        <v>12501285.291000012</v>
      </c>
      <c r="Q75" s="8"/>
      <c r="R75" s="46">
        <f t="shared" si="11"/>
        <v>7276.6503440046636</v>
      </c>
      <c r="T75" s="48">
        <f t="shared" si="12"/>
        <v>0</v>
      </c>
      <c r="U75" s="14"/>
      <c r="V75" s="49">
        <f t="shared" si="13"/>
        <v>0</v>
      </c>
      <c r="X75" s="50">
        <f t="shared" si="14"/>
        <v>0</v>
      </c>
      <c r="Y75" s="13"/>
      <c r="Z75" s="54">
        <f t="shared" si="15"/>
        <v>0</v>
      </c>
      <c r="AA75" s="52"/>
      <c r="AB75" s="53">
        <f t="shared" si="16"/>
        <v>0</v>
      </c>
      <c r="AC75" s="52"/>
    </row>
    <row r="76" spans="1:29" x14ac:dyDescent="0.2">
      <c r="A76" s="42" t="s">
        <v>169</v>
      </c>
      <c r="B76" s="43" t="s">
        <v>340</v>
      </c>
      <c r="C76" s="43" t="s">
        <v>339</v>
      </c>
      <c r="D76" s="44">
        <v>71.5</v>
      </c>
      <c r="E76" s="8"/>
      <c r="F76" s="45">
        <v>1326190.98</v>
      </c>
      <c r="G76" s="8"/>
      <c r="H76" s="46">
        <f t="shared" si="17"/>
        <v>18548.125594405596</v>
      </c>
      <c r="J76" s="44">
        <v>69</v>
      </c>
      <c r="K76" s="8"/>
      <c r="L76" s="45">
        <v>1239866.0100000005</v>
      </c>
      <c r="M76" s="8"/>
      <c r="N76" s="46">
        <f t="shared" si="9"/>
        <v>17969.07260869566</v>
      </c>
      <c r="P76" s="47">
        <f t="shared" si="10"/>
        <v>1193571.882</v>
      </c>
      <c r="Q76" s="8"/>
      <c r="R76" s="46">
        <f t="shared" si="11"/>
        <v>16693.313034965038</v>
      </c>
      <c r="T76" s="48">
        <f t="shared" si="12"/>
        <v>0</v>
      </c>
      <c r="U76" s="14"/>
      <c r="V76" s="49">
        <f t="shared" si="13"/>
        <v>0</v>
      </c>
      <c r="X76" s="50">
        <f t="shared" si="14"/>
        <v>0</v>
      </c>
      <c r="Y76" s="13"/>
      <c r="Z76" s="54">
        <f t="shared" si="15"/>
        <v>0</v>
      </c>
      <c r="AA76" s="52"/>
      <c r="AB76" s="53">
        <f t="shared" si="16"/>
        <v>0</v>
      </c>
      <c r="AC76" s="52"/>
    </row>
    <row r="77" spans="1:29" x14ac:dyDescent="0.2">
      <c r="A77" s="42" t="s">
        <v>118</v>
      </c>
      <c r="B77" s="43" t="s">
        <v>337</v>
      </c>
      <c r="C77" s="43" t="s">
        <v>338</v>
      </c>
      <c r="D77" s="44">
        <v>480</v>
      </c>
      <c r="E77" s="8"/>
      <c r="F77" s="45">
        <v>4096840.2700000014</v>
      </c>
      <c r="G77" s="8"/>
      <c r="H77" s="46">
        <f t="shared" si="17"/>
        <v>8535.083895833337</v>
      </c>
      <c r="J77" s="44">
        <v>477</v>
      </c>
      <c r="K77" s="8"/>
      <c r="L77" s="45">
        <v>4315144.4799999995</v>
      </c>
      <c r="M77" s="8"/>
      <c r="N77" s="46">
        <f t="shared" si="9"/>
        <v>9046.4244863731637</v>
      </c>
      <c r="P77" s="47">
        <f t="shared" si="10"/>
        <v>3687156.2430000012</v>
      </c>
      <c r="Q77" s="8"/>
      <c r="R77" s="46">
        <f t="shared" si="11"/>
        <v>7681.5755062500039</v>
      </c>
      <c r="T77" s="48">
        <f t="shared" si="12"/>
        <v>0</v>
      </c>
      <c r="U77" s="14"/>
      <c r="V77" s="49">
        <f t="shared" si="13"/>
        <v>0</v>
      </c>
      <c r="X77" s="50">
        <f t="shared" si="14"/>
        <v>0</v>
      </c>
      <c r="Y77" s="13"/>
      <c r="Z77" s="54">
        <f t="shared" si="15"/>
        <v>0</v>
      </c>
      <c r="AA77" s="52"/>
      <c r="AB77" s="53">
        <f t="shared" si="16"/>
        <v>0</v>
      </c>
      <c r="AC77" s="52"/>
    </row>
    <row r="78" spans="1:29" x14ac:dyDescent="0.2">
      <c r="A78" s="42" t="s">
        <v>62</v>
      </c>
      <c r="B78" s="43" t="s">
        <v>337</v>
      </c>
      <c r="C78" s="43" t="s">
        <v>336</v>
      </c>
      <c r="D78" s="44">
        <v>211.5</v>
      </c>
      <c r="E78" s="8"/>
      <c r="F78" s="45">
        <v>2384050.8800000004</v>
      </c>
      <c r="G78" s="8"/>
      <c r="H78" s="46">
        <f t="shared" si="17"/>
        <v>11272.108179669032</v>
      </c>
      <c r="J78" s="44">
        <v>182</v>
      </c>
      <c r="K78" s="8"/>
      <c r="L78" s="45">
        <v>2229421.3599999994</v>
      </c>
      <c r="M78" s="8"/>
      <c r="N78" s="46">
        <f t="shared" si="9"/>
        <v>12249.567912087909</v>
      </c>
      <c r="P78" s="47">
        <f t="shared" si="10"/>
        <v>2145645.7920000004</v>
      </c>
      <c r="Q78" s="8"/>
      <c r="R78" s="46">
        <f t="shared" si="11"/>
        <v>10144.897361702129</v>
      </c>
      <c r="T78" s="48">
        <f t="shared" si="12"/>
        <v>0</v>
      </c>
      <c r="U78" s="14"/>
      <c r="V78" s="49">
        <f t="shared" si="13"/>
        <v>0</v>
      </c>
      <c r="X78" s="50">
        <f t="shared" si="14"/>
        <v>0</v>
      </c>
      <c r="Y78" s="13"/>
      <c r="Z78" s="54">
        <f t="shared" si="15"/>
        <v>0</v>
      </c>
      <c r="AA78" s="52"/>
      <c r="AB78" s="53">
        <f t="shared" si="16"/>
        <v>0</v>
      </c>
      <c r="AC78" s="52"/>
    </row>
    <row r="79" spans="1:29" x14ac:dyDescent="0.2">
      <c r="A79" s="42" t="s">
        <v>151</v>
      </c>
      <c r="B79" s="43" t="s">
        <v>335</v>
      </c>
      <c r="C79" s="43" t="s">
        <v>334</v>
      </c>
      <c r="D79" s="44">
        <v>184</v>
      </c>
      <c r="E79" s="8"/>
      <c r="F79" s="45">
        <v>2346637.8800000004</v>
      </c>
      <c r="G79" s="8"/>
      <c r="H79" s="46">
        <f t="shared" si="17"/>
        <v>12753.466739130437</v>
      </c>
      <c r="J79" s="44">
        <v>191.5</v>
      </c>
      <c r="K79" s="8"/>
      <c r="L79" s="45">
        <v>2584565.1500000008</v>
      </c>
      <c r="M79" s="8"/>
      <c r="N79" s="46">
        <f t="shared" si="9"/>
        <v>13496.423759791127</v>
      </c>
      <c r="P79" s="47">
        <f t="shared" si="10"/>
        <v>2111974.0920000002</v>
      </c>
      <c r="Q79" s="8"/>
      <c r="R79" s="46">
        <f t="shared" si="11"/>
        <v>11478.120065217394</v>
      </c>
      <c r="T79" s="48">
        <f t="shared" si="12"/>
        <v>0</v>
      </c>
      <c r="U79" s="14"/>
      <c r="V79" s="49">
        <f t="shared" si="13"/>
        <v>0</v>
      </c>
      <c r="X79" s="50">
        <f t="shared" si="14"/>
        <v>0</v>
      </c>
      <c r="Y79" s="13"/>
      <c r="Z79" s="54">
        <f t="shared" si="15"/>
        <v>0</v>
      </c>
      <c r="AA79" s="52"/>
      <c r="AB79" s="53">
        <f t="shared" si="16"/>
        <v>0</v>
      </c>
      <c r="AC79" s="52"/>
    </row>
    <row r="80" spans="1:29" x14ac:dyDescent="0.2">
      <c r="A80" s="42" t="s">
        <v>164</v>
      </c>
      <c r="B80" s="43" t="s">
        <v>333</v>
      </c>
      <c r="C80" s="43" t="s">
        <v>332</v>
      </c>
      <c r="D80" s="44">
        <v>79733</v>
      </c>
      <c r="E80" s="8"/>
      <c r="F80" s="45">
        <v>644719602.46000028</v>
      </c>
      <c r="G80" s="8"/>
      <c r="H80" s="46">
        <f t="shared" si="17"/>
        <v>8085.9819956605206</v>
      </c>
      <c r="J80" s="44">
        <v>80110.5</v>
      </c>
      <c r="K80" s="8"/>
      <c r="L80" s="45">
        <v>664992556.28999996</v>
      </c>
      <c r="M80" s="8"/>
      <c r="N80" s="46">
        <f t="shared" si="9"/>
        <v>8300.9412784840933</v>
      </c>
      <c r="P80" s="47">
        <f t="shared" si="10"/>
        <v>580247642.21400023</v>
      </c>
      <c r="Q80" s="8"/>
      <c r="R80" s="46">
        <f t="shared" si="11"/>
        <v>7277.3837960944684</v>
      </c>
      <c r="T80" s="48">
        <f t="shared" si="12"/>
        <v>0</v>
      </c>
      <c r="U80" s="14"/>
      <c r="V80" s="49">
        <f t="shared" si="13"/>
        <v>0</v>
      </c>
      <c r="X80" s="50">
        <f t="shared" si="14"/>
        <v>0</v>
      </c>
      <c r="Y80" s="13"/>
      <c r="Z80" s="54">
        <f t="shared" si="15"/>
        <v>0</v>
      </c>
      <c r="AA80" s="52"/>
      <c r="AB80" s="53">
        <f t="shared" si="16"/>
        <v>0</v>
      </c>
      <c r="AC80" s="52"/>
    </row>
    <row r="81" spans="1:29" x14ac:dyDescent="0.2">
      <c r="A81" s="42" t="s">
        <v>129</v>
      </c>
      <c r="B81" s="43" t="s">
        <v>330</v>
      </c>
      <c r="C81" s="43" t="s">
        <v>331</v>
      </c>
      <c r="D81" s="44">
        <v>158.5</v>
      </c>
      <c r="E81" s="8"/>
      <c r="F81" s="45">
        <v>1880139.9700000002</v>
      </c>
      <c r="G81" s="8"/>
      <c r="H81" s="46">
        <f t="shared" si="17"/>
        <v>11862.081829652998</v>
      </c>
      <c r="J81" s="44">
        <v>157.5</v>
      </c>
      <c r="K81" s="8"/>
      <c r="L81" s="45">
        <v>2015083.1399999992</v>
      </c>
      <c r="M81" s="8"/>
      <c r="N81" s="46">
        <f t="shared" si="9"/>
        <v>12794.178666666661</v>
      </c>
      <c r="P81" s="47">
        <f t="shared" si="10"/>
        <v>1692125.9730000002</v>
      </c>
      <c r="Q81" s="8"/>
      <c r="R81" s="46">
        <f t="shared" si="11"/>
        <v>10675.873646687698</v>
      </c>
      <c r="T81" s="48">
        <f t="shared" si="12"/>
        <v>0</v>
      </c>
      <c r="U81" s="14"/>
      <c r="V81" s="49">
        <f t="shared" si="13"/>
        <v>0</v>
      </c>
      <c r="X81" s="50">
        <f t="shared" si="14"/>
        <v>0</v>
      </c>
      <c r="Y81" s="13"/>
      <c r="Z81" s="54">
        <f t="shared" si="15"/>
        <v>0</v>
      </c>
      <c r="AA81" s="52"/>
      <c r="AB81" s="53">
        <f t="shared" si="16"/>
        <v>0</v>
      </c>
      <c r="AC81" s="52"/>
    </row>
    <row r="82" spans="1:29" x14ac:dyDescent="0.2">
      <c r="A82" s="42" t="s">
        <v>159</v>
      </c>
      <c r="B82" s="43" t="s">
        <v>330</v>
      </c>
      <c r="C82" s="43" t="s">
        <v>329</v>
      </c>
      <c r="D82" s="44">
        <v>73.5</v>
      </c>
      <c r="E82" s="8"/>
      <c r="F82" s="45">
        <v>1066379.8199999998</v>
      </c>
      <c r="G82" s="8"/>
      <c r="H82" s="46">
        <f t="shared" si="17"/>
        <v>14508.568979591835</v>
      </c>
      <c r="J82" s="44">
        <v>67</v>
      </c>
      <c r="K82" s="8"/>
      <c r="L82" s="45">
        <v>1045676.2799999997</v>
      </c>
      <c r="M82" s="8"/>
      <c r="N82" s="46">
        <f t="shared" si="9"/>
        <v>15607.108656716413</v>
      </c>
      <c r="P82" s="47">
        <f t="shared" si="10"/>
        <v>959741.83799999987</v>
      </c>
      <c r="Q82" s="8"/>
      <c r="R82" s="46">
        <f t="shared" si="11"/>
        <v>13057.712081632651</v>
      </c>
      <c r="T82" s="48">
        <f t="shared" si="12"/>
        <v>0</v>
      </c>
      <c r="U82" s="14"/>
      <c r="V82" s="49">
        <f t="shared" si="13"/>
        <v>0</v>
      </c>
      <c r="X82" s="50">
        <f t="shared" si="14"/>
        <v>0</v>
      </c>
      <c r="Y82" s="13"/>
      <c r="Z82" s="54">
        <f t="shared" si="15"/>
        <v>0</v>
      </c>
      <c r="AA82" s="52"/>
      <c r="AB82" s="53">
        <f t="shared" si="16"/>
        <v>0</v>
      </c>
      <c r="AC82" s="52"/>
    </row>
    <row r="83" spans="1:29" x14ac:dyDescent="0.2">
      <c r="A83" s="42" t="s">
        <v>131</v>
      </c>
      <c r="B83" s="43" t="s">
        <v>324</v>
      </c>
      <c r="C83" s="43" t="s">
        <v>328</v>
      </c>
      <c r="D83" s="44">
        <v>147.5</v>
      </c>
      <c r="E83" s="8"/>
      <c r="F83" s="45">
        <v>1881499.3799999994</v>
      </c>
      <c r="G83" s="8"/>
      <c r="H83" s="46">
        <f t="shared" si="17"/>
        <v>12755.927999999996</v>
      </c>
      <c r="J83" s="44">
        <v>163</v>
      </c>
      <c r="K83" s="8"/>
      <c r="L83" s="45">
        <v>1919097.3900000004</v>
      </c>
      <c r="M83" s="8"/>
      <c r="N83" s="46">
        <f t="shared" si="9"/>
        <v>11773.603619631904</v>
      </c>
      <c r="P83" s="47">
        <f t="shared" si="10"/>
        <v>1693349.4419999996</v>
      </c>
      <c r="Q83" s="8"/>
      <c r="R83" s="46">
        <f t="shared" si="11"/>
        <v>11480.335199999998</v>
      </c>
      <c r="T83" s="48">
        <f t="shared" si="12"/>
        <v>0</v>
      </c>
      <c r="U83" s="14"/>
      <c r="V83" s="49">
        <f t="shared" si="13"/>
        <v>0</v>
      </c>
      <c r="X83" s="50">
        <f t="shared" si="14"/>
        <v>0</v>
      </c>
      <c r="Y83" s="13"/>
      <c r="Z83" s="54">
        <f t="shared" si="15"/>
        <v>0</v>
      </c>
      <c r="AA83" s="52"/>
      <c r="AB83" s="53">
        <f t="shared" si="16"/>
        <v>0</v>
      </c>
      <c r="AC83" s="52"/>
    </row>
    <row r="84" spans="1:29" x14ac:dyDescent="0.2">
      <c r="A84" s="42" t="s">
        <v>174</v>
      </c>
      <c r="B84" s="43" t="s">
        <v>324</v>
      </c>
      <c r="C84" s="43" t="s">
        <v>327</v>
      </c>
      <c r="D84" s="44">
        <v>123.5</v>
      </c>
      <c r="E84" s="8"/>
      <c r="F84" s="45">
        <v>1553607.7000000004</v>
      </c>
      <c r="G84" s="8"/>
      <c r="H84" s="46">
        <f t="shared" si="17"/>
        <v>12579.819433198383</v>
      </c>
      <c r="J84" s="44">
        <v>106.5</v>
      </c>
      <c r="K84" s="8"/>
      <c r="L84" s="45">
        <v>1624675.7299999997</v>
      </c>
      <c r="M84" s="8"/>
      <c r="N84" s="46">
        <f t="shared" si="9"/>
        <v>15255.171173708917</v>
      </c>
      <c r="P84" s="47">
        <f t="shared" si="10"/>
        <v>1398246.9300000004</v>
      </c>
      <c r="Q84" s="8"/>
      <c r="R84" s="46">
        <f t="shared" si="11"/>
        <v>11321.837489878546</v>
      </c>
      <c r="T84" s="48">
        <f t="shared" si="12"/>
        <v>0</v>
      </c>
      <c r="U84" s="14"/>
      <c r="V84" s="49">
        <f t="shared" si="13"/>
        <v>0</v>
      </c>
      <c r="X84" s="50">
        <f t="shared" si="14"/>
        <v>0</v>
      </c>
      <c r="Y84" s="13"/>
      <c r="Z84" s="54">
        <f t="shared" si="15"/>
        <v>0</v>
      </c>
      <c r="AA84" s="52"/>
      <c r="AB84" s="53">
        <f t="shared" si="16"/>
        <v>0</v>
      </c>
      <c r="AC84" s="52"/>
    </row>
    <row r="85" spans="1:29" x14ac:dyDescent="0.2">
      <c r="A85" s="42" t="s">
        <v>155</v>
      </c>
      <c r="B85" s="43" t="s">
        <v>324</v>
      </c>
      <c r="C85" s="43" t="s">
        <v>326</v>
      </c>
      <c r="D85" s="44">
        <v>157.5</v>
      </c>
      <c r="E85" s="8"/>
      <c r="F85" s="45">
        <v>2035725.9</v>
      </c>
      <c r="G85" s="8"/>
      <c r="H85" s="46">
        <f t="shared" si="17"/>
        <v>12925.243809523809</v>
      </c>
      <c r="J85" s="44">
        <v>151.5</v>
      </c>
      <c r="K85" s="8"/>
      <c r="L85" s="45">
        <v>2087187.09</v>
      </c>
      <c r="M85" s="8"/>
      <c r="N85" s="46">
        <f t="shared" si="9"/>
        <v>13776.812475247525</v>
      </c>
      <c r="P85" s="47">
        <f t="shared" si="10"/>
        <v>1832153.31</v>
      </c>
      <c r="Q85" s="8"/>
      <c r="R85" s="46">
        <f t="shared" si="11"/>
        <v>11632.719428571429</v>
      </c>
      <c r="T85" s="48">
        <f t="shared" si="12"/>
        <v>0</v>
      </c>
      <c r="U85" s="14"/>
      <c r="V85" s="49">
        <f t="shared" si="13"/>
        <v>0</v>
      </c>
      <c r="X85" s="50">
        <f t="shared" si="14"/>
        <v>0</v>
      </c>
      <c r="Y85" s="13"/>
      <c r="Z85" s="54">
        <f t="shared" si="15"/>
        <v>0</v>
      </c>
      <c r="AA85" s="52"/>
      <c r="AB85" s="53">
        <f t="shared" si="16"/>
        <v>0</v>
      </c>
      <c r="AC85" s="52"/>
    </row>
    <row r="86" spans="1:29" x14ac:dyDescent="0.2">
      <c r="A86" s="42" t="s">
        <v>99</v>
      </c>
      <c r="B86" s="43" t="s">
        <v>324</v>
      </c>
      <c r="C86" s="43" t="s">
        <v>325</v>
      </c>
      <c r="D86" s="44">
        <v>119.5</v>
      </c>
      <c r="E86" s="8"/>
      <c r="F86" s="45">
        <v>1781996.2800000007</v>
      </c>
      <c r="G86" s="8"/>
      <c r="H86" s="46">
        <f t="shared" si="17"/>
        <v>14912.102761506283</v>
      </c>
      <c r="J86" s="44">
        <v>124.5</v>
      </c>
      <c r="K86" s="8"/>
      <c r="L86" s="45">
        <v>1815721.7599999998</v>
      </c>
      <c r="M86" s="8"/>
      <c r="N86" s="46">
        <f t="shared" si="9"/>
        <v>14584.110522088351</v>
      </c>
      <c r="P86" s="47">
        <f t="shared" si="10"/>
        <v>1603796.6520000007</v>
      </c>
      <c r="Q86" s="8"/>
      <c r="R86" s="46">
        <f t="shared" si="11"/>
        <v>13420.892485355655</v>
      </c>
      <c r="T86" s="48">
        <f t="shared" si="12"/>
        <v>0</v>
      </c>
      <c r="U86" s="14"/>
      <c r="V86" s="49">
        <f t="shared" si="13"/>
        <v>0</v>
      </c>
      <c r="X86" s="50">
        <f t="shared" si="14"/>
        <v>0</v>
      </c>
      <c r="Y86" s="13"/>
      <c r="Z86" s="54">
        <f t="shared" si="15"/>
        <v>0</v>
      </c>
      <c r="AA86" s="52"/>
      <c r="AB86" s="53">
        <f t="shared" si="16"/>
        <v>0</v>
      </c>
      <c r="AC86" s="52"/>
    </row>
    <row r="87" spans="1:29" x14ac:dyDescent="0.2">
      <c r="A87" s="42" t="s">
        <v>23</v>
      </c>
      <c r="B87" s="43" t="s">
        <v>324</v>
      </c>
      <c r="C87" s="43" t="s">
        <v>323</v>
      </c>
      <c r="D87" s="44">
        <v>715</v>
      </c>
      <c r="E87" s="8"/>
      <c r="F87" s="45">
        <v>4920375.580000001</v>
      </c>
      <c r="G87" s="8"/>
      <c r="H87" s="46">
        <f t="shared" si="17"/>
        <v>6881.6441678321689</v>
      </c>
      <c r="J87" s="44">
        <v>724.5</v>
      </c>
      <c r="K87" s="8"/>
      <c r="L87" s="45">
        <v>5492016.6000000024</v>
      </c>
      <c r="M87" s="8"/>
      <c r="N87" s="46">
        <f t="shared" si="9"/>
        <v>7580.4231884058008</v>
      </c>
      <c r="P87" s="47">
        <f t="shared" si="10"/>
        <v>4428338.0220000008</v>
      </c>
      <c r="Q87" s="8"/>
      <c r="R87" s="46">
        <f t="shared" si="11"/>
        <v>6193.4797510489525</v>
      </c>
      <c r="T87" s="48">
        <f t="shared" si="12"/>
        <v>0</v>
      </c>
      <c r="U87" s="14"/>
      <c r="V87" s="49">
        <f t="shared" si="13"/>
        <v>0</v>
      </c>
      <c r="X87" s="50">
        <f t="shared" si="14"/>
        <v>0</v>
      </c>
      <c r="Y87" s="13"/>
      <c r="Z87" s="54">
        <f t="shared" si="15"/>
        <v>0</v>
      </c>
      <c r="AA87" s="52"/>
      <c r="AB87" s="53">
        <f t="shared" si="16"/>
        <v>0</v>
      </c>
      <c r="AC87" s="52"/>
    </row>
    <row r="88" spans="1:29" x14ac:dyDescent="0.2">
      <c r="A88" s="42" t="s">
        <v>114</v>
      </c>
      <c r="B88" s="43" t="s">
        <v>322</v>
      </c>
      <c r="C88" s="43" t="s">
        <v>321</v>
      </c>
      <c r="D88" s="44">
        <v>1050</v>
      </c>
      <c r="E88" s="8"/>
      <c r="F88" s="45">
        <v>8789213.0800000038</v>
      </c>
      <c r="G88" s="8"/>
      <c r="H88" s="46">
        <f t="shared" si="17"/>
        <v>8370.6791238095266</v>
      </c>
      <c r="J88" s="44">
        <v>993</v>
      </c>
      <c r="K88" s="8"/>
      <c r="L88" s="45">
        <v>9004613.1000000034</v>
      </c>
      <c r="M88" s="8"/>
      <c r="N88" s="46">
        <f t="shared" si="9"/>
        <v>9068.0897280966801</v>
      </c>
      <c r="P88" s="47">
        <f t="shared" si="10"/>
        <v>7910291.7720000036</v>
      </c>
      <c r="Q88" s="8"/>
      <c r="R88" s="46">
        <f t="shared" si="11"/>
        <v>7533.6112114285743</v>
      </c>
      <c r="T88" s="48">
        <f t="shared" si="12"/>
        <v>0</v>
      </c>
      <c r="U88" s="14"/>
      <c r="V88" s="49">
        <f t="shared" si="13"/>
        <v>0</v>
      </c>
      <c r="X88" s="50">
        <f t="shared" si="14"/>
        <v>0</v>
      </c>
      <c r="Y88" s="13"/>
      <c r="Z88" s="54">
        <f t="shared" si="15"/>
        <v>0</v>
      </c>
      <c r="AA88" s="52"/>
      <c r="AB88" s="53">
        <f t="shared" si="16"/>
        <v>0</v>
      </c>
      <c r="AC88" s="52"/>
    </row>
    <row r="89" spans="1:29" x14ac:dyDescent="0.2">
      <c r="A89" s="42" t="s">
        <v>163</v>
      </c>
      <c r="B89" s="43" t="s">
        <v>318</v>
      </c>
      <c r="C89" s="43" t="s">
        <v>320</v>
      </c>
      <c r="D89" s="44">
        <v>4240.5</v>
      </c>
      <c r="E89" s="8"/>
      <c r="F89" s="45">
        <v>38386269.850000046</v>
      </c>
      <c r="G89" s="8"/>
      <c r="H89" s="46">
        <f t="shared" si="17"/>
        <v>9052.2980426836566</v>
      </c>
      <c r="J89" s="44">
        <v>4325</v>
      </c>
      <c r="K89" s="8"/>
      <c r="L89" s="45">
        <v>41310165.649999999</v>
      </c>
      <c r="M89" s="8"/>
      <c r="N89" s="46">
        <f t="shared" si="9"/>
        <v>9551.4833872832369</v>
      </c>
      <c r="P89" s="47">
        <f t="shared" si="10"/>
        <v>34547642.865000039</v>
      </c>
      <c r="Q89" s="8"/>
      <c r="R89" s="46">
        <f t="shared" si="11"/>
        <v>8147.0682384152915</v>
      </c>
      <c r="T89" s="48">
        <f t="shared" si="12"/>
        <v>0</v>
      </c>
      <c r="U89" s="14"/>
      <c r="V89" s="49">
        <f t="shared" si="13"/>
        <v>0</v>
      </c>
      <c r="X89" s="50">
        <f t="shared" si="14"/>
        <v>0</v>
      </c>
      <c r="Y89" s="13"/>
      <c r="Z89" s="54">
        <f t="shared" si="15"/>
        <v>0</v>
      </c>
      <c r="AA89" s="52"/>
      <c r="AB89" s="53">
        <f t="shared" si="16"/>
        <v>0</v>
      </c>
      <c r="AC89" s="52"/>
    </row>
    <row r="90" spans="1:29" x14ac:dyDescent="0.2">
      <c r="A90" s="42" t="s">
        <v>112</v>
      </c>
      <c r="B90" s="43" t="s">
        <v>318</v>
      </c>
      <c r="C90" s="43" t="s">
        <v>319</v>
      </c>
      <c r="D90" s="44">
        <v>1311</v>
      </c>
      <c r="E90" s="8"/>
      <c r="F90" s="45">
        <v>10380658.640000002</v>
      </c>
      <c r="G90" s="8"/>
      <c r="H90" s="46">
        <f t="shared" si="17"/>
        <v>7918.1225324180032</v>
      </c>
      <c r="J90" s="44">
        <v>1269.5</v>
      </c>
      <c r="K90" s="8"/>
      <c r="L90" s="45">
        <v>11077654.440000001</v>
      </c>
      <c r="M90" s="8"/>
      <c r="N90" s="46">
        <f t="shared" si="9"/>
        <v>8725.9979834580554</v>
      </c>
      <c r="P90" s="47">
        <f t="shared" si="10"/>
        <v>9342592.7760000024</v>
      </c>
      <c r="Q90" s="8"/>
      <c r="R90" s="46">
        <f t="shared" si="11"/>
        <v>7126.310279176203</v>
      </c>
      <c r="T90" s="48">
        <f t="shared" si="12"/>
        <v>0</v>
      </c>
      <c r="U90" s="14"/>
      <c r="V90" s="49">
        <f t="shared" si="13"/>
        <v>0</v>
      </c>
      <c r="X90" s="50">
        <f t="shared" si="14"/>
        <v>0</v>
      </c>
      <c r="Y90" s="13"/>
      <c r="Z90" s="54">
        <f t="shared" si="15"/>
        <v>0</v>
      </c>
      <c r="AA90" s="52"/>
      <c r="AB90" s="53">
        <f t="shared" si="16"/>
        <v>0</v>
      </c>
      <c r="AC90" s="52"/>
    </row>
    <row r="91" spans="1:29" x14ac:dyDescent="0.2">
      <c r="A91" s="42" t="s">
        <v>165</v>
      </c>
      <c r="B91" s="43" t="s">
        <v>318</v>
      </c>
      <c r="C91" s="43" t="s">
        <v>317</v>
      </c>
      <c r="D91" s="44">
        <v>717.5</v>
      </c>
      <c r="E91" s="8"/>
      <c r="F91" s="45">
        <v>8114961.679999995</v>
      </c>
      <c r="G91" s="8"/>
      <c r="H91" s="46">
        <f t="shared" si="17"/>
        <v>11310.051121951212</v>
      </c>
      <c r="J91" s="44">
        <v>737.5</v>
      </c>
      <c r="K91" s="8"/>
      <c r="L91" s="45">
        <v>8218508.9100000001</v>
      </c>
      <c r="M91" s="8"/>
      <c r="N91" s="46">
        <f t="shared" si="9"/>
        <v>11143.740894915254</v>
      </c>
      <c r="P91" s="47">
        <f t="shared" si="10"/>
        <v>7303465.5119999954</v>
      </c>
      <c r="Q91" s="8"/>
      <c r="R91" s="46">
        <f t="shared" si="11"/>
        <v>10179.046009756092</v>
      </c>
      <c r="T91" s="48">
        <f t="shared" si="12"/>
        <v>0</v>
      </c>
      <c r="U91" s="14"/>
      <c r="V91" s="49">
        <f t="shared" si="13"/>
        <v>0</v>
      </c>
      <c r="X91" s="50">
        <f t="shared" si="14"/>
        <v>0</v>
      </c>
      <c r="Y91" s="13"/>
      <c r="Z91" s="54">
        <f t="shared" si="15"/>
        <v>0</v>
      </c>
      <c r="AA91" s="52"/>
      <c r="AB91" s="53">
        <f t="shared" si="16"/>
        <v>0</v>
      </c>
      <c r="AC91" s="52"/>
    </row>
    <row r="92" spans="1:29" x14ac:dyDescent="0.2">
      <c r="A92" s="42" t="s">
        <v>88</v>
      </c>
      <c r="B92" s="43" t="s">
        <v>314</v>
      </c>
      <c r="C92" s="43" t="s">
        <v>316</v>
      </c>
      <c r="D92" s="44">
        <v>26162.5</v>
      </c>
      <c r="E92" s="8"/>
      <c r="F92" s="45">
        <v>209079406.06999978</v>
      </c>
      <c r="G92" s="8"/>
      <c r="H92" s="46">
        <f t="shared" si="17"/>
        <v>7991.5683161012821</v>
      </c>
      <c r="J92" s="44">
        <v>26662.5</v>
      </c>
      <c r="K92" s="8"/>
      <c r="L92" s="45">
        <v>221952437.89000022</v>
      </c>
      <c r="M92" s="8"/>
      <c r="N92" s="46">
        <f t="shared" si="9"/>
        <v>8324.5171266760517</v>
      </c>
      <c r="P92" s="47">
        <f t="shared" si="10"/>
        <v>188171465.46299982</v>
      </c>
      <c r="Q92" s="8"/>
      <c r="R92" s="46">
        <f t="shared" si="11"/>
        <v>7192.4114844911537</v>
      </c>
      <c r="T92" s="48">
        <f t="shared" si="12"/>
        <v>0</v>
      </c>
      <c r="U92" s="14"/>
      <c r="V92" s="49">
        <f t="shared" si="13"/>
        <v>0</v>
      </c>
      <c r="X92" s="50">
        <f t="shared" si="14"/>
        <v>0</v>
      </c>
      <c r="Y92" s="13"/>
      <c r="Z92" s="54">
        <f t="shared" si="15"/>
        <v>0</v>
      </c>
      <c r="AA92" s="52"/>
      <c r="AB92" s="53">
        <f t="shared" si="16"/>
        <v>0</v>
      </c>
      <c r="AC92" s="52"/>
    </row>
    <row r="93" spans="1:29" x14ac:dyDescent="0.2">
      <c r="A93" s="42" t="s">
        <v>61</v>
      </c>
      <c r="B93" s="43" t="s">
        <v>314</v>
      </c>
      <c r="C93" s="43" t="s">
        <v>315</v>
      </c>
      <c r="D93" s="44">
        <v>14799</v>
      </c>
      <c r="E93" s="8"/>
      <c r="F93" s="45">
        <v>110010941.14000015</v>
      </c>
      <c r="G93" s="8"/>
      <c r="H93" s="46">
        <f t="shared" si="17"/>
        <v>7433.6739739171662</v>
      </c>
      <c r="J93" s="44">
        <v>15009.5</v>
      </c>
      <c r="K93" s="8"/>
      <c r="L93" s="45">
        <v>118025564.10999985</v>
      </c>
      <c r="M93" s="8"/>
      <c r="N93" s="46">
        <f t="shared" si="9"/>
        <v>7863.3907931643189</v>
      </c>
      <c r="P93" s="47">
        <f t="shared" si="10"/>
        <v>99009847.026000142</v>
      </c>
      <c r="Q93" s="8"/>
      <c r="R93" s="46">
        <f t="shared" si="11"/>
        <v>6690.3065765254496</v>
      </c>
      <c r="T93" s="48">
        <f t="shared" si="12"/>
        <v>0</v>
      </c>
      <c r="U93" s="14"/>
      <c r="V93" s="49">
        <f t="shared" si="13"/>
        <v>0</v>
      </c>
      <c r="X93" s="50">
        <f t="shared" si="14"/>
        <v>0</v>
      </c>
      <c r="Y93" s="13"/>
      <c r="Z93" s="54">
        <f t="shared" si="15"/>
        <v>0</v>
      </c>
      <c r="AA93" s="52"/>
      <c r="AB93" s="53">
        <f t="shared" si="16"/>
        <v>0</v>
      </c>
      <c r="AC93" s="52"/>
    </row>
    <row r="94" spans="1:29" x14ac:dyDescent="0.2">
      <c r="A94" s="42" t="s">
        <v>140</v>
      </c>
      <c r="B94" s="43" t="s">
        <v>314</v>
      </c>
      <c r="C94" s="43" t="s">
        <v>313</v>
      </c>
      <c r="D94" s="44">
        <v>1072.5</v>
      </c>
      <c r="E94" s="8"/>
      <c r="F94" s="45">
        <v>9764586.6100000013</v>
      </c>
      <c r="G94" s="8"/>
      <c r="H94" s="46">
        <f t="shared" si="17"/>
        <v>9104.5096596736603</v>
      </c>
      <c r="J94" s="44">
        <v>1029.5</v>
      </c>
      <c r="K94" s="8"/>
      <c r="L94" s="45">
        <v>9802897.1299999934</v>
      </c>
      <c r="M94" s="8"/>
      <c r="N94" s="46">
        <f t="shared" si="9"/>
        <v>9521.9981835842573</v>
      </c>
      <c r="P94" s="47">
        <f t="shared" si="10"/>
        <v>8788127.949000001</v>
      </c>
      <c r="Q94" s="8"/>
      <c r="R94" s="46">
        <f t="shared" si="11"/>
        <v>8194.0586937062944</v>
      </c>
      <c r="T94" s="48">
        <f t="shared" si="12"/>
        <v>0</v>
      </c>
      <c r="U94" s="14"/>
      <c r="V94" s="49">
        <f t="shared" si="13"/>
        <v>0</v>
      </c>
      <c r="X94" s="50">
        <f t="shared" si="14"/>
        <v>0</v>
      </c>
      <c r="Y94" s="13"/>
      <c r="Z94" s="54">
        <f t="shared" si="15"/>
        <v>0</v>
      </c>
      <c r="AA94" s="52"/>
      <c r="AB94" s="53">
        <f t="shared" si="16"/>
        <v>0</v>
      </c>
      <c r="AC94" s="52"/>
    </row>
    <row r="95" spans="1:29" x14ac:dyDescent="0.2">
      <c r="A95" s="42" t="s">
        <v>74</v>
      </c>
      <c r="B95" s="43" t="s">
        <v>307</v>
      </c>
      <c r="C95" s="43" t="s">
        <v>312</v>
      </c>
      <c r="D95" s="44">
        <v>1207.5</v>
      </c>
      <c r="E95" s="8"/>
      <c r="F95" s="45">
        <v>9124945.410000002</v>
      </c>
      <c r="G95" s="8"/>
      <c r="H95" s="46">
        <f t="shared" si="17"/>
        <v>7556.890608695654</v>
      </c>
      <c r="J95" s="44">
        <v>1032.5</v>
      </c>
      <c r="K95" s="8"/>
      <c r="L95" s="45">
        <v>8452889.8399999999</v>
      </c>
      <c r="M95" s="8"/>
      <c r="N95" s="46">
        <f t="shared" si="9"/>
        <v>8186.8182469733656</v>
      </c>
      <c r="P95" s="47">
        <f t="shared" si="10"/>
        <v>8212450.8690000018</v>
      </c>
      <c r="Q95" s="8"/>
      <c r="R95" s="46">
        <f t="shared" si="11"/>
        <v>6801.2015478260892</v>
      </c>
      <c r="T95" s="48">
        <f t="shared" si="12"/>
        <v>0</v>
      </c>
      <c r="U95" s="14"/>
      <c r="V95" s="49">
        <f t="shared" si="13"/>
        <v>0</v>
      </c>
      <c r="X95" s="50">
        <f t="shared" si="14"/>
        <v>0</v>
      </c>
      <c r="Y95" s="13"/>
      <c r="Z95" s="54">
        <f t="shared" si="15"/>
        <v>0</v>
      </c>
      <c r="AA95" s="52"/>
      <c r="AB95" s="53">
        <f t="shared" si="16"/>
        <v>0</v>
      </c>
      <c r="AC95" s="52"/>
    </row>
    <row r="96" spans="1:29" x14ac:dyDescent="0.2">
      <c r="A96" s="42" t="s">
        <v>171</v>
      </c>
      <c r="B96" s="43" t="s">
        <v>307</v>
      </c>
      <c r="C96" s="43" t="s">
        <v>311</v>
      </c>
      <c r="D96" s="44">
        <v>178</v>
      </c>
      <c r="E96" s="8"/>
      <c r="F96" s="45">
        <v>2783134.4500000007</v>
      </c>
      <c r="G96" s="8"/>
      <c r="H96" s="46">
        <f t="shared" si="17"/>
        <v>15635.586797752812</v>
      </c>
      <c r="J96" s="44">
        <v>180</v>
      </c>
      <c r="K96" s="8"/>
      <c r="L96" s="45">
        <v>2822896.2500000005</v>
      </c>
      <c r="M96" s="8"/>
      <c r="N96" s="46">
        <f t="shared" si="9"/>
        <v>15682.756944444447</v>
      </c>
      <c r="P96" s="47">
        <f t="shared" si="10"/>
        <v>2504821.0050000008</v>
      </c>
      <c r="Q96" s="8"/>
      <c r="R96" s="46">
        <f t="shared" si="11"/>
        <v>14072.028117977532</v>
      </c>
      <c r="T96" s="48">
        <f t="shared" si="12"/>
        <v>0</v>
      </c>
      <c r="U96" s="14"/>
      <c r="V96" s="49">
        <f t="shared" si="13"/>
        <v>0</v>
      </c>
      <c r="X96" s="50">
        <f t="shared" si="14"/>
        <v>0</v>
      </c>
      <c r="Y96" s="13"/>
      <c r="Z96" s="54">
        <f t="shared" si="15"/>
        <v>0</v>
      </c>
      <c r="AA96" s="52"/>
      <c r="AB96" s="53">
        <f t="shared" si="16"/>
        <v>0</v>
      </c>
      <c r="AC96" s="52"/>
    </row>
    <row r="97" spans="1:29" x14ac:dyDescent="0.2">
      <c r="A97" s="42" t="s">
        <v>24</v>
      </c>
      <c r="B97" s="43" t="s">
        <v>307</v>
      </c>
      <c r="C97" s="43" t="s">
        <v>310</v>
      </c>
      <c r="D97" s="44">
        <v>362</v>
      </c>
      <c r="E97" s="8"/>
      <c r="F97" s="45">
        <v>2708870.92</v>
      </c>
      <c r="G97" s="8"/>
      <c r="H97" s="46">
        <f t="shared" si="17"/>
        <v>7483.0688397790054</v>
      </c>
      <c r="J97" s="44">
        <v>353.5</v>
      </c>
      <c r="K97" s="8"/>
      <c r="L97" s="45">
        <v>2737799.5899999989</v>
      </c>
      <c r="M97" s="8"/>
      <c r="N97" s="46">
        <f t="shared" si="9"/>
        <v>7744.8361810466731</v>
      </c>
      <c r="P97" s="47">
        <f t="shared" si="10"/>
        <v>2437983.8280000002</v>
      </c>
      <c r="Q97" s="8"/>
      <c r="R97" s="46">
        <f t="shared" si="11"/>
        <v>6734.7619558011047</v>
      </c>
      <c r="T97" s="48">
        <f t="shared" si="12"/>
        <v>0</v>
      </c>
      <c r="U97" s="14"/>
      <c r="V97" s="49">
        <f t="shared" si="13"/>
        <v>0</v>
      </c>
      <c r="X97" s="50">
        <f t="shared" si="14"/>
        <v>0</v>
      </c>
      <c r="Y97" s="13"/>
      <c r="Z97" s="54">
        <f t="shared" si="15"/>
        <v>0</v>
      </c>
      <c r="AA97" s="52"/>
      <c r="AB97" s="53">
        <f t="shared" si="16"/>
        <v>0</v>
      </c>
      <c r="AC97" s="52"/>
    </row>
    <row r="98" spans="1:29" x14ac:dyDescent="0.2">
      <c r="A98" s="42" t="s">
        <v>47</v>
      </c>
      <c r="B98" s="43" t="s">
        <v>307</v>
      </c>
      <c r="C98" s="43" t="s">
        <v>309</v>
      </c>
      <c r="D98" s="44">
        <v>77</v>
      </c>
      <c r="E98" s="8"/>
      <c r="F98" s="45">
        <v>1463148.97</v>
      </c>
      <c r="G98" s="8"/>
      <c r="H98" s="46">
        <f t="shared" si="17"/>
        <v>19001.934675324675</v>
      </c>
      <c r="J98" s="44">
        <v>94</v>
      </c>
      <c r="K98" s="8"/>
      <c r="L98" s="45">
        <v>1551352.5599999996</v>
      </c>
      <c r="M98" s="8"/>
      <c r="N98" s="46">
        <f t="shared" si="9"/>
        <v>16503.750638297868</v>
      </c>
      <c r="P98" s="47">
        <f t="shared" si="10"/>
        <v>1316834.0730000001</v>
      </c>
      <c r="Q98" s="8"/>
      <c r="R98" s="46">
        <f t="shared" si="11"/>
        <v>17101.741207792209</v>
      </c>
      <c r="T98" s="48">
        <f t="shared" si="12"/>
        <v>0</v>
      </c>
      <c r="U98" s="14"/>
      <c r="V98" s="49">
        <f t="shared" si="13"/>
        <v>-597.99056949434089</v>
      </c>
      <c r="X98" s="50">
        <f t="shared" si="14"/>
        <v>0</v>
      </c>
      <c r="Y98" s="13"/>
      <c r="Z98" s="54">
        <f t="shared" si="15"/>
        <v>-3.4966648262802234E-2</v>
      </c>
      <c r="AA98" s="52"/>
      <c r="AB98" s="53">
        <f t="shared" si="16"/>
        <v>0</v>
      </c>
      <c r="AC98" s="52"/>
    </row>
    <row r="99" spans="1:29" x14ac:dyDescent="0.2">
      <c r="A99" s="42" t="s">
        <v>113</v>
      </c>
      <c r="B99" s="43" t="s">
        <v>307</v>
      </c>
      <c r="C99" s="43" t="s">
        <v>308</v>
      </c>
      <c r="D99" s="44">
        <v>430</v>
      </c>
      <c r="E99" s="8"/>
      <c r="F99" s="45">
        <v>2752451.4699999997</v>
      </c>
      <c r="G99" s="8"/>
      <c r="H99" s="46">
        <f t="shared" si="17"/>
        <v>6401.0499302325579</v>
      </c>
      <c r="J99" s="44">
        <v>462.5</v>
      </c>
      <c r="K99" s="8"/>
      <c r="L99" s="45">
        <v>3015337.31</v>
      </c>
      <c r="M99" s="8"/>
      <c r="N99" s="46">
        <f t="shared" si="9"/>
        <v>6519.6482378378378</v>
      </c>
      <c r="P99" s="47">
        <f t="shared" si="10"/>
        <v>2477206.3229999999</v>
      </c>
      <c r="Q99" s="8"/>
      <c r="R99" s="46">
        <f t="shared" si="11"/>
        <v>5760.9449372093022</v>
      </c>
      <c r="T99" s="48">
        <f t="shared" si="12"/>
        <v>0</v>
      </c>
      <c r="U99" s="14"/>
      <c r="V99" s="49">
        <f t="shared" si="13"/>
        <v>0</v>
      </c>
      <c r="X99" s="50">
        <f t="shared" si="14"/>
        <v>0</v>
      </c>
      <c r="Y99" s="13"/>
      <c r="Z99" s="54">
        <f t="shared" si="15"/>
        <v>0</v>
      </c>
      <c r="AA99" s="52"/>
      <c r="AB99" s="53">
        <f t="shared" si="16"/>
        <v>0</v>
      </c>
      <c r="AC99" s="52"/>
    </row>
    <row r="100" spans="1:29" x14ac:dyDescent="0.2">
      <c r="A100" s="42" t="s">
        <v>90</v>
      </c>
      <c r="B100" s="43" t="s">
        <v>307</v>
      </c>
      <c r="C100" s="43" t="s">
        <v>306</v>
      </c>
      <c r="D100" s="44">
        <v>46.5</v>
      </c>
      <c r="E100" s="8"/>
      <c r="F100" s="45">
        <v>847056.99000000022</v>
      </c>
      <c r="G100" s="8"/>
      <c r="H100" s="46">
        <f t="shared" si="17"/>
        <v>18216.279354838716</v>
      </c>
      <c r="J100" s="44">
        <v>42.5</v>
      </c>
      <c r="K100" s="8"/>
      <c r="L100" s="45">
        <v>881203.66999999993</v>
      </c>
      <c r="M100" s="8"/>
      <c r="N100" s="46">
        <f t="shared" si="9"/>
        <v>20734.203999999998</v>
      </c>
      <c r="P100" s="47">
        <f t="shared" si="10"/>
        <v>762351.2910000002</v>
      </c>
      <c r="Q100" s="8"/>
      <c r="R100" s="46">
        <f t="shared" si="11"/>
        <v>16394.651419354846</v>
      </c>
      <c r="T100" s="48">
        <f t="shared" si="12"/>
        <v>0</v>
      </c>
      <c r="U100" s="14"/>
      <c r="V100" s="49">
        <f t="shared" si="13"/>
        <v>0</v>
      </c>
      <c r="X100" s="50">
        <f t="shared" si="14"/>
        <v>0</v>
      </c>
      <c r="Y100" s="13"/>
      <c r="Z100" s="54">
        <f t="shared" si="15"/>
        <v>0</v>
      </c>
      <c r="AA100" s="52"/>
      <c r="AB100" s="53">
        <f t="shared" si="16"/>
        <v>0</v>
      </c>
      <c r="AC100" s="52"/>
    </row>
    <row r="101" spans="1:29" x14ac:dyDescent="0.2">
      <c r="A101" s="42" t="s">
        <v>57</v>
      </c>
      <c r="B101" s="43" t="s">
        <v>303</v>
      </c>
      <c r="C101" s="43" t="s">
        <v>305</v>
      </c>
      <c r="D101" s="44">
        <v>152.5</v>
      </c>
      <c r="E101" s="8"/>
      <c r="F101" s="45">
        <v>1902171.3699999999</v>
      </c>
      <c r="G101" s="8"/>
      <c r="H101" s="46">
        <f t="shared" si="17"/>
        <v>12473.2548852459</v>
      </c>
      <c r="J101" s="44">
        <v>156</v>
      </c>
      <c r="K101" s="8"/>
      <c r="L101" s="45">
        <v>1959949.6099999992</v>
      </c>
      <c r="M101" s="8"/>
      <c r="N101" s="46">
        <f t="shared" si="9"/>
        <v>12563.779551282047</v>
      </c>
      <c r="P101" s="47">
        <f t="shared" si="10"/>
        <v>1711954.233</v>
      </c>
      <c r="Q101" s="8"/>
      <c r="R101" s="46">
        <f t="shared" si="11"/>
        <v>11225.929396721311</v>
      </c>
      <c r="T101" s="48">
        <f t="shared" si="12"/>
        <v>0</v>
      </c>
      <c r="U101" s="14"/>
      <c r="V101" s="49">
        <f t="shared" si="13"/>
        <v>0</v>
      </c>
      <c r="X101" s="50">
        <f t="shared" si="14"/>
        <v>0</v>
      </c>
      <c r="Y101" s="13"/>
      <c r="Z101" s="54">
        <f t="shared" si="15"/>
        <v>0</v>
      </c>
      <c r="AA101" s="52"/>
      <c r="AB101" s="53">
        <f t="shared" si="16"/>
        <v>0</v>
      </c>
      <c r="AC101" s="52"/>
    </row>
    <row r="102" spans="1:29" x14ac:dyDescent="0.2">
      <c r="A102" s="42" t="s">
        <v>53</v>
      </c>
      <c r="B102" s="43" t="s">
        <v>303</v>
      </c>
      <c r="C102" s="43" t="s">
        <v>304</v>
      </c>
      <c r="D102" s="44">
        <v>441.5</v>
      </c>
      <c r="E102" s="8"/>
      <c r="F102" s="45">
        <v>3713608.5999999987</v>
      </c>
      <c r="G102" s="8"/>
      <c r="H102" s="46">
        <f t="shared" si="17"/>
        <v>8411.3445073612656</v>
      </c>
      <c r="J102" s="44">
        <v>459.5</v>
      </c>
      <c r="K102" s="8"/>
      <c r="L102" s="45">
        <v>3909581.6799999997</v>
      </c>
      <c r="M102" s="8"/>
      <c r="N102" s="46">
        <f t="shared" si="9"/>
        <v>8508.3388030467886</v>
      </c>
      <c r="P102" s="47">
        <f t="shared" si="10"/>
        <v>3342247.7399999988</v>
      </c>
      <c r="Q102" s="8"/>
      <c r="R102" s="46">
        <f t="shared" si="11"/>
        <v>7570.2100566251393</v>
      </c>
      <c r="T102" s="48">
        <f t="shared" si="12"/>
        <v>0</v>
      </c>
      <c r="U102" s="14"/>
      <c r="V102" s="49">
        <f t="shared" si="13"/>
        <v>0</v>
      </c>
      <c r="X102" s="50">
        <f t="shared" si="14"/>
        <v>0</v>
      </c>
      <c r="Y102" s="13"/>
      <c r="Z102" s="54">
        <f t="shared" si="15"/>
        <v>0</v>
      </c>
      <c r="AA102" s="52"/>
      <c r="AB102" s="53">
        <f t="shared" si="16"/>
        <v>0</v>
      </c>
      <c r="AC102" s="52"/>
    </row>
    <row r="103" spans="1:29" x14ac:dyDescent="0.2">
      <c r="A103" s="42" t="s">
        <v>144</v>
      </c>
      <c r="B103" s="43" t="s">
        <v>303</v>
      </c>
      <c r="C103" s="43" t="s">
        <v>302</v>
      </c>
      <c r="D103" s="44">
        <v>114</v>
      </c>
      <c r="E103" s="8"/>
      <c r="F103" s="45">
        <v>1547836.0399999998</v>
      </c>
      <c r="G103" s="8"/>
      <c r="H103" s="46">
        <f t="shared" si="17"/>
        <v>13577.509122807016</v>
      </c>
      <c r="J103" s="44">
        <v>94.5</v>
      </c>
      <c r="K103" s="8"/>
      <c r="L103" s="45">
        <v>1426662.4200000002</v>
      </c>
      <c r="M103" s="8"/>
      <c r="N103" s="46">
        <f t="shared" si="9"/>
        <v>15096.956825396826</v>
      </c>
      <c r="P103" s="47">
        <f t="shared" si="10"/>
        <v>1393052.4359999998</v>
      </c>
      <c r="Q103" s="8"/>
      <c r="R103" s="46">
        <f t="shared" si="11"/>
        <v>12219.758210526315</v>
      </c>
      <c r="T103" s="48">
        <f t="shared" si="12"/>
        <v>0</v>
      </c>
      <c r="U103" s="14"/>
      <c r="V103" s="49">
        <f t="shared" si="13"/>
        <v>0</v>
      </c>
      <c r="X103" s="50">
        <f t="shared" si="14"/>
        <v>0</v>
      </c>
      <c r="Y103" s="13"/>
      <c r="Z103" s="54">
        <f t="shared" si="15"/>
        <v>0</v>
      </c>
      <c r="AA103" s="52"/>
      <c r="AB103" s="53">
        <f t="shared" si="16"/>
        <v>0</v>
      </c>
      <c r="AC103" s="52"/>
    </row>
    <row r="104" spans="1:29" x14ac:dyDescent="0.2">
      <c r="A104" s="42" t="s">
        <v>101</v>
      </c>
      <c r="B104" s="43" t="s">
        <v>298</v>
      </c>
      <c r="C104" s="43" t="s">
        <v>301</v>
      </c>
      <c r="D104" s="44">
        <v>2146</v>
      </c>
      <c r="E104" s="8"/>
      <c r="F104" s="45">
        <v>16600288.950000001</v>
      </c>
      <c r="G104" s="8"/>
      <c r="H104" s="46">
        <f t="shared" si="17"/>
        <v>7735.4561742777269</v>
      </c>
      <c r="J104" s="44">
        <v>2143</v>
      </c>
      <c r="K104" s="8"/>
      <c r="L104" s="45">
        <v>16729275.279999997</v>
      </c>
      <c r="M104" s="8"/>
      <c r="N104" s="46">
        <f t="shared" si="9"/>
        <v>7806.4746990200638</v>
      </c>
      <c r="P104" s="47">
        <f t="shared" si="10"/>
        <v>14940260.055000002</v>
      </c>
      <c r="Q104" s="8"/>
      <c r="R104" s="46">
        <f t="shared" si="11"/>
        <v>6961.9105568499544</v>
      </c>
      <c r="T104" s="48">
        <f t="shared" si="12"/>
        <v>0</v>
      </c>
      <c r="U104" s="14"/>
      <c r="V104" s="49">
        <f t="shared" si="13"/>
        <v>0</v>
      </c>
      <c r="X104" s="50">
        <f t="shared" si="14"/>
        <v>0</v>
      </c>
      <c r="Y104" s="13"/>
      <c r="Z104" s="54">
        <f t="shared" si="15"/>
        <v>0</v>
      </c>
      <c r="AA104" s="52"/>
      <c r="AB104" s="53">
        <f t="shared" si="16"/>
        <v>0</v>
      </c>
      <c r="AC104" s="52"/>
    </row>
    <row r="105" spans="1:29" x14ac:dyDescent="0.2">
      <c r="A105" s="42" t="s">
        <v>66</v>
      </c>
      <c r="B105" s="43" t="s">
        <v>298</v>
      </c>
      <c r="C105" s="43" t="s">
        <v>300</v>
      </c>
      <c r="D105" s="44">
        <v>190</v>
      </c>
      <c r="E105" s="8"/>
      <c r="F105" s="45">
        <v>2188377.1100000003</v>
      </c>
      <c r="G105" s="8"/>
      <c r="H105" s="46">
        <f t="shared" si="17"/>
        <v>11517.774263157897</v>
      </c>
      <c r="J105" s="44">
        <v>188</v>
      </c>
      <c r="K105" s="8"/>
      <c r="L105" s="45">
        <v>2408638.7399999998</v>
      </c>
      <c r="M105" s="8"/>
      <c r="N105" s="46">
        <f t="shared" si="9"/>
        <v>12811.90819148936</v>
      </c>
      <c r="P105" s="47">
        <f t="shared" si="10"/>
        <v>1969539.3990000004</v>
      </c>
      <c r="Q105" s="8"/>
      <c r="R105" s="46">
        <f t="shared" si="11"/>
        <v>10365.996836842107</v>
      </c>
      <c r="T105" s="48">
        <f t="shared" si="12"/>
        <v>0</v>
      </c>
      <c r="U105" s="14"/>
      <c r="V105" s="49">
        <f t="shared" si="13"/>
        <v>0</v>
      </c>
      <c r="X105" s="50">
        <f t="shared" si="14"/>
        <v>0</v>
      </c>
      <c r="Y105" s="13"/>
      <c r="Z105" s="54">
        <f t="shared" si="15"/>
        <v>0</v>
      </c>
      <c r="AA105" s="52"/>
      <c r="AB105" s="53">
        <f t="shared" si="16"/>
        <v>0</v>
      </c>
      <c r="AC105" s="52"/>
    </row>
    <row r="106" spans="1:29" x14ac:dyDescent="0.2">
      <c r="A106" s="42" t="s">
        <v>69</v>
      </c>
      <c r="B106" s="43" t="s">
        <v>298</v>
      </c>
      <c r="C106" s="43" t="s">
        <v>299</v>
      </c>
      <c r="D106" s="44">
        <v>313</v>
      </c>
      <c r="E106" s="8"/>
      <c r="F106" s="45">
        <v>2936080.8599999994</v>
      </c>
      <c r="G106" s="8"/>
      <c r="H106" s="46">
        <f t="shared" si="17"/>
        <v>9380.4500319488798</v>
      </c>
      <c r="J106" s="44">
        <v>312.5</v>
      </c>
      <c r="K106" s="8"/>
      <c r="L106" s="45">
        <v>2935280.4499999993</v>
      </c>
      <c r="M106" s="8"/>
      <c r="N106" s="46">
        <f t="shared" si="9"/>
        <v>9392.897439999997</v>
      </c>
      <c r="P106" s="47">
        <f t="shared" si="10"/>
        <v>2642472.7739999997</v>
      </c>
      <c r="Q106" s="8"/>
      <c r="R106" s="46">
        <f t="shared" si="11"/>
        <v>8442.4050287539922</v>
      </c>
      <c r="T106" s="48">
        <f t="shared" si="12"/>
        <v>0</v>
      </c>
      <c r="U106" s="14"/>
      <c r="V106" s="49">
        <f t="shared" si="13"/>
        <v>0</v>
      </c>
      <c r="X106" s="50">
        <f t="shared" si="14"/>
        <v>0</v>
      </c>
      <c r="Y106" s="13"/>
      <c r="Z106" s="54">
        <f t="shared" si="15"/>
        <v>0</v>
      </c>
      <c r="AA106" s="52"/>
      <c r="AB106" s="53">
        <f t="shared" si="16"/>
        <v>0</v>
      </c>
      <c r="AC106" s="52"/>
    </row>
    <row r="107" spans="1:29" x14ac:dyDescent="0.2">
      <c r="A107" s="42" t="s">
        <v>76</v>
      </c>
      <c r="B107" s="43" t="s">
        <v>298</v>
      </c>
      <c r="C107" s="43" t="s">
        <v>297</v>
      </c>
      <c r="D107" s="44">
        <v>182.5</v>
      </c>
      <c r="E107" s="8"/>
      <c r="F107" s="45">
        <v>2512523.9600000004</v>
      </c>
      <c r="G107" s="8"/>
      <c r="H107" s="46">
        <f t="shared" si="17"/>
        <v>13767.254575342467</v>
      </c>
      <c r="J107" s="44">
        <v>180.5</v>
      </c>
      <c r="K107" s="8"/>
      <c r="L107" s="45">
        <v>2728000.4199999981</v>
      </c>
      <c r="M107" s="8"/>
      <c r="N107" s="46">
        <f t="shared" si="9"/>
        <v>15113.575734072012</v>
      </c>
      <c r="P107" s="47">
        <f t="shared" si="10"/>
        <v>2261271.5640000002</v>
      </c>
      <c r="Q107" s="8"/>
      <c r="R107" s="46">
        <f t="shared" si="11"/>
        <v>12390.529117808221</v>
      </c>
      <c r="T107" s="48">
        <f t="shared" si="12"/>
        <v>0</v>
      </c>
      <c r="U107" s="14"/>
      <c r="V107" s="49">
        <f t="shared" si="13"/>
        <v>0</v>
      </c>
      <c r="X107" s="50">
        <f t="shared" si="14"/>
        <v>0</v>
      </c>
      <c r="Y107" s="13"/>
      <c r="Z107" s="54">
        <f t="shared" si="15"/>
        <v>0</v>
      </c>
      <c r="AA107" s="52"/>
      <c r="AB107" s="53">
        <f t="shared" si="16"/>
        <v>0</v>
      </c>
      <c r="AC107" s="52"/>
    </row>
    <row r="108" spans="1:29" x14ac:dyDescent="0.2">
      <c r="A108" s="42" t="s">
        <v>119</v>
      </c>
      <c r="B108" s="43" t="s">
        <v>294</v>
      </c>
      <c r="C108" s="43" t="s">
        <v>296</v>
      </c>
      <c r="D108" s="44">
        <v>110.5</v>
      </c>
      <c r="E108" s="8"/>
      <c r="F108" s="45">
        <v>1769258.4700000002</v>
      </c>
      <c r="G108" s="8"/>
      <c r="H108" s="46">
        <f t="shared" si="17"/>
        <v>16011.388868778282</v>
      </c>
      <c r="J108" s="44">
        <v>131.5</v>
      </c>
      <c r="K108" s="8"/>
      <c r="L108" s="45">
        <v>1879557.63</v>
      </c>
      <c r="M108" s="8"/>
      <c r="N108" s="46">
        <f t="shared" si="9"/>
        <v>14293.213916349809</v>
      </c>
      <c r="P108" s="47">
        <f t="shared" si="10"/>
        <v>1592332.6230000001</v>
      </c>
      <c r="Q108" s="8"/>
      <c r="R108" s="46">
        <f t="shared" si="11"/>
        <v>14410.249981900453</v>
      </c>
      <c r="T108" s="48">
        <f t="shared" si="12"/>
        <v>0</v>
      </c>
      <c r="U108" s="14"/>
      <c r="V108" s="49">
        <f t="shared" si="13"/>
        <v>-117.03606555064471</v>
      </c>
      <c r="X108" s="50">
        <f t="shared" si="14"/>
        <v>0</v>
      </c>
      <c r="Y108" s="13"/>
      <c r="Z108" s="54">
        <f t="shared" si="15"/>
        <v>-8.1217234744466078E-3</v>
      </c>
      <c r="AA108" s="52"/>
      <c r="AB108" s="53">
        <f t="shared" si="16"/>
        <v>0</v>
      </c>
      <c r="AC108" s="52"/>
    </row>
    <row r="109" spans="1:29" x14ac:dyDescent="0.2">
      <c r="A109" s="42" t="s">
        <v>141</v>
      </c>
      <c r="B109" s="43" t="s">
        <v>294</v>
      </c>
      <c r="C109" s="43" t="s">
        <v>295</v>
      </c>
      <c r="D109" s="44">
        <v>478.5</v>
      </c>
      <c r="E109" s="8"/>
      <c r="F109" s="45">
        <v>3398924.8899999987</v>
      </c>
      <c r="G109" s="8"/>
      <c r="H109" s="46">
        <f t="shared" si="17"/>
        <v>7103.291306165097</v>
      </c>
      <c r="J109" s="44">
        <v>409</v>
      </c>
      <c r="K109" s="8"/>
      <c r="L109" s="45">
        <v>3648387.1000000006</v>
      </c>
      <c r="M109" s="8"/>
      <c r="N109" s="46">
        <f t="shared" si="9"/>
        <v>8920.26185819071</v>
      </c>
      <c r="P109" s="47">
        <f t="shared" si="10"/>
        <v>3059032.4009999991</v>
      </c>
      <c r="Q109" s="8"/>
      <c r="R109" s="46">
        <f t="shared" si="11"/>
        <v>6392.9621755485878</v>
      </c>
      <c r="T109" s="48">
        <f t="shared" si="12"/>
        <v>0</v>
      </c>
      <c r="U109" s="14"/>
      <c r="V109" s="49">
        <f t="shared" si="13"/>
        <v>0</v>
      </c>
      <c r="X109" s="50">
        <f t="shared" si="14"/>
        <v>0</v>
      </c>
      <c r="Y109" s="13"/>
      <c r="Z109" s="54">
        <f t="shared" si="15"/>
        <v>0</v>
      </c>
      <c r="AA109" s="52"/>
      <c r="AB109" s="53">
        <f t="shared" si="16"/>
        <v>0</v>
      </c>
      <c r="AC109" s="52"/>
    </row>
    <row r="110" spans="1:29" x14ac:dyDescent="0.2">
      <c r="A110" s="42" t="s">
        <v>54</v>
      </c>
      <c r="B110" s="43" t="s">
        <v>294</v>
      </c>
      <c r="C110" s="43" t="s">
        <v>293</v>
      </c>
      <c r="D110" s="44">
        <v>20527.5</v>
      </c>
      <c r="E110" s="8"/>
      <c r="F110" s="45">
        <v>142873698.66999981</v>
      </c>
      <c r="G110" s="8"/>
      <c r="H110" s="46">
        <f t="shared" si="17"/>
        <v>6960.1119800267843</v>
      </c>
      <c r="J110" s="44">
        <v>20668.5</v>
      </c>
      <c r="K110" s="8"/>
      <c r="L110" s="45">
        <v>151161091.95000029</v>
      </c>
      <c r="M110" s="8"/>
      <c r="N110" s="46">
        <f t="shared" si="9"/>
        <v>7313.5975977937578</v>
      </c>
      <c r="P110" s="47">
        <f t="shared" si="10"/>
        <v>128586328.80299982</v>
      </c>
      <c r="Q110" s="8"/>
      <c r="R110" s="46">
        <f t="shared" si="11"/>
        <v>6264.1007820241057</v>
      </c>
      <c r="T110" s="48">
        <f t="shared" si="12"/>
        <v>0</v>
      </c>
      <c r="U110" s="14"/>
      <c r="V110" s="49">
        <f t="shared" si="13"/>
        <v>0</v>
      </c>
      <c r="X110" s="50">
        <f t="shared" si="14"/>
        <v>0</v>
      </c>
      <c r="Y110" s="13"/>
      <c r="Z110" s="54">
        <f t="shared" si="15"/>
        <v>0</v>
      </c>
      <c r="AA110" s="52"/>
      <c r="AB110" s="53">
        <f t="shared" si="16"/>
        <v>0</v>
      </c>
      <c r="AC110" s="52"/>
    </row>
    <row r="111" spans="1:29" x14ac:dyDescent="0.2">
      <c r="A111" s="42" t="s">
        <v>138</v>
      </c>
      <c r="B111" s="43" t="s">
        <v>292</v>
      </c>
      <c r="C111" s="43" t="s">
        <v>291</v>
      </c>
      <c r="D111" s="44">
        <v>79.5</v>
      </c>
      <c r="E111" s="8"/>
      <c r="F111" s="45">
        <v>1510446.5099999993</v>
      </c>
      <c r="G111" s="8"/>
      <c r="H111" s="46">
        <f t="shared" si="17"/>
        <v>18999.327169811313</v>
      </c>
      <c r="J111" s="44">
        <v>82.5</v>
      </c>
      <c r="K111" s="8"/>
      <c r="L111" s="45">
        <v>1535312.36</v>
      </c>
      <c r="M111" s="8"/>
      <c r="N111" s="46">
        <f t="shared" si="9"/>
        <v>18609.846787878789</v>
      </c>
      <c r="P111" s="47">
        <f t="shared" si="10"/>
        <v>1359401.8589999995</v>
      </c>
      <c r="Q111" s="8"/>
      <c r="R111" s="46">
        <f t="shared" si="11"/>
        <v>17099.394452830184</v>
      </c>
      <c r="T111" s="48">
        <f t="shared" si="12"/>
        <v>0</v>
      </c>
      <c r="U111" s="14"/>
      <c r="V111" s="49">
        <f t="shared" si="13"/>
        <v>0</v>
      </c>
      <c r="X111" s="50">
        <f t="shared" si="14"/>
        <v>0</v>
      </c>
      <c r="Y111" s="13"/>
      <c r="Z111" s="54">
        <f t="shared" si="15"/>
        <v>0</v>
      </c>
      <c r="AA111" s="52"/>
      <c r="AB111" s="53">
        <f t="shared" si="16"/>
        <v>0</v>
      </c>
      <c r="AC111" s="52"/>
    </row>
    <row r="112" spans="1:29" x14ac:dyDescent="0.2">
      <c r="A112" s="42" t="s">
        <v>167</v>
      </c>
      <c r="B112" s="43" t="s">
        <v>290</v>
      </c>
      <c r="C112" s="43" t="s">
        <v>289</v>
      </c>
      <c r="D112" s="44">
        <v>2082</v>
      </c>
      <c r="E112" s="8"/>
      <c r="F112" s="45">
        <v>17335017.949999996</v>
      </c>
      <c r="G112" s="8"/>
      <c r="H112" s="46">
        <f t="shared" si="17"/>
        <v>8326.1373439000945</v>
      </c>
      <c r="J112" s="44">
        <v>2047.5</v>
      </c>
      <c r="K112" s="8"/>
      <c r="L112" s="45">
        <v>18063158.74000001</v>
      </c>
      <c r="M112" s="8"/>
      <c r="N112" s="46">
        <f t="shared" si="9"/>
        <v>8822.0555506715555</v>
      </c>
      <c r="P112" s="47">
        <f t="shared" si="10"/>
        <v>15601516.154999996</v>
      </c>
      <c r="Q112" s="8"/>
      <c r="R112" s="46">
        <f t="shared" si="11"/>
        <v>7493.5236095100854</v>
      </c>
      <c r="T112" s="48">
        <f t="shared" si="12"/>
        <v>0</v>
      </c>
      <c r="U112" s="14"/>
      <c r="V112" s="49">
        <f t="shared" si="13"/>
        <v>0</v>
      </c>
      <c r="X112" s="50">
        <f t="shared" si="14"/>
        <v>0</v>
      </c>
      <c r="Y112" s="13"/>
      <c r="Z112" s="54">
        <f t="shared" si="15"/>
        <v>0</v>
      </c>
      <c r="AA112" s="52"/>
      <c r="AB112" s="53">
        <f t="shared" si="16"/>
        <v>0</v>
      </c>
      <c r="AC112" s="52"/>
    </row>
    <row r="113" spans="1:29" x14ac:dyDescent="0.2">
      <c r="A113" s="42" t="s">
        <v>166</v>
      </c>
      <c r="B113" s="43" t="s">
        <v>286</v>
      </c>
      <c r="C113" s="43" t="s">
        <v>288</v>
      </c>
      <c r="D113" s="44">
        <v>2601</v>
      </c>
      <c r="E113" s="8"/>
      <c r="F113" s="45">
        <v>19264634.459999986</v>
      </c>
      <c r="G113" s="8"/>
      <c r="H113" s="46">
        <f t="shared" si="17"/>
        <v>7406.6260899653926</v>
      </c>
      <c r="J113" s="44">
        <v>2675.5</v>
      </c>
      <c r="K113" s="8"/>
      <c r="L113" s="45">
        <v>19548344.470000003</v>
      </c>
      <c r="M113" s="8"/>
      <c r="N113" s="46">
        <f t="shared" si="9"/>
        <v>7306.4266380115878</v>
      </c>
      <c r="P113" s="47">
        <f t="shared" si="10"/>
        <v>17338171.013999987</v>
      </c>
      <c r="Q113" s="8"/>
      <c r="R113" s="46">
        <f t="shared" si="11"/>
        <v>6665.9634809688532</v>
      </c>
      <c r="T113" s="48">
        <f t="shared" si="12"/>
        <v>0</v>
      </c>
      <c r="U113" s="14"/>
      <c r="V113" s="49">
        <f t="shared" si="13"/>
        <v>0</v>
      </c>
      <c r="X113" s="50">
        <f t="shared" si="14"/>
        <v>0</v>
      </c>
      <c r="Y113" s="13"/>
      <c r="Z113" s="54">
        <f t="shared" si="15"/>
        <v>0</v>
      </c>
      <c r="AA113" s="52"/>
      <c r="AB113" s="53">
        <f t="shared" si="16"/>
        <v>0</v>
      </c>
      <c r="AC113" s="52"/>
    </row>
    <row r="114" spans="1:29" x14ac:dyDescent="0.2">
      <c r="A114" s="42" t="s">
        <v>147</v>
      </c>
      <c r="B114" s="43" t="s">
        <v>286</v>
      </c>
      <c r="C114" s="43" t="s">
        <v>287</v>
      </c>
      <c r="D114" s="44">
        <v>709</v>
      </c>
      <c r="E114" s="8"/>
      <c r="F114" s="45">
        <v>5354726.84</v>
      </c>
      <c r="G114" s="8"/>
      <c r="H114" s="46">
        <f t="shared" si="17"/>
        <v>7552.5061212976025</v>
      </c>
      <c r="J114" s="44">
        <v>700.5</v>
      </c>
      <c r="K114" s="8"/>
      <c r="L114" s="45">
        <v>5738816.5600000015</v>
      </c>
      <c r="M114" s="8"/>
      <c r="N114" s="46">
        <f t="shared" si="9"/>
        <v>8192.4576159885819</v>
      </c>
      <c r="P114" s="47">
        <f t="shared" si="10"/>
        <v>4819254.1560000004</v>
      </c>
      <c r="Q114" s="8"/>
      <c r="R114" s="46">
        <f t="shared" si="11"/>
        <v>6797.2555091678423</v>
      </c>
      <c r="T114" s="48">
        <f t="shared" si="12"/>
        <v>0</v>
      </c>
      <c r="U114" s="14"/>
      <c r="V114" s="49">
        <f t="shared" si="13"/>
        <v>0</v>
      </c>
      <c r="X114" s="50">
        <f t="shared" si="14"/>
        <v>0</v>
      </c>
      <c r="Y114" s="13"/>
      <c r="Z114" s="54">
        <f t="shared" si="15"/>
        <v>0</v>
      </c>
      <c r="AA114" s="52"/>
      <c r="AB114" s="53">
        <f t="shared" si="16"/>
        <v>0</v>
      </c>
      <c r="AC114" s="52"/>
    </row>
    <row r="115" spans="1:29" x14ac:dyDescent="0.2">
      <c r="A115" s="42" t="s">
        <v>152</v>
      </c>
      <c r="B115" s="43" t="s">
        <v>286</v>
      </c>
      <c r="C115" s="43" t="s">
        <v>285</v>
      </c>
      <c r="D115" s="44">
        <v>379.5</v>
      </c>
      <c r="E115" s="8"/>
      <c r="F115" s="45">
        <v>3167200.9600000004</v>
      </c>
      <c r="G115" s="8"/>
      <c r="H115" s="46">
        <f t="shared" si="17"/>
        <v>8345.7205797101469</v>
      </c>
      <c r="J115" s="44">
        <v>376.5</v>
      </c>
      <c r="K115" s="8"/>
      <c r="L115" s="45">
        <v>3654075.9499999997</v>
      </c>
      <c r="M115" s="8"/>
      <c r="N115" s="46">
        <f t="shared" si="9"/>
        <v>9705.3810092961485</v>
      </c>
      <c r="P115" s="47">
        <f t="shared" si="10"/>
        <v>2850480.8640000005</v>
      </c>
      <c r="Q115" s="8"/>
      <c r="R115" s="46">
        <f t="shared" si="11"/>
        <v>7511.1485217391328</v>
      </c>
      <c r="T115" s="48">
        <f t="shared" si="12"/>
        <v>0</v>
      </c>
      <c r="U115" s="14"/>
      <c r="V115" s="49">
        <f t="shared" si="13"/>
        <v>0</v>
      </c>
      <c r="X115" s="50">
        <f t="shared" si="14"/>
        <v>0</v>
      </c>
      <c r="Y115" s="13"/>
      <c r="Z115" s="54">
        <f t="shared" si="15"/>
        <v>0</v>
      </c>
      <c r="AA115" s="52"/>
      <c r="AB115" s="53">
        <f t="shared" si="16"/>
        <v>0</v>
      </c>
      <c r="AC115" s="52"/>
    </row>
    <row r="116" spans="1:29" x14ac:dyDescent="0.2">
      <c r="A116" s="42" t="s">
        <v>132</v>
      </c>
      <c r="B116" s="43" t="s">
        <v>283</v>
      </c>
      <c r="C116" s="43" t="s">
        <v>284</v>
      </c>
      <c r="D116" s="44">
        <v>5767.5</v>
      </c>
      <c r="E116" s="8"/>
      <c r="F116" s="45">
        <v>40594249.080000021</v>
      </c>
      <c r="G116" s="8"/>
      <c r="H116" s="46">
        <f t="shared" si="17"/>
        <v>7038.448041612487</v>
      </c>
      <c r="J116" s="44">
        <v>5803.5</v>
      </c>
      <c r="K116" s="8"/>
      <c r="L116" s="45">
        <v>40498734.640000001</v>
      </c>
      <c r="M116" s="8"/>
      <c r="N116" s="46">
        <f t="shared" si="9"/>
        <v>6978.3293943310073</v>
      </c>
      <c r="P116" s="47">
        <f t="shared" si="10"/>
        <v>36534824.172000021</v>
      </c>
      <c r="Q116" s="8"/>
      <c r="R116" s="46">
        <f t="shared" si="11"/>
        <v>6334.6032374512388</v>
      </c>
      <c r="T116" s="48">
        <f t="shared" si="12"/>
        <v>0</v>
      </c>
      <c r="U116" s="14"/>
      <c r="V116" s="49">
        <f t="shared" si="13"/>
        <v>0</v>
      </c>
      <c r="X116" s="50">
        <f t="shared" si="14"/>
        <v>0</v>
      </c>
      <c r="Y116" s="13"/>
      <c r="Z116" s="54">
        <f t="shared" si="15"/>
        <v>0</v>
      </c>
      <c r="AA116" s="52"/>
      <c r="AB116" s="53">
        <f t="shared" si="16"/>
        <v>0</v>
      </c>
      <c r="AC116" s="52"/>
    </row>
    <row r="117" spans="1:29" x14ac:dyDescent="0.2">
      <c r="A117" s="42" t="s">
        <v>72</v>
      </c>
      <c r="B117" s="43" t="s">
        <v>283</v>
      </c>
      <c r="C117" s="43" t="s">
        <v>282</v>
      </c>
      <c r="D117" s="44">
        <v>268</v>
      </c>
      <c r="E117" s="8"/>
      <c r="F117" s="45">
        <v>3339057.7900000019</v>
      </c>
      <c r="G117" s="8"/>
      <c r="H117" s="46">
        <f t="shared" si="17"/>
        <v>12459.170858208963</v>
      </c>
      <c r="J117" s="44">
        <v>229.5</v>
      </c>
      <c r="K117" s="8"/>
      <c r="L117" s="45">
        <v>3324137.7199999983</v>
      </c>
      <c r="M117" s="8"/>
      <c r="N117" s="46">
        <f t="shared" si="9"/>
        <v>14484.260217864916</v>
      </c>
      <c r="P117" s="47">
        <f t="shared" si="10"/>
        <v>3005152.0110000018</v>
      </c>
      <c r="Q117" s="8"/>
      <c r="R117" s="46">
        <f t="shared" si="11"/>
        <v>11213.253772388067</v>
      </c>
      <c r="T117" s="48">
        <f t="shared" si="12"/>
        <v>0</v>
      </c>
      <c r="U117" s="14"/>
      <c r="V117" s="49">
        <f t="shared" si="13"/>
        <v>0</v>
      </c>
      <c r="X117" s="50">
        <f t="shared" si="14"/>
        <v>0</v>
      </c>
      <c r="Y117" s="13"/>
      <c r="Z117" s="54">
        <f t="shared" si="15"/>
        <v>0</v>
      </c>
      <c r="AA117" s="52"/>
      <c r="AB117" s="53">
        <f t="shared" si="16"/>
        <v>0</v>
      </c>
      <c r="AC117" s="52"/>
    </row>
    <row r="118" spans="1:29" x14ac:dyDescent="0.2">
      <c r="A118" s="42" t="s">
        <v>180</v>
      </c>
      <c r="B118" s="43" t="s">
        <v>278</v>
      </c>
      <c r="C118" s="43" t="s">
        <v>281</v>
      </c>
      <c r="D118" s="44">
        <v>1444</v>
      </c>
      <c r="E118" s="8"/>
      <c r="F118" s="45">
        <v>11142641.620000008</v>
      </c>
      <c r="G118" s="8"/>
      <c r="H118" s="46">
        <f t="shared" si="17"/>
        <v>7716.5108171745214</v>
      </c>
      <c r="J118" s="44">
        <v>1469.5</v>
      </c>
      <c r="K118" s="8"/>
      <c r="L118" s="45">
        <v>11551522.279999996</v>
      </c>
      <c r="M118" s="8"/>
      <c r="N118" s="46">
        <f t="shared" si="9"/>
        <v>7860.8521810139473</v>
      </c>
      <c r="P118" s="47">
        <f t="shared" si="10"/>
        <v>10028377.458000008</v>
      </c>
      <c r="Q118" s="8"/>
      <c r="R118" s="46">
        <f t="shared" si="11"/>
        <v>6944.8597354570693</v>
      </c>
      <c r="T118" s="48">
        <f t="shared" si="12"/>
        <v>0</v>
      </c>
      <c r="U118" s="14"/>
      <c r="V118" s="49">
        <f t="shared" si="13"/>
        <v>0</v>
      </c>
      <c r="X118" s="50">
        <f t="shared" si="14"/>
        <v>0</v>
      </c>
      <c r="Y118" s="13"/>
      <c r="Z118" s="54">
        <f t="shared" si="15"/>
        <v>0</v>
      </c>
      <c r="AA118" s="52"/>
      <c r="AB118" s="53">
        <f t="shared" si="16"/>
        <v>0</v>
      </c>
      <c r="AC118" s="52"/>
    </row>
    <row r="119" spans="1:29" x14ac:dyDescent="0.2">
      <c r="A119" s="42" t="s">
        <v>18</v>
      </c>
      <c r="B119" s="43" t="s">
        <v>278</v>
      </c>
      <c r="C119" s="43" t="s">
        <v>280</v>
      </c>
      <c r="D119" s="44">
        <v>2898.5</v>
      </c>
      <c r="E119" s="8"/>
      <c r="F119" s="45">
        <v>20767675.990000017</v>
      </c>
      <c r="G119" s="8"/>
      <c r="H119" s="46">
        <f t="shared" si="17"/>
        <v>7164.9736035880687</v>
      </c>
      <c r="J119" s="44">
        <v>2920</v>
      </c>
      <c r="K119" s="8"/>
      <c r="L119" s="45">
        <v>22183421.589999996</v>
      </c>
      <c r="M119" s="8"/>
      <c r="N119" s="46">
        <f t="shared" si="9"/>
        <v>7597.0621883561635</v>
      </c>
      <c r="P119" s="47">
        <f t="shared" si="10"/>
        <v>18690908.391000018</v>
      </c>
      <c r="Q119" s="8"/>
      <c r="R119" s="46">
        <f t="shared" si="11"/>
        <v>6448.4762432292619</v>
      </c>
      <c r="T119" s="48">
        <f t="shared" si="12"/>
        <v>0</v>
      </c>
      <c r="U119" s="14"/>
      <c r="V119" s="49">
        <f t="shared" si="13"/>
        <v>0</v>
      </c>
      <c r="X119" s="50">
        <f t="shared" si="14"/>
        <v>0</v>
      </c>
      <c r="Y119" s="13"/>
      <c r="Z119" s="54">
        <f t="shared" si="15"/>
        <v>0</v>
      </c>
      <c r="AA119" s="52"/>
      <c r="AB119" s="53">
        <f t="shared" si="16"/>
        <v>0</v>
      </c>
      <c r="AC119" s="52"/>
    </row>
    <row r="120" spans="1:29" x14ac:dyDescent="0.2">
      <c r="A120" s="42" t="s">
        <v>168</v>
      </c>
      <c r="B120" s="43" t="s">
        <v>278</v>
      </c>
      <c r="C120" s="43" t="s">
        <v>279</v>
      </c>
      <c r="D120" s="44">
        <v>196.5</v>
      </c>
      <c r="E120" s="8"/>
      <c r="F120" s="45">
        <v>2221801.7399999993</v>
      </c>
      <c r="G120" s="8"/>
      <c r="H120" s="46">
        <f t="shared" si="17"/>
        <v>11306.879083969463</v>
      </c>
      <c r="J120" s="44">
        <v>198</v>
      </c>
      <c r="K120" s="8"/>
      <c r="L120" s="45">
        <v>2218626.08</v>
      </c>
      <c r="M120" s="8"/>
      <c r="N120" s="46">
        <f t="shared" si="9"/>
        <v>11205.182222222222</v>
      </c>
      <c r="P120" s="47">
        <f t="shared" si="10"/>
        <v>1999621.5659999994</v>
      </c>
      <c r="Q120" s="8"/>
      <c r="R120" s="46">
        <f t="shared" si="11"/>
        <v>10176.191175572518</v>
      </c>
      <c r="T120" s="48">
        <f t="shared" si="12"/>
        <v>0</v>
      </c>
      <c r="U120" s="14"/>
      <c r="V120" s="49">
        <f t="shared" si="13"/>
        <v>0</v>
      </c>
      <c r="X120" s="50">
        <f t="shared" si="14"/>
        <v>0</v>
      </c>
      <c r="Y120" s="13"/>
      <c r="Z120" s="54">
        <f t="shared" si="15"/>
        <v>0</v>
      </c>
      <c r="AA120" s="52"/>
      <c r="AB120" s="53">
        <f t="shared" si="16"/>
        <v>0</v>
      </c>
      <c r="AC120" s="52"/>
    </row>
    <row r="121" spans="1:29" x14ac:dyDescent="0.2">
      <c r="A121" s="42" t="s">
        <v>172</v>
      </c>
      <c r="B121" s="43" t="s">
        <v>278</v>
      </c>
      <c r="C121" s="43" t="s">
        <v>277</v>
      </c>
      <c r="D121" s="44">
        <v>486.5</v>
      </c>
      <c r="E121" s="8"/>
      <c r="F121" s="45">
        <v>4108754.9499999993</v>
      </c>
      <c r="G121" s="8"/>
      <c r="H121" s="46">
        <f t="shared" si="17"/>
        <v>8445.5394655703985</v>
      </c>
      <c r="J121" s="44">
        <v>498</v>
      </c>
      <c r="K121" s="8"/>
      <c r="L121" s="45">
        <v>4004245.9800000028</v>
      </c>
      <c r="M121" s="8"/>
      <c r="N121" s="46">
        <f t="shared" si="9"/>
        <v>8040.6545783132588</v>
      </c>
      <c r="P121" s="47">
        <f t="shared" si="10"/>
        <v>3697879.4549999996</v>
      </c>
      <c r="Q121" s="8"/>
      <c r="R121" s="46">
        <f t="shared" si="11"/>
        <v>7600.9855190133585</v>
      </c>
      <c r="T121" s="48">
        <f t="shared" si="12"/>
        <v>0</v>
      </c>
      <c r="U121" s="14"/>
      <c r="V121" s="49">
        <f t="shared" si="13"/>
        <v>0</v>
      </c>
      <c r="X121" s="50">
        <f t="shared" si="14"/>
        <v>0</v>
      </c>
      <c r="Y121" s="13"/>
      <c r="Z121" s="54">
        <f t="shared" si="15"/>
        <v>0</v>
      </c>
      <c r="AA121" s="52"/>
      <c r="AB121" s="53">
        <f t="shared" si="16"/>
        <v>0</v>
      </c>
      <c r="AC121" s="52"/>
    </row>
    <row r="122" spans="1:29" x14ac:dyDescent="0.2">
      <c r="A122" s="42" t="s">
        <v>98</v>
      </c>
      <c r="B122" s="43" t="s">
        <v>271</v>
      </c>
      <c r="C122" s="43" t="s">
        <v>276</v>
      </c>
      <c r="D122" s="44">
        <v>1310.5</v>
      </c>
      <c r="E122" s="8"/>
      <c r="F122" s="45">
        <v>9237717.6600000095</v>
      </c>
      <c r="G122" s="8"/>
      <c r="H122" s="46">
        <f t="shared" si="17"/>
        <v>7049.002411293407</v>
      </c>
      <c r="J122" s="44">
        <v>1300</v>
      </c>
      <c r="K122" s="8"/>
      <c r="L122" s="45">
        <v>9826617.6099999957</v>
      </c>
      <c r="M122" s="8"/>
      <c r="N122" s="46">
        <f t="shared" si="9"/>
        <v>7558.9366230769201</v>
      </c>
      <c r="P122" s="47">
        <f t="shared" si="10"/>
        <v>8313945.8940000087</v>
      </c>
      <c r="Q122" s="8"/>
      <c r="R122" s="46">
        <f t="shared" si="11"/>
        <v>6344.1021701640666</v>
      </c>
      <c r="T122" s="48">
        <f t="shared" si="12"/>
        <v>0</v>
      </c>
      <c r="U122" s="14"/>
      <c r="V122" s="49">
        <f t="shared" si="13"/>
        <v>0</v>
      </c>
      <c r="X122" s="50">
        <f t="shared" si="14"/>
        <v>0</v>
      </c>
      <c r="Y122" s="13"/>
      <c r="Z122" s="54">
        <f t="shared" si="15"/>
        <v>0</v>
      </c>
      <c r="AA122" s="52"/>
      <c r="AB122" s="53">
        <f t="shared" si="16"/>
        <v>0</v>
      </c>
      <c r="AC122" s="52"/>
    </row>
    <row r="123" spans="1:29" x14ac:dyDescent="0.2">
      <c r="A123" s="42" t="s">
        <v>96</v>
      </c>
      <c r="B123" s="43" t="s">
        <v>271</v>
      </c>
      <c r="C123" s="43" t="s">
        <v>275</v>
      </c>
      <c r="D123" s="44">
        <v>790</v>
      </c>
      <c r="E123" s="8"/>
      <c r="F123" s="45">
        <v>5668634.2599999998</v>
      </c>
      <c r="G123" s="8"/>
      <c r="H123" s="46">
        <f t="shared" si="17"/>
        <v>7175.4864050632905</v>
      </c>
      <c r="J123" s="44">
        <v>784.5</v>
      </c>
      <c r="K123" s="8"/>
      <c r="L123" s="45">
        <v>5886439.6399999969</v>
      </c>
      <c r="M123" s="8"/>
      <c r="N123" s="46">
        <f t="shared" si="9"/>
        <v>7503.4284767367708</v>
      </c>
      <c r="P123" s="47">
        <f t="shared" si="10"/>
        <v>5101770.8339999998</v>
      </c>
      <c r="Q123" s="8"/>
      <c r="R123" s="46">
        <f t="shared" si="11"/>
        <v>6457.9377645569612</v>
      </c>
      <c r="T123" s="48">
        <f t="shared" si="12"/>
        <v>0</v>
      </c>
      <c r="U123" s="14"/>
      <c r="V123" s="49">
        <f t="shared" si="13"/>
        <v>0</v>
      </c>
      <c r="X123" s="50">
        <f t="shared" si="14"/>
        <v>0</v>
      </c>
      <c r="Y123" s="13"/>
      <c r="Z123" s="54">
        <f t="shared" si="15"/>
        <v>0</v>
      </c>
      <c r="AA123" s="52"/>
      <c r="AB123" s="53">
        <f t="shared" si="16"/>
        <v>0</v>
      </c>
      <c r="AC123" s="52"/>
    </row>
    <row r="124" spans="1:29" x14ac:dyDescent="0.2">
      <c r="A124" s="42" t="s">
        <v>95</v>
      </c>
      <c r="B124" s="43" t="s">
        <v>271</v>
      </c>
      <c r="C124" s="43" t="s">
        <v>274</v>
      </c>
      <c r="D124" s="44">
        <v>127</v>
      </c>
      <c r="E124" s="8"/>
      <c r="F124" s="45">
        <v>2061033.8599999992</v>
      </c>
      <c r="G124" s="8"/>
      <c r="H124" s="46">
        <f t="shared" si="17"/>
        <v>16228.613070866135</v>
      </c>
      <c r="J124" s="44">
        <v>132</v>
      </c>
      <c r="K124" s="8"/>
      <c r="L124" s="45">
        <v>1880445.5099999998</v>
      </c>
      <c r="M124" s="8"/>
      <c r="N124" s="46">
        <f t="shared" si="9"/>
        <v>14245.799318181816</v>
      </c>
      <c r="P124" s="47">
        <f t="shared" si="10"/>
        <v>1854930.4739999992</v>
      </c>
      <c r="Q124" s="8"/>
      <c r="R124" s="46">
        <f t="shared" si="11"/>
        <v>14605.751763779521</v>
      </c>
      <c r="T124" s="48">
        <f t="shared" si="12"/>
        <v>0</v>
      </c>
      <c r="U124" s="14"/>
      <c r="V124" s="49">
        <f t="shared" si="13"/>
        <v>-359.95244559770435</v>
      </c>
      <c r="X124" s="50">
        <f t="shared" si="14"/>
        <v>0</v>
      </c>
      <c r="Y124" s="13"/>
      <c r="Z124" s="54">
        <f t="shared" si="15"/>
        <v>-2.4644568209788588E-2</v>
      </c>
      <c r="AA124" s="52"/>
      <c r="AB124" s="53">
        <f t="shared" si="16"/>
        <v>0</v>
      </c>
      <c r="AC124" s="52"/>
    </row>
    <row r="125" spans="1:29" x14ac:dyDescent="0.2">
      <c r="A125" s="42" t="s">
        <v>94</v>
      </c>
      <c r="B125" s="43" t="s">
        <v>271</v>
      </c>
      <c r="C125" s="43" t="s">
        <v>273</v>
      </c>
      <c r="D125" s="44">
        <v>402.5</v>
      </c>
      <c r="E125" s="8"/>
      <c r="F125" s="45">
        <v>3244705.2599999993</v>
      </c>
      <c r="G125" s="8"/>
      <c r="H125" s="46">
        <f t="shared" si="17"/>
        <v>8061.3795279503092</v>
      </c>
      <c r="J125" s="44">
        <v>407</v>
      </c>
      <c r="K125" s="8"/>
      <c r="L125" s="45">
        <v>3372290.0999999996</v>
      </c>
      <c r="M125" s="8"/>
      <c r="N125" s="46">
        <f t="shared" si="9"/>
        <v>8285.7250614250606</v>
      </c>
      <c r="P125" s="47">
        <f t="shared" si="10"/>
        <v>2920234.7339999992</v>
      </c>
      <c r="Q125" s="8"/>
      <c r="R125" s="46">
        <f t="shared" si="11"/>
        <v>7255.241575155278</v>
      </c>
      <c r="T125" s="48">
        <f t="shared" si="12"/>
        <v>0</v>
      </c>
      <c r="U125" s="14"/>
      <c r="V125" s="49">
        <f t="shared" si="13"/>
        <v>0</v>
      </c>
      <c r="X125" s="50">
        <f t="shared" si="14"/>
        <v>0</v>
      </c>
      <c r="Y125" s="13"/>
      <c r="Z125" s="54">
        <f t="shared" si="15"/>
        <v>0</v>
      </c>
      <c r="AA125" s="52"/>
      <c r="AB125" s="53">
        <f t="shared" si="16"/>
        <v>0</v>
      </c>
      <c r="AC125" s="52"/>
    </row>
    <row r="126" spans="1:29" x14ac:dyDescent="0.2">
      <c r="A126" s="42" t="s">
        <v>160</v>
      </c>
      <c r="B126" s="43" t="s">
        <v>271</v>
      </c>
      <c r="C126" s="43" t="s">
        <v>272</v>
      </c>
      <c r="D126" s="44">
        <v>204</v>
      </c>
      <c r="E126" s="8"/>
      <c r="F126" s="45">
        <v>2048044.6700000009</v>
      </c>
      <c r="G126" s="8"/>
      <c r="H126" s="46">
        <f t="shared" si="17"/>
        <v>10039.43465686275</v>
      </c>
      <c r="J126" s="44">
        <v>211</v>
      </c>
      <c r="K126" s="8"/>
      <c r="L126" s="45">
        <v>2215857.2100000014</v>
      </c>
      <c r="M126" s="8"/>
      <c r="N126" s="46">
        <f t="shared" si="9"/>
        <v>10501.692938388633</v>
      </c>
      <c r="P126" s="47">
        <f t="shared" si="10"/>
        <v>1843240.2030000009</v>
      </c>
      <c r="Q126" s="8"/>
      <c r="R126" s="46">
        <f t="shared" si="11"/>
        <v>9035.4911911764757</v>
      </c>
      <c r="T126" s="48">
        <f t="shared" si="12"/>
        <v>0</v>
      </c>
      <c r="U126" s="14"/>
      <c r="V126" s="49">
        <f t="shared" si="13"/>
        <v>0</v>
      </c>
      <c r="X126" s="50">
        <f t="shared" si="14"/>
        <v>0</v>
      </c>
      <c r="Y126" s="13"/>
      <c r="Z126" s="54">
        <f t="shared" si="15"/>
        <v>0</v>
      </c>
      <c r="AA126" s="52"/>
      <c r="AB126" s="53">
        <f t="shared" si="16"/>
        <v>0</v>
      </c>
      <c r="AC126" s="52"/>
    </row>
    <row r="127" spans="1:29" x14ac:dyDescent="0.2">
      <c r="A127" s="42" t="s">
        <v>150</v>
      </c>
      <c r="B127" s="43" t="s">
        <v>271</v>
      </c>
      <c r="C127" s="43" t="s">
        <v>270</v>
      </c>
      <c r="D127" s="44">
        <v>337</v>
      </c>
      <c r="E127" s="8"/>
      <c r="F127" s="45">
        <v>3065303.549999998</v>
      </c>
      <c r="G127" s="8"/>
      <c r="H127" s="46">
        <f t="shared" si="17"/>
        <v>9095.8562314539995</v>
      </c>
      <c r="J127" s="44">
        <v>326</v>
      </c>
      <c r="K127" s="8"/>
      <c r="L127" s="45">
        <v>3087350.0799999987</v>
      </c>
      <c r="M127" s="8"/>
      <c r="N127" s="46">
        <f t="shared" si="9"/>
        <v>9470.3990184049035</v>
      </c>
      <c r="P127" s="47">
        <f t="shared" si="10"/>
        <v>2758773.1949999984</v>
      </c>
      <c r="Q127" s="8"/>
      <c r="R127" s="46">
        <f t="shared" si="11"/>
        <v>8186.2706083085995</v>
      </c>
      <c r="T127" s="48">
        <f t="shared" si="12"/>
        <v>0</v>
      </c>
      <c r="U127" s="14"/>
      <c r="V127" s="49">
        <f t="shared" si="13"/>
        <v>0</v>
      </c>
      <c r="X127" s="50">
        <f t="shared" si="14"/>
        <v>0</v>
      </c>
      <c r="Y127" s="13"/>
      <c r="Z127" s="54">
        <f t="shared" si="15"/>
        <v>0</v>
      </c>
      <c r="AA127" s="52"/>
      <c r="AB127" s="53">
        <f t="shared" si="16"/>
        <v>0</v>
      </c>
      <c r="AC127" s="52"/>
    </row>
    <row r="128" spans="1:29" x14ac:dyDescent="0.2">
      <c r="A128" s="42" t="s">
        <v>104</v>
      </c>
      <c r="B128" s="43" t="s">
        <v>268</v>
      </c>
      <c r="C128" s="43" t="s">
        <v>269</v>
      </c>
      <c r="D128" s="44">
        <v>166</v>
      </c>
      <c r="E128" s="8"/>
      <c r="F128" s="45">
        <v>2503966.3699999996</v>
      </c>
      <c r="G128" s="8"/>
      <c r="H128" s="46">
        <f t="shared" si="17"/>
        <v>15084.134759036142</v>
      </c>
      <c r="J128" s="44">
        <v>182</v>
      </c>
      <c r="K128" s="8"/>
      <c r="L128" s="45">
        <v>2526152.9799999995</v>
      </c>
      <c r="M128" s="8"/>
      <c r="N128" s="46">
        <f t="shared" si="9"/>
        <v>13879.961428571425</v>
      </c>
      <c r="P128" s="47">
        <f t="shared" si="10"/>
        <v>2253569.7329999995</v>
      </c>
      <c r="Q128" s="8"/>
      <c r="R128" s="46">
        <f t="shared" si="11"/>
        <v>13575.721283132529</v>
      </c>
      <c r="T128" s="48">
        <f t="shared" si="12"/>
        <v>0</v>
      </c>
      <c r="U128" s="14"/>
      <c r="V128" s="49">
        <f t="shared" si="13"/>
        <v>0</v>
      </c>
      <c r="X128" s="50">
        <f t="shared" si="14"/>
        <v>0</v>
      </c>
      <c r="Y128" s="13"/>
      <c r="Z128" s="54">
        <f t="shared" si="15"/>
        <v>0</v>
      </c>
      <c r="AA128" s="52"/>
      <c r="AB128" s="53">
        <f t="shared" si="16"/>
        <v>0</v>
      </c>
      <c r="AC128" s="52"/>
    </row>
    <row r="129" spans="1:29" x14ac:dyDescent="0.2">
      <c r="A129" s="42" t="s">
        <v>70</v>
      </c>
      <c r="B129" s="43" t="s">
        <v>268</v>
      </c>
      <c r="C129" s="43" t="s">
        <v>267</v>
      </c>
      <c r="D129" s="44">
        <v>316.5</v>
      </c>
      <c r="E129" s="8"/>
      <c r="F129" s="45">
        <v>3671292.64</v>
      </c>
      <c r="G129" s="8"/>
      <c r="H129" s="46">
        <f t="shared" si="17"/>
        <v>11599.660789889416</v>
      </c>
      <c r="J129" s="44">
        <v>321</v>
      </c>
      <c r="K129" s="8"/>
      <c r="L129" s="45">
        <v>3959058.0299999993</v>
      </c>
      <c r="M129" s="8"/>
      <c r="N129" s="46">
        <f t="shared" si="9"/>
        <v>12333.514112149531</v>
      </c>
      <c r="P129" s="47">
        <f t="shared" si="10"/>
        <v>3304163.3760000002</v>
      </c>
      <c r="Q129" s="8"/>
      <c r="R129" s="46">
        <f t="shared" si="11"/>
        <v>10439.694710900474</v>
      </c>
      <c r="T129" s="48">
        <f t="shared" si="12"/>
        <v>0</v>
      </c>
      <c r="U129" s="14"/>
      <c r="V129" s="49">
        <f t="shared" si="13"/>
        <v>0</v>
      </c>
      <c r="X129" s="50">
        <f t="shared" si="14"/>
        <v>0</v>
      </c>
      <c r="Y129" s="13"/>
      <c r="Z129" s="54">
        <f t="shared" si="15"/>
        <v>0</v>
      </c>
      <c r="AA129" s="52"/>
      <c r="AB129" s="53">
        <f t="shared" si="16"/>
        <v>0</v>
      </c>
      <c r="AC129" s="52"/>
    </row>
    <row r="130" spans="1:29" x14ac:dyDescent="0.2">
      <c r="A130" s="42" t="s">
        <v>28</v>
      </c>
      <c r="B130" s="43" t="s">
        <v>265</v>
      </c>
      <c r="C130" s="43" t="s">
        <v>266</v>
      </c>
      <c r="D130" s="44">
        <v>985</v>
      </c>
      <c r="E130" s="8"/>
      <c r="F130" s="45">
        <v>8396358.9199999981</v>
      </c>
      <c r="G130" s="8"/>
      <c r="H130" s="46">
        <f t="shared" si="17"/>
        <v>8524.2222538071055</v>
      </c>
      <c r="J130" s="44">
        <v>931.5</v>
      </c>
      <c r="K130" s="8"/>
      <c r="L130" s="45">
        <v>8438379.7799999975</v>
      </c>
      <c r="M130" s="8"/>
      <c r="N130" s="46">
        <f t="shared" si="9"/>
        <v>9058.9154911433143</v>
      </c>
      <c r="P130" s="47">
        <f t="shared" si="10"/>
        <v>7556723.0279999981</v>
      </c>
      <c r="Q130" s="8"/>
      <c r="R130" s="46">
        <f t="shared" si="11"/>
        <v>7671.8000284263953</v>
      </c>
      <c r="T130" s="48">
        <f t="shared" si="12"/>
        <v>0</v>
      </c>
      <c r="U130" s="14"/>
      <c r="V130" s="49">
        <f t="shared" si="13"/>
        <v>0</v>
      </c>
      <c r="X130" s="50">
        <f t="shared" si="14"/>
        <v>0</v>
      </c>
      <c r="Y130" s="13"/>
      <c r="Z130" s="54">
        <f t="shared" si="15"/>
        <v>0</v>
      </c>
      <c r="AA130" s="52"/>
      <c r="AB130" s="53">
        <f t="shared" si="16"/>
        <v>0</v>
      </c>
      <c r="AC130" s="52"/>
    </row>
    <row r="131" spans="1:29" x14ac:dyDescent="0.2">
      <c r="A131" s="42" t="s">
        <v>73</v>
      </c>
      <c r="B131" s="43" t="s">
        <v>265</v>
      </c>
      <c r="C131" s="43" t="s">
        <v>264</v>
      </c>
      <c r="D131" s="44">
        <v>506.5</v>
      </c>
      <c r="E131" s="8"/>
      <c r="F131" s="45">
        <v>5782095.9400000032</v>
      </c>
      <c r="G131" s="8"/>
      <c r="H131" s="46">
        <f t="shared" si="17"/>
        <v>11415.786653504449</v>
      </c>
      <c r="J131" s="44">
        <v>526</v>
      </c>
      <c r="K131" s="8"/>
      <c r="L131" s="45">
        <v>6009409.4400000004</v>
      </c>
      <c r="M131" s="8"/>
      <c r="N131" s="46">
        <f t="shared" ref="N131:N181" si="18">L131/J131</f>
        <v>11424.732775665399</v>
      </c>
      <c r="P131" s="47">
        <f t="shared" ref="P131:P162" si="19">+F131*0.9</f>
        <v>5203886.3460000027</v>
      </c>
      <c r="Q131" s="8"/>
      <c r="R131" s="46">
        <f t="shared" ref="R131:R181" si="20">+H131*0.9</f>
        <v>10274.207988154005</v>
      </c>
      <c r="T131" s="48">
        <f t="shared" ref="T131:T162" si="21">IF(+L131-P131&gt;0,0,+L131-P131)</f>
        <v>0</v>
      </c>
      <c r="U131" s="14"/>
      <c r="V131" s="49">
        <f t="shared" ref="V131:V181" si="22">IF(+N131-R131&gt;0,0,+N131-R131)</f>
        <v>0</v>
      </c>
      <c r="X131" s="50">
        <f t="shared" ref="X131:X181" si="23">IF(T131=0,0,+T131/P131)</f>
        <v>0</v>
      </c>
      <c r="Y131" s="13"/>
      <c r="Z131" s="54">
        <f t="shared" ref="Z131:Z181" si="24">IF(V131=0,0,+V131/R131)</f>
        <v>0</v>
      </c>
      <c r="AA131" s="52"/>
      <c r="AB131" s="53">
        <f t="shared" ref="AB131:AB181" si="25">IF(X131=0,0,(IF(Z131=0,0,(IF(X131&gt;Z131,X131,Z131)))))</f>
        <v>0</v>
      </c>
      <c r="AC131" s="52"/>
    </row>
    <row r="132" spans="1:29" x14ac:dyDescent="0.2">
      <c r="A132" s="42" t="s">
        <v>11</v>
      </c>
      <c r="B132" s="43" t="s">
        <v>262</v>
      </c>
      <c r="C132" s="43" t="s">
        <v>263</v>
      </c>
      <c r="D132" s="44">
        <v>581.5</v>
      </c>
      <c r="E132" s="8"/>
      <c r="F132" s="45">
        <v>4764879.25</v>
      </c>
      <c r="G132" s="8"/>
      <c r="H132" s="46">
        <f t="shared" ref="H132:H181" si="26">F132/D132</f>
        <v>8194.1173688736035</v>
      </c>
      <c r="J132" s="44">
        <v>563.5</v>
      </c>
      <c r="K132" s="8"/>
      <c r="L132" s="45">
        <v>4845699.9200000027</v>
      </c>
      <c r="M132" s="8"/>
      <c r="N132" s="46">
        <f t="shared" si="18"/>
        <v>8599.2900088731185</v>
      </c>
      <c r="P132" s="47">
        <f t="shared" si="19"/>
        <v>4288391.3250000002</v>
      </c>
      <c r="Q132" s="8"/>
      <c r="R132" s="46">
        <f t="shared" si="20"/>
        <v>7374.7056319862431</v>
      </c>
      <c r="T132" s="48">
        <f t="shared" si="21"/>
        <v>0</v>
      </c>
      <c r="U132" s="14"/>
      <c r="V132" s="49">
        <f t="shared" si="22"/>
        <v>0</v>
      </c>
      <c r="X132" s="50">
        <f t="shared" si="23"/>
        <v>0</v>
      </c>
      <c r="Y132" s="13"/>
      <c r="Z132" s="54">
        <f t="shared" si="24"/>
        <v>0</v>
      </c>
      <c r="AA132" s="52"/>
      <c r="AB132" s="53">
        <f t="shared" si="25"/>
        <v>0</v>
      </c>
      <c r="AC132" s="52"/>
    </row>
    <row r="133" spans="1:29" x14ac:dyDescent="0.2">
      <c r="A133" s="42" t="s">
        <v>92</v>
      </c>
      <c r="B133" s="43" t="s">
        <v>262</v>
      </c>
      <c r="C133" s="43" t="s">
        <v>261</v>
      </c>
      <c r="D133" s="44">
        <v>287.5</v>
      </c>
      <c r="E133" s="8"/>
      <c r="F133" s="45">
        <v>2597387.4499999979</v>
      </c>
      <c r="G133" s="8"/>
      <c r="H133" s="46">
        <f t="shared" si="26"/>
        <v>9034.3911304347748</v>
      </c>
      <c r="J133" s="44">
        <v>291.5</v>
      </c>
      <c r="K133" s="8"/>
      <c r="L133" s="45">
        <v>2868768.2899999991</v>
      </c>
      <c r="M133" s="8"/>
      <c r="N133" s="46">
        <f t="shared" si="18"/>
        <v>9841.4006518010265</v>
      </c>
      <c r="P133" s="47">
        <f t="shared" si="19"/>
        <v>2337648.7049999982</v>
      </c>
      <c r="Q133" s="8"/>
      <c r="R133" s="46">
        <f t="shared" si="20"/>
        <v>8130.9520173912979</v>
      </c>
      <c r="T133" s="48">
        <f t="shared" si="21"/>
        <v>0</v>
      </c>
      <c r="U133" s="14"/>
      <c r="V133" s="49">
        <f t="shared" si="22"/>
        <v>0</v>
      </c>
      <c r="X133" s="50">
        <f t="shared" si="23"/>
        <v>0</v>
      </c>
      <c r="Y133" s="13"/>
      <c r="Z133" s="54">
        <f t="shared" si="24"/>
        <v>0</v>
      </c>
      <c r="AA133" s="52"/>
      <c r="AB133" s="53">
        <f t="shared" si="25"/>
        <v>0</v>
      </c>
      <c r="AC133" s="52"/>
    </row>
    <row r="134" spans="1:29" x14ac:dyDescent="0.2">
      <c r="A134" s="42" t="s">
        <v>108</v>
      </c>
      <c r="B134" s="43" t="s">
        <v>260</v>
      </c>
      <c r="C134" s="43" t="s">
        <v>259</v>
      </c>
      <c r="D134" s="44">
        <v>1643</v>
      </c>
      <c r="E134" s="8"/>
      <c r="F134" s="45">
        <v>20927845.059999987</v>
      </c>
      <c r="G134" s="8"/>
      <c r="H134" s="46">
        <f t="shared" si="26"/>
        <v>12737.580681679847</v>
      </c>
      <c r="J134" s="44">
        <v>1632</v>
      </c>
      <c r="K134" s="8"/>
      <c r="L134" s="45">
        <v>22572708.330000006</v>
      </c>
      <c r="M134" s="8"/>
      <c r="N134" s="46">
        <f t="shared" si="18"/>
        <v>13831.316378676474</v>
      </c>
      <c r="P134" s="47">
        <f t="shared" si="19"/>
        <v>18835060.55399999</v>
      </c>
      <c r="Q134" s="8"/>
      <c r="R134" s="46">
        <f t="shared" si="20"/>
        <v>11463.822613511862</v>
      </c>
      <c r="T134" s="48">
        <f t="shared" si="21"/>
        <v>0</v>
      </c>
      <c r="U134" s="14"/>
      <c r="V134" s="49">
        <f t="shared" si="22"/>
        <v>0</v>
      </c>
      <c r="X134" s="50">
        <f t="shared" si="23"/>
        <v>0</v>
      </c>
      <c r="Y134" s="13"/>
      <c r="Z134" s="54">
        <f t="shared" si="24"/>
        <v>0</v>
      </c>
      <c r="AA134" s="52"/>
      <c r="AB134" s="53">
        <f t="shared" si="25"/>
        <v>0</v>
      </c>
      <c r="AC134" s="52"/>
    </row>
    <row r="135" spans="1:29" x14ac:dyDescent="0.2">
      <c r="A135" s="42" t="s">
        <v>29</v>
      </c>
      <c r="B135" s="43" t="s">
        <v>255</v>
      </c>
      <c r="C135" s="43" t="s">
        <v>258</v>
      </c>
      <c r="D135" s="44">
        <v>199</v>
      </c>
      <c r="E135" s="8"/>
      <c r="F135" s="45">
        <v>2216281.4599999986</v>
      </c>
      <c r="G135" s="8"/>
      <c r="H135" s="46">
        <f t="shared" si="26"/>
        <v>11137.092763819088</v>
      </c>
      <c r="J135" s="44">
        <v>187.5</v>
      </c>
      <c r="K135" s="8"/>
      <c r="L135" s="45">
        <v>2235815.3199999994</v>
      </c>
      <c r="M135" s="8"/>
      <c r="N135" s="46">
        <f t="shared" si="18"/>
        <v>11924.348373333331</v>
      </c>
      <c r="P135" s="47">
        <f t="shared" si="19"/>
        <v>1994653.3139999988</v>
      </c>
      <c r="Q135" s="8"/>
      <c r="R135" s="46">
        <f t="shared" si="20"/>
        <v>10023.383487437179</v>
      </c>
      <c r="T135" s="48">
        <f t="shared" si="21"/>
        <v>0</v>
      </c>
      <c r="U135" s="14"/>
      <c r="V135" s="49">
        <f t="shared" si="22"/>
        <v>0</v>
      </c>
      <c r="X135" s="50">
        <f t="shared" si="23"/>
        <v>0</v>
      </c>
      <c r="Y135" s="13"/>
      <c r="Z135" s="54">
        <f t="shared" si="24"/>
        <v>0</v>
      </c>
      <c r="AA135" s="52"/>
      <c r="AB135" s="53">
        <f t="shared" si="25"/>
        <v>0</v>
      </c>
      <c r="AC135" s="52"/>
    </row>
    <row r="136" spans="1:29" x14ac:dyDescent="0.2">
      <c r="A136" s="42" t="s">
        <v>14</v>
      </c>
      <c r="B136" s="43" t="s">
        <v>255</v>
      </c>
      <c r="C136" s="43" t="s">
        <v>257</v>
      </c>
      <c r="D136" s="44">
        <v>1548</v>
      </c>
      <c r="E136" s="8"/>
      <c r="F136" s="45">
        <v>9987230.6899999995</v>
      </c>
      <c r="G136" s="8"/>
      <c r="H136" s="46">
        <f t="shared" si="26"/>
        <v>6451.6994121447024</v>
      </c>
      <c r="J136" s="44">
        <v>1531.5</v>
      </c>
      <c r="K136" s="8"/>
      <c r="L136" s="45">
        <v>10737482.540000008</v>
      </c>
      <c r="M136" s="8"/>
      <c r="N136" s="46">
        <f t="shared" si="18"/>
        <v>7011.0888279464634</v>
      </c>
      <c r="P136" s="47">
        <f t="shared" si="19"/>
        <v>8988507.6209999993</v>
      </c>
      <c r="Q136" s="8"/>
      <c r="R136" s="46">
        <f t="shared" si="20"/>
        <v>5806.5294709302325</v>
      </c>
      <c r="T136" s="48">
        <f t="shared" si="21"/>
        <v>0</v>
      </c>
      <c r="U136" s="14"/>
      <c r="V136" s="49">
        <f t="shared" si="22"/>
        <v>0</v>
      </c>
      <c r="X136" s="50">
        <f t="shared" si="23"/>
        <v>0</v>
      </c>
      <c r="Y136" s="13"/>
      <c r="Z136" s="54">
        <f t="shared" si="24"/>
        <v>0</v>
      </c>
      <c r="AA136" s="52"/>
      <c r="AB136" s="53">
        <f t="shared" si="25"/>
        <v>0</v>
      </c>
      <c r="AC136" s="52"/>
    </row>
    <row r="137" spans="1:29" x14ac:dyDescent="0.2">
      <c r="A137" s="42" t="s">
        <v>158</v>
      </c>
      <c r="B137" s="43" t="s">
        <v>255</v>
      </c>
      <c r="C137" s="43" t="s">
        <v>256</v>
      </c>
      <c r="D137" s="44">
        <v>272</v>
      </c>
      <c r="E137" s="8"/>
      <c r="F137" s="45">
        <v>2258242.9000000004</v>
      </c>
      <c r="G137" s="8"/>
      <c r="H137" s="46">
        <f t="shared" si="26"/>
        <v>8302.3636029411773</v>
      </c>
      <c r="J137" s="44">
        <v>273</v>
      </c>
      <c r="K137" s="8"/>
      <c r="L137" s="45">
        <v>2483983.5799999991</v>
      </c>
      <c r="M137" s="8"/>
      <c r="N137" s="46">
        <f t="shared" si="18"/>
        <v>9098.8409523809496</v>
      </c>
      <c r="P137" s="47">
        <f t="shared" si="19"/>
        <v>2032418.6100000003</v>
      </c>
      <c r="Q137" s="8"/>
      <c r="R137" s="46">
        <f t="shared" si="20"/>
        <v>7472.1272426470596</v>
      </c>
      <c r="T137" s="48">
        <f t="shared" si="21"/>
        <v>0</v>
      </c>
      <c r="U137" s="14"/>
      <c r="V137" s="49">
        <f t="shared" si="22"/>
        <v>0</v>
      </c>
      <c r="X137" s="50">
        <f t="shared" si="23"/>
        <v>0</v>
      </c>
      <c r="Y137" s="13"/>
      <c r="Z137" s="54">
        <f t="shared" si="24"/>
        <v>0</v>
      </c>
      <c r="AA137" s="52"/>
      <c r="AB137" s="53">
        <f t="shared" si="25"/>
        <v>0</v>
      </c>
      <c r="AC137" s="52"/>
    </row>
    <row r="138" spans="1:29" x14ac:dyDescent="0.2">
      <c r="A138" s="42" t="s">
        <v>105</v>
      </c>
      <c r="B138" s="43" t="s">
        <v>255</v>
      </c>
      <c r="C138" s="43" t="s">
        <v>254</v>
      </c>
      <c r="D138" s="44">
        <v>222.5</v>
      </c>
      <c r="E138" s="8"/>
      <c r="F138" s="45">
        <v>2138980.94</v>
      </c>
      <c r="G138" s="8"/>
      <c r="H138" s="46">
        <f t="shared" si="26"/>
        <v>9613.3974831460673</v>
      </c>
      <c r="J138" s="44">
        <v>203.5</v>
      </c>
      <c r="K138" s="8"/>
      <c r="L138" s="45">
        <v>2139708.0700000008</v>
      </c>
      <c r="M138" s="8"/>
      <c r="N138" s="46">
        <f t="shared" si="18"/>
        <v>10514.535970515974</v>
      </c>
      <c r="P138" s="47">
        <f t="shared" si="19"/>
        <v>1925082.8459999999</v>
      </c>
      <c r="Q138" s="8"/>
      <c r="R138" s="46">
        <f t="shared" si="20"/>
        <v>8652.05773483146</v>
      </c>
      <c r="T138" s="48">
        <f t="shared" si="21"/>
        <v>0</v>
      </c>
      <c r="U138" s="14"/>
      <c r="V138" s="49">
        <f t="shared" si="22"/>
        <v>0</v>
      </c>
      <c r="X138" s="50">
        <f t="shared" si="23"/>
        <v>0</v>
      </c>
      <c r="Y138" s="13"/>
      <c r="Z138" s="54">
        <f t="shared" si="24"/>
        <v>0</v>
      </c>
      <c r="AA138" s="52"/>
      <c r="AB138" s="53">
        <f t="shared" si="25"/>
        <v>0</v>
      </c>
      <c r="AC138" s="52"/>
    </row>
    <row r="139" spans="1:29" x14ac:dyDescent="0.2">
      <c r="A139" s="42" t="s">
        <v>91</v>
      </c>
      <c r="B139" s="43" t="s">
        <v>252</v>
      </c>
      <c r="C139" s="43" t="s">
        <v>253</v>
      </c>
      <c r="D139" s="44">
        <v>16508</v>
      </c>
      <c r="E139" s="8"/>
      <c r="F139" s="45">
        <v>113554186.03000002</v>
      </c>
      <c r="G139" s="8"/>
      <c r="H139" s="46">
        <f t="shared" si="26"/>
        <v>6878.7367355221722</v>
      </c>
      <c r="J139" s="44">
        <v>16702</v>
      </c>
      <c r="K139" s="8"/>
      <c r="L139" s="45">
        <v>118932037.17999992</v>
      </c>
      <c r="M139" s="8"/>
      <c r="N139" s="46">
        <f t="shared" si="18"/>
        <v>7120.8260795114311</v>
      </c>
      <c r="P139" s="47">
        <f t="shared" si="19"/>
        <v>102198767.42700002</v>
      </c>
      <c r="Q139" s="8"/>
      <c r="R139" s="46">
        <f t="shared" si="20"/>
        <v>6190.8630619699552</v>
      </c>
      <c r="T139" s="48">
        <f t="shared" si="21"/>
        <v>0</v>
      </c>
      <c r="U139" s="14"/>
      <c r="V139" s="49">
        <f t="shared" si="22"/>
        <v>0</v>
      </c>
      <c r="X139" s="50">
        <f t="shared" si="23"/>
        <v>0</v>
      </c>
      <c r="Y139" s="13"/>
      <c r="Z139" s="54">
        <f t="shared" si="24"/>
        <v>0</v>
      </c>
      <c r="AA139" s="52"/>
      <c r="AB139" s="53">
        <f t="shared" si="25"/>
        <v>0</v>
      </c>
      <c r="AC139" s="52"/>
    </row>
    <row r="140" spans="1:29" x14ac:dyDescent="0.2">
      <c r="A140" s="42" t="s">
        <v>34</v>
      </c>
      <c r="B140" s="43" t="s">
        <v>252</v>
      </c>
      <c r="C140" s="43" t="s">
        <v>251</v>
      </c>
      <c r="D140" s="44">
        <v>8645.5</v>
      </c>
      <c r="E140" s="8"/>
      <c r="F140" s="45">
        <v>58962011.909999982</v>
      </c>
      <c r="G140" s="8"/>
      <c r="H140" s="46">
        <f t="shared" si="26"/>
        <v>6819.965520791161</v>
      </c>
      <c r="J140" s="44">
        <v>8766</v>
      </c>
      <c r="K140" s="8"/>
      <c r="L140" s="45">
        <v>60306483.80999998</v>
      </c>
      <c r="M140" s="8"/>
      <c r="N140" s="46">
        <f t="shared" si="18"/>
        <v>6879.5897570157404</v>
      </c>
      <c r="P140" s="47">
        <f t="shared" si="19"/>
        <v>53065810.718999982</v>
      </c>
      <c r="Q140" s="8"/>
      <c r="R140" s="46">
        <f t="shared" si="20"/>
        <v>6137.9689687120454</v>
      </c>
      <c r="T140" s="48">
        <f t="shared" si="21"/>
        <v>0</v>
      </c>
      <c r="U140" s="14"/>
      <c r="V140" s="49">
        <f t="shared" si="22"/>
        <v>0</v>
      </c>
      <c r="X140" s="50">
        <f t="shared" si="23"/>
        <v>0</v>
      </c>
      <c r="Y140" s="13"/>
      <c r="Z140" s="54">
        <f t="shared" si="24"/>
        <v>0</v>
      </c>
      <c r="AA140" s="52"/>
      <c r="AB140" s="53">
        <f t="shared" si="25"/>
        <v>0</v>
      </c>
      <c r="AC140" s="52"/>
    </row>
    <row r="141" spans="1:29" x14ac:dyDescent="0.2">
      <c r="A141" s="42" t="s">
        <v>81</v>
      </c>
      <c r="B141" s="43" t="s">
        <v>249</v>
      </c>
      <c r="C141" s="43" t="s">
        <v>250</v>
      </c>
      <c r="D141" s="44">
        <v>640</v>
      </c>
      <c r="E141" s="8"/>
      <c r="F141" s="45">
        <v>6036844.3699999955</v>
      </c>
      <c r="G141" s="8"/>
      <c r="H141" s="46">
        <f t="shared" si="26"/>
        <v>9432.5693281249933</v>
      </c>
      <c r="J141" s="44">
        <v>645</v>
      </c>
      <c r="K141" s="8"/>
      <c r="L141" s="45">
        <v>6348950.6599999983</v>
      </c>
      <c r="M141" s="8"/>
      <c r="N141" s="46">
        <f t="shared" si="18"/>
        <v>9843.3343565891446</v>
      </c>
      <c r="P141" s="47">
        <f t="shared" si="19"/>
        <v>5433159.9329999965</v>
      </c>
      <c r="Q141" s="8"/>
      <c r="R141" s="46">
        <f t="shared" si="20"/>
        <v>8489.3123953124941</v>
      </c>
      <c r="T141" s="48">
        <f t="shared" si="21"/>
        <v>0</v>
      </c>
      <c r="U141" s="14"/>
      <c r="V141" s="49">
        <f t="shared" si="22"/>
        <v>0</v>
      </c>
      <c r="X141" s="50">
        <f t="shared" si="23"/>
        <v>0</v>
      </c>
      <c r="Y141" s="13"/>
      <c r="Z141" s="54">
        <f t="shared" si="24"/>
        <v>0</v>
      </c>
      <c r="AA141" s="52"/>
      <c r="AB141" s="53">
        <f t="shared" si="25"/>
        <v>0</v>
      </c>
      <c r="AC141" s="52"/>
    </row>
    <row r="142" spans="1:29" x14ac:dyDescent="0.2">
      <c r="A142" s="42" t="s">
        <v>58</v>
      </c>
      <c r="B142" s="43" t="s">
        <v>249</v>
      </c>
      <c r="C142" s="43" t="s">
        <v>248</v>
      </c>
      <c r="D142" s="44">
        <v>460</v>
      </c>
      <c r="E142" s="8"/>
      <c r="F142" s="45">
        <v>5416192.0199999977</v>
      </c>
      <c r="G142" s="8"/>
      <c r="H142" s="46">
        <f t="shared" si="26"/>
        <v>11774.330478260865</v>
      </c>
      <c r="J142" s="44">
        <v>480.5</v>
      </c>
      <c r="K142" s="8"/>
      <c r="L142" s="45">
        <v>5140274.4700000007</v>
      </c>
      <c r="M142" s="8"/>
      <c r="N142" s="46">
        <f t="shared" si="18"/>
        <v>10697.761644120708</v>
      </c>
      <c r="P142" s="47">
        <f t="shared" si="19"/>
        <v>4874572.8179999981</v>
      </c>
      <c r="Q142" s="8"/>
      <c r="R142" s="46">
        <f t="shared" si="20"/>
        <v>10596.897430434779</v>
      </c>
      <c r="T142" s="48">
        <f t="shared" si="21"/>
        <v>0</v>
      </c>
      <c r="U142" s="14"/>
      <c r="V142" s="49">
        <f t="shared" si="22"/>
        <v>0</v>
      </c>
      <c r="X142" s="50">
        <f t="shared" si="23"/>
        <v>0</v>
      </c>
      <c r="Y142" s="13"/>
      <c r="Z142" s="54">
        <f t="shared" si="24"/>
        <v>0</v>
      </c>
      <c r="AA142" s="52"/>
      <c r="AB142" s="53">
        <f t="shared" si="25"/>
        <v>0</v>
      </c>
      <c r="AC142" s="52"/>
    </row>
    <row r="143" spans="1:29" x14ac:dyDescent="0.2">
      <c r="A143" s="42" t="s">
        <v>75</v>
      </c>
      <c r="B143" s="43" t="s">
        <v>245</v>
      </c>
      <c r="C143" s="43" t="s">
        <v>247</v>
      </c>
      <c r="D143" s="44">
        <v>477.5</v>
      </c>
      <c r="E143" s="8"/>
      <c r="F143" s="45">
        <v>3779544.8199999994</v>
      </c>
      <c r="G143" s="8"/>
      <c r="H143" s="46">
        <f t="shared" si="26"/>
        <v>7915.2771099476422</v>
      </c>
      <c r="J143" s="44">
        <v>453</v>
      </c>
      <c r="K143" s="8"/>
      <c r="L143" s="45">
        <v>4586161.1500000013</v>
      </c>
      <c r="M143" s="8"/>
      <c r="N143" s="46">
        <f t="shared" si="18"/>
        <v>10123.976048565124</v>
      </c>
      <c r="P143" s="47">
        <f t="shared" si="19"/>
        <v>3401590.3379999995</v>
      </c>
      <c r="Q143" s="8"/>
      <c r="R143" s="46">
        <f t="shared" si="20"/>
        <v>7123.7493989528784</v>
      </c>
      <c r="T143" s="48">
        <f t="shared" si="21"/>
        <v>0</v>
      </c>
      <c r="U143" s="14"/>
      <c r="V143" s="49">
        <f t="shared" si="22"/>
        <v>0</v>
      </c>
      <c r="X143" s="50">
        <f t="shared" si="23"/>
        <v>0</v>
      </c>
      <c r="Y143" s="13"/>
      <c r="Z143" s="54">
        <f t="shared" si="24"/>
        <v>0</v>
      </c>
      <c r="AA143" s="52"/>
      <c r="AB143" s="53">
        <f t="shared" si="25"/>
        <v>0</v>
      </c>
      <c r="AC143" s="52"/>
    </row>
    <row r="144" spans="1:29" x14ac:dyDescent="0.2">
      <c r="A144" s="42" t="s">
        <v>79</v>
      </c>
      <c r="B144" s="43" t="s">
        <v>245</v>
      </c>
      <c r="C144" s="43" t="s">
        <v>246</v>
      </c>
      <c r="D144" s="44">
        <v>1074.5</v>
      </c>
      <c r="E144" s="8"/>
      <c r="F144" s="45">
        <v>7907684.9500000039</v>
      </c>
      <c r="G144" s="8"/>
      <c r="H144" s="46">
        <f t="shared" si="26"/>
        <v>7359.4089809213629</v>
      </c>
      <c r="J144" s="44">
        <v>1058</v>
      </c>
      <c r="K144" s="8"/>
      <c r="L144" s="45">
        <v>8185717.2100000018</v>
      </c>
      <c r="M144" s="8"/>
      <c r="N144" s="46">
        <f t="shared" si="18"/>
        <v>7736.9727882797752</v>
      </c>
      <c r="P144" s="47">
        <f t="shared" si="19"/>
        <v>7116916.4550000038</v>
      </c>
      <c r="Q144" s="8"/>
      <c r="R144" s="46">
        <f t="shared" si="20"/>
        <v>6623.4680828292267</v>
      </c>
      <c r="T144" s="48">
        <f t="shared" si="21"/>
        <v>0</v>
      </c>
      <c r="U144" s="14"/>
      <c r="V144" s="49">
        <f t="shared" si="22"/>
        <v>0</v>
      </c>
      <c r="X144" s="50">
        <f t="shared" si="23"/>
        <v>0</v>
      </c>
      <c r="Y144" s="13"/>
      <c r="Z144" s="54">
        <f t="shared" si="24"/>
        <v>0</v>
      </c>
      <c r="AA144" s="52"/>
      <c r="AB144" s="53">
        <f t="shared" si="25"/>
        <v>0</v>
      </c>
      <c r="AC144" s="52"/>
    </row>
    <row r="145" spans="1:29" x14ac:dyDescent="0.2">
      <c r="A145" s="42" t="s">
        <v>145</v>
      </c>
      <c r="B145" s="43" t="s">
        <v>245</v>
      </c>
      <c r="C145" s="43" t="s">
        <v>244</v>
      </c>
      <c r="D145" s="44">
        <v>447</v>
      </c>
      <c r="E145" s="8"/>
      <c r="F145" s="45">
        <v>3581458.890000002</v>
      </c>
      <c r="G145" s="8"/>
      <c r="H145" s="46">
        <f t="shared" si="26"/>
        <v>8012.2122818791995</v>
      </c>
      <c r="J145" s="44">
        <v>448</v>
      </c>
      <c r="K145" s="8"/>
      <c r="L145" s="45">
        <v>3678361.9799999995</v>
      </c>
      <c r="M145" s="8"/>
      <c r="N145" s="46">
        <f t="shared" si="18"/>
        <v>8210.6294196428553</v>
      </c>
      <c r="P145" s="47">
        <f t="shared" si="19"/>
        <v>3223313.001000002</v>
      </c>
      <c r="Q145" s="8"/>
      <c r="R145" s="46">
        <f t="shared" si="20"/>
        <v>7210.9910536912794</v>
      </c>
      <c r="T145" s="48">
        <f t="shared" si="21"/>
        <v>0</v>
      </c>
      <c r="U145" s="14"/>
      <c r="V145" s="49">
        <f t="shared" si="22"/>
        <v>0</v>
      </c>
      <c r="X145" s="50">
        <f t="shared" si="23"/>
        <v>0</v>
      </c>
      <c r="Y145" s="13"/>
      <c r="Z145" s="54">
        <f t="shared" si="24"/>
        <v>0</v>
      </c>
      <c r="AA145" s="52"/>
      <c r="AB145" s="53">
        <f t="shared" si="25"/>
        <v>0</v>
      </c>
      <c r="AC145" s="52"/>
    </row>
    <row r="146" spans="1:29" x14ac:dyDescent="0.2">
      <c r="A146" s="42" t="s">
        <v>48</v>
      </c>
      <c r="B146" s="43" t="s">
        <v>241</v>
      </c>
      <c r="C146" s="43" t="s">
        <v>243</v>
      </c>
      <c r="D146" s="44">
        <v>364</v>
      </c>
      <c r="E146" s="8"/>
      <c r="F146" s="45">
        <v>4734640.1499999976</v>
      </c>
      <c r="G146" s="8"/>
      <c r="H146" s="46">
        <f t="shared" si="26"/>
        <v>13007.253159340653</v>
      </c>
      <c r="J146" s="44">
        <v>370.5</v>
      </c>
      <c r="K146" s="8"/>
      <c r="L146" s="45">
        <v>5049258.0700000012</v>
      </c>
      <c r="M146" s="8"/>
      <c r="N146" s="46">
        <f t="shared" si="18"/>
        <v>13628.22690958165</v>
      </c>
      <c r="P146" s="47">
        <f t="shared" si="19"/>
        <v>4261176.1349999979</v>
      </c>
      <c r="Q146" s="8"/>
      <c r="R146" s="46">
        <f t="shared" si="20"/>
        <v>11706.527843406588</v>
      </c>
      <c r="T146" s="48">
        <f t="shared" si="21"/>
        <v>0</v>
      </c>
      <c r="U146" s="14"/>
      <c r="V146" s="49">
        <f t="shared" si="22"/>
        <v>0</v>
      </c>
      <c r="X146" s="50">
        <f t="shared" si="23"/>
        <v>0</v>
      </c>
      <c r="Y146" s="13"/>
      <c r="Z146" s="54">
        <f t="shared" si="24"/>
        <v>0</v>
      </c>
      <c r="AA146" s="52"/>
      <c r="AB146" s="53">
        <f t="shared" si="25"/>
        <v>0</v>
      </c>
      <c r="AC146" s="52"/>
    </row>
    <row r="147" spans="1:29" x14ac:dyDescent="0.2">
      <c r="A147" s="42" t="s">
        <v>161</v>
      </c>
      <c r="B147" s="43" t="s">
        <v>241</v>
      </c>
      <c r="C147" s="43" t="s">
        <v>242</v>
      </c>
      <c r="D147" s="44">
        <v>2256</v>
      </c>
      <c r="E147" s="8"/>
      <c r="F147" s="45">
        <v>21460230.850000001</v>
      </c>
      <c r="G147" s="8"/>
      <c r="H147" s="46">
        <f t="shared" si="26"/>
        <v>9512.51367464539</v>
      </c>
      <c r="J147" s="44">
        <v>2329</v>
      </c>
      <c r="K147" s="8"/>
      <c r="L147" s="45">
        <v>23137235.059999995</v>
      </c>
      <c r="M147" s="8"/>
      <c r="N147" s="46">
        <f t="shared" si="18"/>
        <v>9934.4074967797314</v>
      </c>
      <c r="P147" s="47">
        <f t="shared" si="19"/>
        <v>19314207.765000001</v>
      </c>
      <c r="Q147" s="8"/>
      <c r="R147" s="46">
        <f t="shared" si="20"/>
        <v>8561.2623071808521</v>
      </c>
      <c r="T147" s="48">
        <f t="shared" si="21"/>
        <v>0</v>
      </c>
      <c r="U147" s="14"/>
      <c r="V147" s="49">
        <f t="shared" si="22"/>
        <v>0</v>
      </c>
      <c r="X147" s="50">
        <f t="shared" si="23"/>
        <v>0</v>
      </c>
      <c r="Y147" s="13"/>
      <c r="Z147" s="54">
        <f t="shared" si="24"/>
        <v>0</v>
      </c>
      <c r="AA147" s="52"/>
      <c r="AB147" s="53">
        <f t="shared" si="25"/>
        <v>0</v>
      </c>
      <c r="AC147" s="52"/>
    </row>
    <row r="148" spans="1:29" x14ac:dyDescent="0.2">
      <c r="A148" s="42" t="s">
        <v>111</v>
      </c>
      <c r="B148" s="43" t="s">
        <v>241</v>
      </c>
      <c r="C148" s="43" t="s">
        <v>240</v>
      </c>
      <c r="D148" s="44">
        <v>380.5</v>
      </c>
      <c r="E148" s="8"/>
      <c r="F148" s="45">
        <v>4783473.4499999983</v>
      </c>
      <c r="G148" s="8"/>
      <c r="H148" s="46">
        <f t="shared" si="26"/>
        <v>12571.546517739811</v>
      </c>
      <c r="J148" s="44">
        <v>370</v>
      </c>
      <c r="K148" s="8"/>
      <c r="L148" s="45">
        <v>4824065.3699999992</v>
      </c>
      <c r="M148" s="8"/>
      <c r="N148" s="46">
        <f t="shared" si="18"/>
        <v>13038.014513513512</v>
      </c>
      <c r="P148" s="47">
        <f t="shared" si="19"/>
        <v>4305126.1049999986</v>
      </c>
      <c r="Q148" s="8"/>
      <c r="R148" s="46">
        <f t="shared" si="20"/>
        <v>11314.39186596583</v>
      </c>
      <c r="T148" s="48">
        <f t="shared" si="21"/>
        <v>0</v>
      </c>
      <c r="U148" s="14"/>
      <c r="V148" s="49">
        <f t="shared" si="22"/>
        <v>0</v>
      </c>
      <c r="X148" s="50">
        <f t="shared" si="23"/>
        <v>0</v>
      </c>
      <c r="Y148" s="13"/>
      <c r="Z148" s="54">
        <f t="shared" si="24"/>
        <v>0</v>
      </c>
      <c r="AA148" s="52"/>
      <c r="AB148" s="53">
        <f t="shared" si="25"/>
        <v>0</v>
      </c>
      <c r="AC148" s="52"/>
    </row>
    <row r="149" spans="1:29" x14ac:dyDescent="0.2">
      <c r="A149" s="42" t="s">
        <v>87</v>
      </c>
      <c r="B149" s="43" t="s">
        <v>237</v>
      </c>
      <c r="C149" s="43" t="s">
        <v>239</v>
      </c>
      <c r="D149" s="44">
        <v>106</v>
      </c>
      <c r="E149" s="8"/>
      <c r="F149" s="45">
        <v>1814172.6299999997</v>
      </c>
      <c r="G149" s="8"/>
      <c r="H149" s="46">
        <f t="shared" si="26"/>
        <v>17114.83613207547</v>
      </c>
      <c r="J149" s="44">
        <v>123.5</v>
      </c>
      <c r="K149" s="8"/>
      <c r="L149" s="45">
        <v>1976864.0800000003</v>
      </c>
      <c r="M149" s="8"/>
      <c r="N149" s="46">
        <f t="shared" si="18"/>
        <v>16006.996599190286</v>
      </c>
      <c r="P149" s="47">
        <f t="shared" si="19"/>
        <v>1632755.3669999996</v>
      </c>
      <c r="Q149" s="8"/>
      <c r="R149" s="46">
        <f t="shared" si="20"/>
        <v>15403.352518867923</v>
      </c>
      <c r="T149" s="48">
        <f t="shared" si="21"/>
        <v>0</v>
      </c>
      <c r="U149" s="14"/>
      <c r="V149" s="49">
        <f t="shared" si="22"/>
        <v>0</v>
      </c>
      <c r="X149" s="50">
        <f t="shared" si="23"/>
        <v>0</v>
      </c>
      <c r="Y149" s="13"/>
      <c r="Z149" s="54">
        <f t="shared" si="24"/>
        <v>0</v>
      </c>
      <c r="AA149" s="52"/>
      <c r="AB149" s="53">
        <f t="shared" si="25"/>
        <v>0</v>
      </c>
      <c r="AC149" s="52"/>
    </row>
    <row r="150" spans="1:29" x14ac:dyDescent="0.2">
      <c r="A150" s="42" t="s">
        <v>64</v>
      </c>
      <c r="B150" s="43" t="s">
        <v>237</v>
      </c>
      <c r="C150" s="43" t="s">
        <v>238</v>
      </c>
      <c r="D150" s="44">
        <v>189.5</v>
      </c>
      <c r="E150" s="8"/>
      <c r="F150" s="45">
        <v>2728685.9799999995</v>
      </c>
      <c r="G150" s="8"/>
      <c r="H150" s="46">
        <f t="shared" si="26"/>
        <v>14399.398311345643</v>
      </c>
      <c r="J150" s="44">
        <v>172</v>
      </c>
      <c r="K150" s="8"/>
      <c r="L150" s="45">
        <v>2697872.2000000007</v>
      </c>
      <c r="M150" s="8"/>
      <c r="N150" s="46">
        <f t="shared" si="18"/>
        <v>15685.303488372097</v>
      </c>
      <c r="P150" s="47">
        <f t="shared" si="19"/>
        <v>2455817.3819999998</v>
      </c>
      <c r="Q150" s="8"/>
      <c r="R150" s="46">
        <f t="shared" si="20"/>
        <v>12959.458480211078</v>
      </c>
      <c r="T150" s="48">
        <f t="shared" si="21"/>
        <v>0</v>
      </c>
      <c r="U150" s="14"/>
      <c r="V150" s="49">
        <f t="shared" si="22"/>
        <v>0</v>
      </c>
      <c r="X150" s="50">
        <f t="shared" si="23"/>
        <v>0</v>
      </c>
      <c r="Y150" s="13"/>
      <c r="Z150" s="54">
        <f t="shared" si="24"/>
        <v>0</v>
      </c>
      <c r="AA150" s="52"/>
      <c r="AB150" s="53">
        <f t="shared" si="25"/>
        <v>0</v>
      </c>
      <c r="AC150" s="52"/>
    </row>
    <row r="151" spans="1:29" x14ac:dyDescent="0.2">
      <c r="A151" s="42" t="s">
        <v>135</v>
      </c>
      <c r="B151" s="43" t="s">
        <v>237</v>
      </c>
      <c r="C151" s="43" t="s">
        <v>236</v>
      </c>
      <c r="D151" s="44">
        <v>582</v>
      </c>
      <c r="E151" s="8"/>
      <c r="F151" s="45">
        <v>5633833.450000002</v>
      </c>
      <c r="G151" s="8"/>
      <c r="H151" s="46">
        <f t="shared" si="26"/>
        <v>9680.1262027491448</v>
      </c>
      <c r="J151" s="44">
        <v>620</v>
      </c>
      <c r="K151" s="8"/>
      <c r="L151" s="45">
        <v>5866500.7999999998</v>
      </c>
      <c r="M151" s="8"/>
      <c r="N151" s="46">
        <f t="shared" si="18"/>
        <v>9462.0980645161289</v>
      </c>
      <c r="P151" s="47">
        <f t="shared" si="19"/>
        <v>5070450.1050000023</v>
      </c>
      <c r="Q151" s="8"/>
      <c r="R151" s="46">
        <f t="shared" si="20"/>
        <v>8712.1135824742305</v>
      </c>
      <c r="T151" s="48">
        <f t="shared" si="21"/>
        <v>0</v>
      </c>
      <c r="U151" s="14"/>
      <c r="V151" s="49">
        <f t="shared" si="22"/>
        <v>0</v>
      </c>
      <c r="X151" s="50">
        <f t="shared" si="23"/>
        <v>0</v>
      </c>
      <c r="Y151" s="13"/>
      <c r="Z151" s="54">
        <f t="shared" si="24"/>
        <v>0</v>
      </c>
      <c r="AA151" s="52"/>
      <c r="AB151" s="53">
        <f t="shared" si="25"/>
        <v>0</v>
      </c>
      <c r="AC151" s="52"/>
    </row>
    <row r="152" spans="1:29" x14ac:dyDescent="0.2">
      <c r="A152" s="42" t="s">
        <v>100</v>
      </c>
      <c r="B152" s="43" t="s">
        <v>235</v>
      </c>
      <c r="C152" s="43" t="s">
        <v>234</v>
      </c>
      <c r="D152" s="44">
        <v>61</v>
      </c>
      <c r="E152" s="8"/>
      <c r="F152" s="45">
        <v>1276574.98</v>
      </c>
      <c r="G152" s="8"/>
      <c r="H152" s="46">
        <f t="shared" si="26"/>
        <v>20927.458688524588</v>
      </c>
      <c r="J152" s="44">
        <v>65.5</v>
      </c>
      <c r="K152" s="8"/>
      <c r="L152" s="45">
        <v>1214228.5799999998</v>
      </c>
      <c r="M152" s="8"/>
      <c r="N152" s="46">
        <f t="shared" si="18"/>
        <v>18537.840916030531</v>
      </c>
      <c r="P152" s="47">
        <f t="shared" si="19"/>
        <v>1148917.4820000001</v>
      </c>
      <c r="Q152" s="8"/>
      <c r="R152" s="46">
        <f t="shared" si="20"/>
        <v>18834.712819672131</v>
      </c>
      <c r="T152" s="48">
        <f t="shared" si="21"/>
        <v>0</v>
      </c>
      <c r="U152" s="14"/>
      <c r="V152" s="49">
        <f t="shared" si="22"/>
        <v>-296.87190364160051</v>
      </c>
      <c r="X152" s="50">
        <f t="shared" si="23"/>
        <v>0</v>
      </c>
      <c r="Y152" s="13"/>
      <c r="Z152" s="54">
        <f t="shared" si="24"/>
        <v>-1.5761955410943631E-2</v>
      </c>
      <c r="AA152" s="52"/>
      <c r="AB152" s="53">
        <f t="shared" si="25"/>
        <v>0</v>
      </c>
      <c r="AC152" s="52"/>
    </row>
    <row r="153" spans="1:29" x14ac:dyDescent="0.2">
      <c r="A153" s="42" t="s">
        <v>51</v>
      </c>
      <c r="B153" s="43" t="s">
        <v>232</v>
      </c>
      <c r="C153" s="43" t="s">
        <v>233</v>
      </c>
      <c r="D153" s="44">
        <v>771.5</v>
      </c>
      <c r="E153" s="8"/>
      <c r="F153" s="45">
        <v>8461144.5100000035</v>
      </c>
      <c r="G153" s="8"/>
      <c r="H153" s="46">
        <f t="shared" si="26"/>
        <v>10967.134815294885</v>
      </c>
      <c r="J153" s="44">
        <v>798</v>
      </c>
      <c r="K153" s="8"/>
      <c r="L153" s="45">
        <v>9538005.0800000019</v>
      </c>
      <c r="M153" s="8"/>
      <c r="N153" s="46">
        <f t="shared" si="18"/>
        <v>11952.387318295741</v>
      </c>
      <c r="P153" s="47">
        <f t="shared" si="19"/>
        <v>7615030.0590000032</v>
      </c>
      <c r="Q153" s="8"/>
      <c r="R153" s="46">
        <f t="shared" si="20"/>
        <v>9870.4213337653964</v>
      </c>
      <c r="T153" s="48">
        <f t="shared" si="21"/>
        <v>0</v>
      </c>
      <c r="U153" s="14"/>
      <c r="V153" s="49">
        <f t="shared" si="22"/>
        <v>0</v>
      </c>
      <c r="X153" s="50">
        <f t="shared" si="23"/>
        <v>0</v>
      </c>
      <c r="Y153" s="13"/>
      <c r="Z153" s="54">
        <f t="shared" si="24"/>
        <v>0</v>
      </c>
      <c r="AA153" s="52"/>
      <c r="AB153" s="53">
        <f t="shared" si="25"/>
        <v>0</v>
      </c>
      <c r="AC153" s="52"/>
    </row>
    <row r="154" spans="1:29" x14ac:dyDescent="0.2">
      <c r="A154" s="42" t="s">
        <v>52</v>
      </c>
      <c r="B154" s="43" t="s">
        <v>232</v>
      </c>
      <c r="C154" s="43" t="s">
        <v>231</v>
      </c>
      <c r="D154" s="44">
        <v>253.5</v>
      </c>
      <c r="E154" s="8"/>
      <c r="F154" s="45">
        <v>3016474.7000000007</v>
      </c>
      <c r="G154" s="8"/>
      <c r="H154" s="46">
        <f t="shared" si="26"/>
        <v>11899.308481262329</v>
      </c>
      <c r="J154" s="44">
        <v>254</v>
      </c>
      <c r="K154" s="8"/>
      <c r="L154" s="45">
        <v>3209141.6600000011</v>
      </c>
      <c r="M154" s="8"/>
      <c r="N154" s="46">
        <f t="shared" si="18"/>
        <v>12634.415984251973</v>
      </c>
      <c r="P154" s="47">
        <f t="shared" si="19"/>
        <v>2714827.2300000004</v>
      </c>
      <c r="Q154" s="8"/>
      <c r="R154" s="46">
        <f t="shared" si="20"/>
        <v>10709.377633136097</v>
      </c>
      <c r="T154" s="48">
        <f t="shared" si="21"/>
        <v>0</v>
      </c>
      <c r="U154" s="14"/>
      <c r="V154" s="49">
        <f t="shared" si="22"/>
        <v>0</v>
      </c>
      <c r="X154" s="50">
        <f t="shared" si="23"/>
        <v>0</v>
      </c>
      <c r="Y154" s="13"/>
      <c r="Z154" s="54">
        <f t="shared" si="24"/>
        <v>0</v>
      </c>
      <c r="AA154" s="52"/>
      <c r="AB154" s="53">
        <f t="shared" si="25"/>
        <v>0</v>
      </c>
      <c r="AC154" s="52"/>
    </row>
    <row r="155" spans="1:29" x14ac:dyDescent="0.2">
      <c r="A155" s="42" t="s">
        <v>50</v>
      </c>
      <c r="B155" s="43" t="s">
        <v>229</v>
      </c>
      <c r="C155" s="43" t="s">
        <v>230</v>
      </c>
      <c r="D155" s="44">
        <v>1073.5</v>
      </c>
      <c r="E155" s="8"/>
      <c r="F155" s="45">
        <v>6754410.9699999979</v>
      </c>
      <c r="G155" s="8"/>
      <c r="H155" s="46">
        <f t="shared" si="26"/>
        <v>6291.9524639031188</v>
      </c>
      <c r="J155" s="44">
        <v>908</v>
      </c>
      <c r="K155" s="8"/>
      <c r="L155" s="45">
        <v>5810436.3600000022</v>
      </c>
      <c r="M155" s="8"/>
      <c r="N155" s="46">
        <f t="shared" si="18"/>
        <v>6399.1589867841431</v>
      </c>
      <c r="P155" s="47">
        <f t="shared" si="19"/>
        <v>6078969.8729999978</v>
      </c>
      <c r="Q155" s="8"/>
      <c r="R155" s="46">
        <f t="shared" si="20"/>
        <v>5662.7572175128071</v>
      </c>
      <c r="T155" s="48">
        <f t="shared" si="21"/>
        <v>-268533.51299999561</v>
      </c>
      <c r="U155" s="14"/>
      <c r="V155" s="49">
        <f t="shared" si="22"/>
        <v>0</v>
      </c>
      <c r="X155" s="50">
        <f t="shared" si="23"/>
        <v>-4.4174180594758097E-2</v>
      </c>
      <c r="Y155" s="13"/>
      <c r="Z155" s="54">
        <f t="shared" si="24"/>
        <v>0</v>
      </c>
      <c r="AA155" s="52"/>
      <c r="AB155" s="53">
        <f t="shared" si="25"/>
        <v>0</v>
      </c>
      <c r="AC155" s="52"/>
    </row>
    <row r="156" spans="1:29" x14ac:dyDescent="0.2">
      <c r="A156" s="42" t="s">
        <v>110</v>
      </c>
      <c r="B156" s="43" t="s">
        <v>229</v>
      </c>
      <c r="C156" s="43" t="s">
        <v>228</v>
      </c>
      <c r="D156" s="44">
        <v>120.5</v>
      </c>
      <c r="E156" s="8"/>
      <c r="F156" s="45">
        <v>1625471.9000000006</v>
      </c>
      <c r="G156" s="8"/>
      <c r="H156" s="46">
        <f t="shared" si="26"/>
        <v>13489.393360995855</v>
      </c>
      <c r="J156" s="44">
        <v>114</v>
      </c>
      <c r="K156" s="8"/>
      <c r="L156" s="45">
        <v>1566652.929999999</v>
      </c>
      <c r="M156" s="8"/>
      <c r="N156" s="46">
        <f t="shared" si="18"/>
        <v>13742.569561403499</v>
      </c>
      <c r="P156" s="47">
        <f t="shared" si="19"/>
        <v>1462924.7100000007</v>
      </c>
      <c r="Q156" s="8"/>
      <c r="R156" s="46">
        <f t="shared" si="20"/>
        <v>12140.454024896269</v>
      </c>
      <c r="T156" s="48">
        <f t="shared" si="21"/>
        <v>0</v>
      </c>
      <c r="U156" s="14"/>
      <c r="V156" s="49">
        <f t="shared" si="22"/>
        <v>0</v>
      </c>
      <c r="X156" s="50">
        <f t="shared" si="23"/>
        <v>0</v>
      </c>
      <c r="Y156" s="13"/>
      <c r="Z156" s="54">
        <f t="shared" si="24"/>
        <v>0</v>
      </c>
      <c r="AA156" s="52"/>
      <c r="AB156" s="53">
        <f t="shared" si="25"/>
        <v>0</v>
      </c>
      <c r="AC156" s="52"/>
    </row>
    <row r="157" spans="1:29" x14ac:dyDescent="0.2">
      <c r="A157" s="42" t="s">
        <v>80</v>
      </c>
      <c r="B157" s="43" t="s">
        <v>227</v>
      </c>
      <c r="C157" s="43" t="s">
        <v>226</v>
      </c>
      <c r="D157" s="44">
        <v>2928.5</v>
      </c>
      <c r="E157" s="8"/>
      <c r="F157" s="45">
        <v>30334044.529999994</v>
      </c>
      <c r="G157" s="8"/>
      <c r="H157" s="46">
        <f t="shared" si="26"/>
        <v>10358.219064367422</v>
      </c>
      <c r="J157" s="44">
        <v>3024</v>
      </c>
      <c r="K157" s="8"/>
      <c r="L157" s="45">
        <v>34225922.369999953</v>
      </c>
      <c r="M157" s="8"/>
      <c r="N157" s="46">
        <f t="shared" si="18"/>
        <v>11318.09602182538</v>
      </c>
      <c r="P157" s="47">
        <f t="shared" si="19"/>
        <v>27300640.076999996</v>
      </c>
      <c r="Q157" s="8"/>
      <c r="R157" s="46">
        <f t="shared" si="20"/>
        <v>9322.3971579306799</v>
      </c>
      <c r="T157" s="48">
        <f t="shared" si="21"/>
        <v>0</v>
      </c>
      <c r="U157" s="14"/>
      <c r="V157" s="49">
        <f t="shared" si="22"/>
        <v>0</v>
      </c>
      <c r="X157" s="50">
        <f t="shared" si="23"/>
        <v>0</v>
      </c>
      <c r="Y157" s="13"/>
      <c r="Z157" s="54">
        <f t="shared" si="24"/>
        <v>0</v>
      </c>
      <c r="AA157" s="52"/>
      <c r="AB157" s="53">
        <f t="shared" si="25"/>
        <v>0</v>
      </c>
      <c r="AC157" s="52"/>
    </row>
    <row r="158" spans="1:29" x14ac:dyDescent="0.2">
      <c r="A158" s="42" t="s">
        <v>33</v>
      </c>
      <c r="B158" s="43" t="s">
        <v>224</v>
      </c>
      <c r="C158" s="43" t="s">
        <v>225</v>
      </c>
      <c r="D158" s="44">
        <v>334</v>
      </c>
      <c r="E158" s="8"/>
      <c r="F158" s="45">
        <v>4395925.5500000007</v>
      </c>
      <c r="G158" s="8"/>
      <c r="H158" s="46">
        <f t="shared" si="26"/>
        <v>13161.453742514972</v>
      </c>
      <c r="J158" s="44">
        <v>338.5</v>
      </c>
      <c r="K158" s="8"/>
      <c r="L158" s="45">
        <v>4388990.8800000018</v>
      </c>
      <c r="M158" s="8"/>
      <c r="N158" s="46">
        <f t="shared" si="18"/>
        <v>12965.999645494836</v>
      </c>
      <c r="P158" s="47">
        <f t="shared" si="19"/>
        <v>3956332.9950000006</v>
      </c>
      <c r="Q158" s="8"/>
      <c r="R158" s="46">
        <f t="shared" si="20"/>
        <v>11845.308368263475</v>
      </c>
      <c r="T158" s="48">
        <f t="shared" si="21"/>
        <v>0</v>
      </c>
      <c r="U158" s="14"/>
      <c r="V158" s="49">
        <f t="shared" si="22"/>
        <v>0</v>
      </c>
      <c r="X158" s="50">
        <f t="shared" si="23"/>
        <v>0</v>
      </c>
      <c r="Y158" s="13"/>
      <c r="Z158" s="54">
        <f t="shared" si="24"/>
        <v>0</v>
      </c>
      <c r="AA158" s="52"/>
      <c r="AB158" s="53">
        <f t="shared" si="25"/>
        <v>0</v>
      </c>
      <c r="AC158" s="52"/>
    </row>
    <row r="159" spans="1:29" x14ac:dyDescent="0.2">
      <c r="A159" s="42" t="s">
        <v>42</v>
      </c>
      <c r="B159" s="43" t="s">
        <v>224</v>
      </c>
      <c r="C159" s="43" t="s">
        <v>223</v>
      </c>
      <c r="D159" s="44">
        <v>2446.5</v>
      </c>
      <c r="E159" s="8"/>
      <c r="F159" s="45">
        <v>18776070.54999999</v>
      </c>
      <c r="G159" s="8"/>
      <c r="H159" s="46">
        <f t="shared" si="26"/>
        <v>7674.6660739832369</v>
      </c>
      <c r="J159" s="44">
        <v>2431</v>
      </c>
      <c r="K159" s="8"/>
      <c r="L159" s="45">
        <v>18445842.549999993</v>
      </c>
      <c r="M159" s="8"/>
      <c r="N159" s="46">
        <f t="shared" si="18"/>
        <v>7587.7591731797584</v>
      </c>
      <c r="P159" s="47">
        <f t="shared" si="19"/>
        <v>16898463.49499999</v>
      </c>
      <c r="Q159" s="8"/>
      <c r="R159" s="46">
        <f t="shared" si="20"/>
        <v>6907.1994665849134</v>
      </c>
      <c r="T159" s="48">
        <f t="shared" si="21"/>
        <v>0</v>
      </c>
      <c r="U159" s="14"/>
      <c r="V159" s="49">
        <f t="shared" si="22"/>
        <v>0</v>
      </c>
      <c r="X159" s="50">
        <f t="shared" si="23"/>
        <v>0</v>
      </c>
      <c r="Y159" s="13"/>
      <c r="Z159" s="54">
        <f t="shared" si="24"/>
        <v>0</v>
      </c>
      <c r="AA159" s="52"/>
      <c r="AB159" s="53">
        <f t="shared" si="25"/>
        <v>0</v>
      </c>
      <c r="AC159" s="52"/>
    </row>
    <row r="160" spans="1:29" x14ac:dyDescent="0.2">
      <c r="A160" s="42" t="s">
        <v>157</v>
      </c>
      <c r="B160" s="43" t="s">
        <v>220</v>
      </c>
      <c r="C160" s="43" t="s">
        <v>454</v>
      </c>
      <c r="D160" s="44">
        <v>335.5</v>
      </c>
      <c r="E160" s="8"/>
      <c r="F160" s="45">
        <v>3214578.37</v>
      </c>
      <c r="G160" s="8"/>
      <c r="H160" s="46">
        <f t="shared" si="26"/>
        <v>9581.4556482861408</v>
      </c>
      <c r="J160" s="44">
        <v>341.5</v>
      </c>
      <c r="K160" s="8"/>
      <c r="L160" s="45">
        <v>3171483.23</v>
      </c>
      <c r="M160" s="8"/>
      <c r="N160" s="46">
        <f t="shared" si="18"/>
        <v>9286.9201464128837</v>
      </c>
      <c r="P160" s="47">
        <f t="shared" si="19"/>
        <v>2893120.5330000003</v>
      </c>
      <c r="Q160" s="8"/>
      <c r="R160" s="46">
        <f t="shared" si="20"/>
        <v>8623.3100834575271</v>
      </c>
      <c r="T160" s="48">
        <f t="shared" si="21"/>
        <v>0</v>
      </c>
      <c r="U160" s="14"/>
      <c r="V160" s="49">
        <f t="shared" si="22"/>
        <v>0</v>
      </c>
      <c r="X160" s="50">
        <f t="shared" si="23"/>
        <v>0</v>
      </c>
      <c r="Y160" s="13"/>
      <c r="Z160" s="54">
        <f t="shared" si="24"/>
        <v>0</v>
      </c>
      <c r="AA160" s="52"/>
      <c r="AB160" s="53">
        <f t="shared" si="25"/>
        <v>0</v>
      </c>
      <c r="AC160" s="52"/>
    </row>
    <row r="161" spans="1:29" x14ac:dyDescent="0.2">
      <c r="A161" s="42" t="s">
        <v>124</v>
      </c>
      <c r="B161" s="43" t="s">
        <v>220</v>
      </c>
      <c r="C161" s="43" t="s">
        <v>222</v>
      </c>
      <c r="D161" s="44">
        <v>100</v>
      </c>
      <c r="E161" s="8"/>
      <c r="F161" s="45">
        <v>1623967.1000000003</v>
      </c>
      <c r="G161" s="8"/>
      <c r="H161" s="46">
        <f t="shared" si="26"/>
        <v>16239.671000000004</v>
      </c>
      <c r="J161" s="44">
        <v>109</v>
      </c>
      <c r="K161" s="8"/>
      <c r="L161" s="45">
        <v>1758560.3900000001</v>
      </c>
      <c r="M161" s="8"/>
      <c r="N161" s="46">
        <f t="shared" si="18"/>
        <v>16133.581559633029</v>
      </c>
      <c r="P161" s="47">
        <f t="shared" si="19"/>
        <v>1461570.3900000004</v>
      </c>
      <c r="Q161" s="8"/>
      <c r="R161" s="46">
        <f t="shared" si="20"/>
        <v>14615.703900000004</v>
      </c>
      <c r="T161" s="48">
        <f t="shared" si="21"/>
        <v>0</v>
      </c>
      <c r="U161" s="14"/>
      <c r="V161" s="49">
        <f t="shared" si="22"/>
        <v>0</v>
      </c>
      <c r="X161" s="50">
        <f t="shared" si="23"/>
        <v>0</v>
      </c>
      <c r="Y161" s="13"/>
      <c r="Z161" s="54">
        <f t="shared" si="24"/>
        <v>0</v>
      </c>
      <c r="AA161" s="52"/>
      <c r="AB161" s="53">
        <f t="shared" si="25"/>
        <v>0</v>
      </c>
      <c r="AC161" s="52"/>
    </row>
    <row r="162" spans="1:29" x14ac:dyDescent="0.2">
      <c r="A162" s="42" t="s">
        <v>153</v>
      </c>
      <c r="B162" s="43" t="s">
        <v>220</v>
      </c>
      <c r="C162" s="43" t="s">
        <v>221</v>
      </c>
      <c r="D162" s="44">
        <v>179</v>
      </c>
      <c r="E162" s="8"/>
      <c r="F162" s="45">
        <v>2093824.0000000009</v>
      </c>
      <c r="G162" s="8"/>
      <c r="H162" s="46">
        <f t="shared" si="26"/>
        <v>11697.34078212291</v>
      </c>
      <c r="J162" s="44">
        <v>191.5</v>
      </c>
      <c r="K162" s="8"/>
      <c r="L162" s="45">
        <v>2258806.3200000003</v>
      </c>
      <c r="M162" s="8"/>
      <c r="N162" s="46">
        <f t="shared" si="18"/>
        <v>11795.333263707573</v>
      </c>
      <c r="P162" s="47">
        <f t="shared" si="19"/>
        <v>1884441.6000000008</v>
      </c>
      <c r="Q162" s="8"/>
      <c r="R162" s="46">
        <f t="shared" si="20"/>
        <v>10527.60670391062</v>
      </c>
      <c r="T162" s="48">
        <f t="shared" si="21"/>
        <v>0</v>
      </c>
      <c r="U162" s="14"/>
      <c r="V162" s="49">
        <f t="shared" si="22"/>
        <v>0</v>
      </c>
      <c r="X162" s="50">
        <f t="shared" si="23"/>
        <v>0</v>
      </c>
      <c r="Y162" s="13"/>
      <c r="Z162" s="54">
        <f t="shared" si="24"/>
        <v>0</v>
      </c>
      <c r="AA162" s="52"/>
      <c r="AB162" s="53">
        <f t="shared" si="25"/>
        <v>0</v>
      </c>
      <c r="AC162" s="52"/>
    </row>
    <row r="163" spans="1:29" x14ac:dyDescent="0.2">
      <c r="A163" s="42" t="s">
        <v>56</v>
      </c>
      <c r="B163" s="43" t="s">
        <v>220</v>
      </c>
      <c r="C163" s="43" t="s">
        <v>455</v>
      </c>
      <c r="D163" s="44">
        <v>112.5</v>
      </c>
      <c r="E163" s="8"/>
      <c r="F163" s="45">
        <v>1530893.46</v>
      </c>
      <c r="G163" s="8"/>
      <c r="H163" s="46">
        <f t="shared" si="26"/>
        <v>13607.941866666666</v>
      </c>
      <c r="J163" s="44">
        <v>116</v>
      </c>
      <c r="K163" s="8"/>
      <c r="L163" s="45">
        <v>1482960.19</v>
      </c>
      <c r="M163" s="8"/>
      <c r="N163" s="46">
        <f t="shared" si="18"/>
        <v>12784.139568965516</v>
      </c>
      <c r="P163" s="47">
        <f>+F163*0.9</f>
        <v>1377804.1140000001</v>
      </c>
      <c r="Q163" s="8"/>
      <c r="R163" s="46">
        <f t="shared" si="20"/>
        <v>12247.14768</v>
      </c>
      <c r="T163" s="48">
        <f>IF(+L163-P163&gt;0,0,+L163-P163)</f>
        <v>0</v>
      </c>
      <c r="U163" s="14"/>
      <c r="V163" s="49">
        <f t="shared" si="22"/>
        <v>0</v>
      </c>
      <c r="X163" s="50">
        <f t="shared" si="23"/>
        <v>0</v>
      </c>
      <c r="Y163" s="13"/>
      <c r="Z163" s="54">
        <f t="shared" si="24"/>
        <v>0</v>
      </c>
      <c r="AA163" s="52"/>
      <c r="AB163" s="53">
        <f t="shared" si="25"/>
        <v>0</v>
      </c>
      <c r="AC163" s="52"/>
    </row>
    <row r="164" spans="1:29" x14ac:dyDescent="0.2">
      <c r="A164" s="42" t="s">
        <v>175</v>
      </c>
      <c r="B164" s="43" t="s">
        <v>220</v>
      </c>
      <c r="C164" s="43" t="s">
        <v>219</v>
      </c>
      <c r="D164" s="44">
        <v>81.5</v>
      </c>
      <c r="E164" s="8"/>
      <c r="F164" s="45">
        <v>1444704.0799999998</v>
      </c>
      <c r="G164" s="8"/>
      <c r="H164" s="46">
        <f t="shared" si="26"/>
        <v>17726.43042944785</v>
      </c>
      <c r="J164" s="44">
        <v>80</v>
      </c>
      <c r="K164" s="8"/>
      <c r="L164" s="45">
        <v>1431603.1400000006</v>
      </c>
      <c r="M164" s="8"/>
      <c r="N164" s="46">
        <f t="shared" si="18"/>
        <v>17895.039250000009</v>
      </c>
      <c r="P164" s="47">
        <f t="shared" ref="P164:P181" si="27">+F164*0.9</f>
        <v>1300233.6719999998</v>
      </c>
      <c r="Q164" s="8"/>
      <c r="R164" s="46">
        <f t="shared" si="20"/>
        <v>15953.787386503065</v>
      </c>
      <c r="T164" s="48">
        <f t="shared" ref="T164:T181" si="28">IF(+L164-P164&gt;0,0,+L164-P164)</f>
        <v>0</v>
      </c>
      <c r="U164" s="14"/>
      <c r="V164" s="49">
        <f t="shared" si="22"/>
        <v>0</v>
      </c>
      <c r="X164" s="50">
        <f t="shared" si="23"/>
        <v>0</v>
      </c>
      <c r="Y164" s="13"/>
      <c r="Z164" s="54">
        <f t="shared" si="24"/>
        <v>0</v>
      </c>
      <c r="AA164" s="52"/>
      <c r="AB164" s="53">
        <f t="shared" si="25"/>
        <v>0</v>
      </c>
      <c r="AC164" s="52"/>
    </row>
    <row r="165" spans="1:29" x14ac:dyDescent="0.2">
      <c r="A165" s="42" t="s">
        <v>134</v>
      </c>
      <c r="B165" s="43" t="s">
        <v>207</v>
      </c>
      <c r="C165" s="43" t="s">
        <v>218</v>
      </c>
      <c r="D165" s="44">
        <v>1798</v>
      </c>
      <c r="E165" s="8"/>
      <c r="F165" s="45">
        <v>14503108.029999992</v>
      </c>
      <c r="G165" s="8"/>
      <c r="H165" s="46">
        <f t="shared" si="26"/>
        <v>8066.2447330367031</v>
      </c>
      <c r="J165" s="44">
        <v>1780</v>
      </c>
      <c r="K165" s="8"/>
      <c r="L165" s="45">
        <v>15383927.189999994</v>
      </c>
      <c r="M165" s="8"/>
      <c r="N165" s="46">
        <f t="shared" si="18"/>
        <v>8642.6557247190976</v>
      </c>
      <c r="P165" s="47">
        <f t="shared" si="27"/>
        <v>13052797.226999993</v>
      </c>
      <c r="Q165" s="8"/>
      <c r="R165" s="46">
        <f t="shared" si="20"/>
        <v>7259.620259733033</v>
      </c>
      <c r="T165" s="48">
        <f t="shared" si="28"/>
        <v>0</v>
      </c>
      <c r="U165" s="14"/>
      <c r="V165" s="49">
        <f t="shared" si="22"/>
        <v>0</v>
      </c>
      <c r="X165" s="50">
        <f t="shared" si="23"/>
        <v>0</v>
      </c>
      <c r="Y165" s="13"/>
      <c r="Z165" s="54">
        <f t="shared" si="24"/>
        <v>0</v>
      </c>
      <c r="AA165" s="52"/>
      <c r="AB165" s="53">
        <f t="shared" si="25"/>
        <v>0</v>
      </c>
      <c r="AC165" s="52"/>
    </row>
    <row r="166" spans="1:29" x14ac:dyDescent="0.2">
      <c r="A166" s="42" t="s">
        <v>154</v>
      </c>
      <c r="B166" s="43" t="s">
        <v>207</v>
      </c>
      <c r="C166" s="43" t="s">
        <v>217</v>
      </c>
      <c r="D166" s="44">
        <v>1773.5</v>
      </c>
      <c r="E166" s="8"/>
      <c r="F166" s="45">
        <v>11903217.999999994</v>
      </c>
      <c r="G166" s="8"/>
      <c r="H166" s="46">
        <f t="shared" si="26"/>
        <v>6711.7101776148829</v>
      </c>
      <c r="J166" s="44">
        <v>1811.5</v>
      </c>
      <c r="K166" s="8"/>
      <c r="L166" s="45">
        <v>12459771.299999991</v>
      </c>
      <c r="M166" s="8"/>
      <c r="N166" s="46">
        <f t="shared" si="18"/>
        <v>6878.1514214739118</v>
      </c>
      <c r="P166" s="47">
        <f t="shared" si="27"/>
        <v>10712896.199999996</v>
      </c>
      <c r="Q166" s="8"/>
      <c r="R166" s="46">
        <f t="shared" si="20"/>
        <v>6040.5391598533952</v>
      </c>
      <c r="T166" s="48">
        <f t="shared" si="28"/>
        <v>0</v>
      </c>
      <c r="U166" s="14"/>
      <c r="V166" s="49">
        <f t="shared" si="22"/>
        <v>0</v>
      </c>
      <c r="X166" s="50">
        <f t="shared" si="23"/>
        <v>0</v>
      </c>
      <c r="Y166" s="13"/>
      <c r="Z166" s="54">
        <f t="shared" si="24"/>
        <v>0</v>
      </c>
      <c r="AA166" s="52"/>
      <c r="AB166" s="53">
        <f t="shared" si="25"/>
        <v>0</v>
      </c>
      <c r="AC166" s="52"/>
    </row>
    <row r="167" spans="1:29" x14ac:dyDescent="0.2">
      <c r="A167" s="42" t="s">
        <v>97</v>
      </c>
      <c r="B167" s="43" t="s">
        <v>207</v>
      </c>
      <c r="C167" s="43" t="s">
        <v>216</v>
      </c>
      <c r="D167" s="44">
        <v>2124</v>
      </c>
      <c r="E167" s="8"/>
      <c r="F167" s="45">
        <v>17121867.049999997</v>
      </c>
      <c r="G167" s="8"/>
      <c r="H167" s="46">
        <f t="shared" si="26"/>
        <v>8061.1426789077195</v>
      </c>
      <c r="J167" s="44">
        <v>2154</v>
      </c>
      <c r="K167" s="8"/>
      <c r="L167" s="45">
        <v>17559313.870000008</v>
      </c>
      <c r="M167" s="8"/>
      <c r="N167" s="46">
        <f t="shared" si="18"/>
        <v>8151.9562999071532</v>
      </c>
      <c r="P167" s="47">
        <f t="shared" si="27"/>
        <v>15409680.344999997</v>
      </c>
      <c r="Q167" s="8"/>
      <c r="R167" s="46">
        <f t="shared" si="20"/>
        <v>7255.0284110169478</v>
      </c>
      <c r="T167" s="48">
        <f t="shared" si="28"/>
        <v>0</v>
      </c>
      <c r="U167" s="14"/>
      <c r="V167" s="49">
        <f t="shared" si="22"/>
        <v>0</v>
      </c>
      <c r="X167" s="50">
        <f t="shared" si="23"/>
        <v>0</v>
      </c>
      <c r="Y167" s="13"/>
      <c r="Z167" s="54">
        <f t="shared" si="24"/>
        <v>0</v>
      </c>
      <c r="AA167" s="52"/>
      <c r="AB167" s="53">
        <f t="shared" si="25"/>
        <v>0</v>
      </c>
      <c r="AC167" s="52"/>
    </row>
    <row r="168" spans="1:29" x14ac:dyDescent="0.2">
      <c r="A168" s="42" t="s">
        <v>39</v>
      </c>
      <c r="B168" s="43" t="s">
        <v>207</v>
      </c>
      <c r="C168" s="43" t="s">
        <v>215</v>
      </c>
      <c r="D168" s="44">
        <v>4451</v>
      </c>
      <c r="E168" s="8"/>
      <c r="F168" s="45">
        <v>31651348.959999979</v>
      </c>
      <c r="G168" s="8"/>
      <c r="H168" s="46">
        <f t="shared" si="26"/>
        <v>7111.0646955740231</v>
      </c>
      <c r="J168" s="44">
        <v>4539</v>
      </c>
      <c r="K168" s="8"/>
      <c r="L168" s="45">
        <v>33262887.209999956</v>
      </c>
      <c r="M168" s="8"/>
      <c r="N168" s="46">
        <f t="shared" si="18"/>
        <v>7328.2412888301287</v>
      </c>
      <c r="P168" s="47">
        <f t="shared" si="27"/>
        <v>28486214.063999981</v>
      </c>
      <c r="Q168" s="8"/>
      <c r="R168" s="46">
        <f t="shared" si="20"/>
        <v>6399.9582260166208</v>
      </c>
      <c r="T168" s="48">
        <f t="shared" si="28"/>
        <v>0</v>
      </c>
      <c r="U168" s="14"/>
      <c r="V168" s="49">
        <f t="shared" si="22"/>
        <v>0</v>
      </c>
      <c r="X168" s="50">
        <f t="shared" si="23"/>
        <v>0</v>
      </c>
      <c r="Y168" s="13"/>
      <c r="Z168" s="54">
        <f t="shared" si="24"/>
        <v>0</v>
      </c>
      <c r="AA168" s="52"/>
      <c r="AB168" s="53">
        <f t="shared" si="25"/>
        <v>0</v>
      </c>
      <c r="AC168" s="52"/>
    </row>
    <row r="169" spans="1:29" x14ac:dyDescent="0.2">
      <c r="A169" s="42" t="s">
        <v>123</v>
      </c>
      <c r="B169" s="43" t="s">
        <v>207</v>
      </c>
      <c r="C169" s="43" t="s">
        <v>214</v>
      </c>
      <c r="D169" s="44">
        <v>3138.5</v>
      </c>
      <c r="E169" s="8"/>
      <c r="F169" s="45">
        <v>20689912.279999986</v>
      </c>
      <c r="G169" s="8"/>
      <c r="H169" s="46">
        <f t="shared" si="26"/>
        <v>6592.293222877166</v>
      </c>
      <c r="J169" s="44">
        <v>3296.5</v>
      </c>
      <c r="K169" s="8"/>
      <c r="L169" s="45">
        <v>22366548.549999997</v>
      </c>
      <c r="M169" s="8"/>
      <c r="N169" s="46">
        <f t="shared" si="18"/>
        <v>6784.9381313514323</v>
      </c>
      <c r="P169" s="47">
        <f t="shared" si="27"/>
        <v>18620921.05199999</v>
      </c>
      <c r="Q169" s="8"/>
      <c r="R169" s="46">
        <f t="shared" si="20"/>
        <v>5933.06390058945</v>
      </c>
      <c r="T169" s="48">
        <f t="shared" si="28"/>
        <v>0</v>
      </c>
      <c r="U169" s="14"/>
      <c r="V169" s="49">
        <f t="shared" si="22"/>
        <v>0</v>
      </c>
      <c r="X169" s="50">
        <f t="shared" si="23"/>
        <v>0</v>
      </c>
      <c r="Y169" s="13"/>
      <c r="Z169" s="54">
        <f t="shared" si="24"/>
        <v>0</v>
      </c>
      <c r="AA169" s="52"/>
      <c r="AB169" s="53">
        <f t="shared" si="25"/>
        <v>0</v>
      </c>
      <c r="AC169" s="52"/>
    </row>
    <row r="170" spans="1:29" x14ac:dyDescent="0.2">
      <c r="A170" s="42" t="s">
        <v>4</v>
      </c>
      <c r="B170" s="43" t="s">
        <v>207</v>
      </c>
      <c r="C170" s="43" t="s">
        <v>213</v>
      </c>
      <c r="D170" s="44">
        <v>19085.5</v>
      </c>
      <c r="E170" s="8"/>
      <c r="F170" s="45">
        <v>139544294.38999996</v>
      </c>
      <c r="G170" s="8"/>
      <c r="H170" s="46">
        <f t="shared" si="26"/>
        <v>7311.5346409577933</v>
      </c>
      <c r="J170" s="44">
        <v>19720.5</v>
      </c>
      <c r="K170" s="8"/>
      <c r="L170" s="45">
        <v>147047391.13000003</v>
      </c>
      <c r="M170" s="8"/>
      <c r="N170" s="46">
        <f t="shared" si="18"/>
        <v>7456.575194848002</v>
      </c>
      <c r="P170" s="47">
        <f t="shared" si="27"/>
        <v>125589864.95099996</v>
      </c>
      <c r="Q170" s="8"/>
      <c r="R170" s="46">
        <f t="shared" si="20"/>
        <v>6580.3811768620144</v>
      </c>
      <c r="T170" s="48">
        <f t="shared" si="28"/>
        <v>0</v>
      </c>
      <c r="U170" s="14"/>
      <c r="V170" s="49">
        <f t="shared" si="22"/>
        <v>0</v>
      </c>
      <c r="X170" s="50">
        <f t="shared" si="23"/>
        <v>0</v>
      </c>
      <c r="Y170" s="13"/>
      <c r="Z170" s="54">
        <f t="shared" si="24"/>
        <v>0</v>
      </c>
      <c r="AA170" s="52"/>
      <c r="AB170" s="53">
        <f t="shared" si="25"/>
        <v>0</v>
      </c>
      <c r="AC170" s="52"/>
    </row>
    <row r="171" spans="1:29" x14ac:dyDescent="0.2">
      <c r="A171" s="42" t="s">
        <v>8</v>
      </c>
      <c r="B171" s="43" t="s">
        <v>207</v>
      </c>
      <c r="C171" s="43" t="s">
        <v>212</v>
      </c>
      <c r="D171" s="44">
        <v>1050.5</v>
      </c>
      <c r="E171" s="8"/>
      <c r="F171" s="45">
        <v>9697896.2399999984</v>
      </c>
      <c r="G171" s="8"/>
      <c r="H171" s="46">
        <f t="shared" si="26"/>
        <v>9231.6956116135152</v>
      </c>
      <c r="J171" s="44">
        <v>1091.5</v>
      </c>
      <c r="K171" s="8"/>
      <c r="L171" s="45">
        <v>10775513.950000005</v>
      </c>
      <c r="M171" s="8"/>
      <c r="N171" s="46">
        <f t="shared" si="18"/>
        <v>9872.2070087036227</v>
      </c>
      <c r="P171" s="47">
        <f t="shared" si="27"/>
        <v>8728106.6159999985</v>
      </c>
      <c r="Q171" s="8"/>
      <c r="R171" s="46">
        <f t="shared" si="20"/>
        <v>8308.5260504521648</v>
      </c>
      <c r="T171" s="48">
        <f t="shared" si="28"/>
        <v>0</v>
      </c>
      <c r="U171" s="14"/>
      <c r="V171" s="49">
        <f t="shared" si="22"/>
        <v>0</v>
      </c>
      <c r="X171" s="50">
        <f t="shared" si="23"/>
        <v>0</v>
      </c>
      <c r="Y171" s="13"/>
      <c r="Z171" s="54">
        <f t="shared" si="24"/>
        <v>0</v>
      </c>
      <c r="AA171" s="52"/>
      <c r="AB171" s="53">
        <f t="shared" si="25"/>
        <v>0</v>
      </c>
      <c r="AC171" s="52"/>
    </row>
    <row r="172" spans="1:29" x14ac:dyDescent="0.2">
      <c r="A172" s="42" t="s">
        <v>19</v>
      </c>
      <c r="B172" s="43" t="s">
        <v>207</v>
      </c>
      <c r="C172" s="43" t="s">
        <v>211</v>
      </c>
      <c r="D172" s="44">
        <v>2196.5</v>
      </c>
      <c r="E172" s="8"/>
      <c r="F172" s="45">
        <v>19560470.060000002</v>
      </c>
      <c r="G172" s="8"/>
      <c r="H172" s="46">
        <f t="shared" si="26"/>
        <v>8905.2902617801064</v>
      </c>
      <c r="J172" s="44">
        <v>2213.5</v>
      </c>
      <c r="K172" s="8"/>
      <c r="L172" s="45">
        <v>21199165.779999979</v>
      </c>
      <c r="M172" s="8"/>
      <c r="N172" s="46">
        <f t="shared" si="18"/>
        <v>9577.2151705443775</v>
      </c>
      <c r="P172" s="47">
        <f t="shared" si="27"/>
        <v>17604423.054000001</v>
      </c>
      <c r="Q172" s="8"/>
      <c r="R172" s="46">
        <f t="shared" si="20"/>
        <v>8014.7612356020963</v>
      </c>
      <c r="T172" s="48">
        <f t="shared" si="28"/>
        <v>0</v>
      </c>
      <c r="U172" s="14"/>
      <c r="V172" s="49">
        <f t="shared" si="22"/>
        <v>0</v>
      </c>
      <c r="X172" s="50">
        <f t="shared" si="23"/>
        <v>0</v>
      </c>
      <c r="Y172" s="13"/>
      <c r="Z172" s="54">
        <f t="shared" si="24"/>
        <v>0</v>
      </c>
      <c r="AA172" s="52"/>
      <c r="AB172" s="53">
        <f t="shared" si="25"/>
        <v>0</v>
      </c>
      <c r="AC172" s="52"/>
    </row>
    <row r="173" spans="1:29" x14ac:dyDescent="0.2">
      <c r="A173" s="42" t="s">
        <v>177</v>
      </c>
      <c r="B173" s="43" t="s">
        <v>207</v>
      </c>
      <c r="C173" s="43" t="s">
        <v>210</v>
      </c>
      <c r="D173" s="44">
        <v>759</v>
      </c>
      <c r="E173" s="8"/>
      <c r="F173" s="45">
        <v>6627654.2399999946</v>
      </c>
      <c r="G173" s="8"/>
      <c r="H173" s="46">
        <f t="shared" si="26"/>
        <v>8732.0872727272654</v>
      </c>
      <c r="J173" s="44">
        <v>761.5</v>
      </c>
      <c r="K173" s="8"/>
      <c r="L173" s="45">
        <v>6527572.5600000024</v>
      </c>
      <c r="M173" s="8"/>
      <c r="N173" s="46">
        <f t="shared" si="18"/>
        <v>8571.9928562048626</v>
      </c>
      <c r="P173" s="47">
        <f t="shared" si="27"/>
        <v>5964888.815999995</v>
      </c>
      <c r="Q173" s="8"/>
      <c r="R173" s="46">
        <f t="shared" si="20"/>
        <v>7858.8785454545387</v>
      </c>
      <c r="T173" s="48">
        <f t="shared" si="28"/>
        <v>0</v>
      </c>
      <c r="U173" s="14"/>
      <c r="V173" s="49">
        <f t="shared" si="22"/>
        <v>0</v>
      </c>
      <c r="X173" s="50">
        <f t="shared" si="23"/>
        <v>0</v>
      </c>
      <c r="Y173" s="13"/>
      <c r="Z173" s="54">
        <f t="shared" si="24"/>
        <v>0</v>
      </c>
      <c r="AA173" s="52"/>
      <c r="AB173" s="53">
        <f t="shared" si="25"/>
        <v>0</v>
      </c>
      <c r="AC173" s="52"/>
    </row>
    <row r="174" spans="1:29" x14ac:dyDescent="0.2">
      <c r="A174" s="42" t="s">
        <v>139</v>
      </c>
      <c r="B174" s="43" t="s">
        <v>207</v>
      </c>
      <c r="C174" s="43" t="s">
        <v>209</v>
      </c>
      <c r="D174" s="44">
        <v>152.5</v>
      </c>
      <c r="E174" s="8"/>
      <c r="F174" s="45">
        <v>2067975.7000000007</v>
      </c>
      <c r="G174" s="8"/>
      <c r="H174" s="46">
        <f t="shared" si="26"/>
        <v>13560.496393442627</v>
      </c>
      <c r="J174" s="44">
        <v>151.5</v>
      </c>
      <c r="K174" s="8"/>
      <c r="L174" s="45">
        <v>2222457.0700000003</v>
      </c>
      <c r="M174" s="8"/>
      <c r="N174" s="46">
        <f t="shared" si="18"/>
        <v>14669.683630363039</v>
      </c>
      <c r="P174" s="47">
        <f t="shared" si="27"/>
        <v>1861178.1300000006</v>
      </c>
      <c r="Q174" s="8"/>
      <c r="R174" s="46">
        <f t="shared" si="20"/>
        <v>12204.446754098364</v>
      </c>
      <c r="T174" s="48">
        <f t="shared" si="28"/>
        <v>0</v>
      </c>
      <c r="U174" s="14"/>
      <c r="V174" s="49">
        <f t="shared" si="22"/>
        <v>0</v>
      </c>
      <c r="X174" s="50">
        <f t="shared" si="23"/>
        <v>0</v>
      </c>
      <c r="Y174" s="13"/>
      <c r="Z174" s="54">
        <f t="shared" si="24"/>
        <v>0</v>
      </c>
      <c r="AA174" s="52"/>
      <c r="AB174" s="53">
        <f t="shared" si="25"/>
        <v>0</v>
      </c>
      <c r="AC174" s="52"/>
    </row>
    <row r="175" spans="1:29" x14ac:dyDescent="0.2">
      <c r="A175" s="42" t="s">
        <v>176</v>
      </c>
      <c r="B175" s="43" t="s">
        <v>207</v>
      </c>
      <c r="C175" s="43" t="s">
        <v>208</v>
      </c>
      <c r="D175" s="44">
        <v>170</v>
      </c>
      <c r="E175" s="8"/>
      <c r="F175" s="45">
        <v>1863103.7</v>
      </c>
      <c r="G175" s="8"/>
      <c r="H175" s="46">
        <f t="shared" si="26"/>
        <v>10959.433529411765</v>
      </c>
      <c r="J175" s="44">
        <v>183.5</v>
      </c>
      <c r="K175" s="8"/>
      <c r="L175" s="45">
        <v>2024202.0600000005</v>
      </c>
      <c r="M175" s="8"/>
      <c r="N175" s="46">
        <f t="shared" si="18"/>
        <v>11031.073896457769</v>
      </c>
      <c r="P175" s="47">
        <f t="shared" si="27"/>
        <v>1676793.33</v>
      </c>
      <c r="Q175" s="8"/>
      <c r="R175" s="46">
        <f t="shared" si="20"/>
        <v>9863.4901764705883</v>
      </c>
      <c r="T175" s="48">
        <f t="shared" si="28"/>
        <v>0</v>
      </c>
      <c r="U175" s="14"/>
      <c r="V175" s="49">
        <f t="shared" si="22"/>
        <v>0</v>
      </c>
      <c r="X175" s="50">
        <f t="shared" si="23"/>
        <v>0</v>
      </c>
      <c r="Y175" s="13"/>
      <c r="Z175" s="54">
        <f t="shared" si="24"/>
        <v>0</v>
      </c>
      <c r="AA175" s="52"/>
      <c r="AB175" s="53">
        <f t="shared" si="25"/>
        <v>0</v>
      </c>
      <c r="AC175" s="52"/>
    </row>
    <row r="176" spans="1:29" x14ac:dyDescent="0.2">
      <c r="A176" s="42" t="s">
        <v>126</v>
      </c>
      <c r="B176" s="43" t="s">
        <v>207</v>
      </c>
      <c r="C176" s="43" t="s">
        <v>206</v>
      </c>
      <c r="D176" s="44">
        <v>81.5</v>
      </c>
      <c r="E176" s="8"/>
      <c r="F176" s="45">
        <v>1628527.9599999997</v>
      </c>
      <c r="G176" s="8"/>
      <c r="H176" s="46">
        <f t="shared" si="26"/>
        <v>19981.938159509198</v>
      </c>
      <c r="J176" s="44">
        <v>83</v>
      </c>
      <c r="K176" s="8"/>
      <c r="L176" s="45">
        <v>1701203.75</v>
      </c>
      <c r="M176" s="8"/>
      <c r="N176" s="46">
        <f t="shared" si="18"/>
        <v>20496.430722891568</v>
      </c>
      <c r="P176" s="47">
        <f t="shared" si="27"/>
        <v>1465675.1639999999</v>
      </c>
      <c r="Q176" s="8"/>
      <c r="R176" s="46">
        <f t="shared" si="20"/>
        <v>17983.744343558279</v>
      </c>
      <c r="T176" s="48">
        <f t="shared" si="28"/>
        <v>0</v>
      </c>
      <c r="U176" s="14"/>
      <c r="V176" s="49">
        <f t="shared" si="22"/>
        <v>0</v>
      </c>
      <c r="X176" s="50">
        <f t="shared" si="23"/>
        <v>0</v>
      </c>
      <c r="Y176" s="13"/>
      <c r="Z176" s="54">
        <f t="shared" si="24"/>
        <v>0</v>
      </c>
      <c r="AA176" s="52"/>
      <c r="AB176" s="53">
        <f t="shared" si="25"/>
        <v>0</v>
      </c>
      <c r="AC176" s="52"/>
    </row>
    <row r="177" spans="1:29" x14ac:dyDescent="0.2">
      <c r="A177" s="57" t="s">
        <v>143</v>
      </c>
      <c r="B177" s="43" t="s">
        <v>202</v>
      </c>
      <c r="C177" s="43" t="s">
        <v>205</v>
      </c>
      <c r="D177" s="44">
        <v>757</v>
      </c>
      <c r="E177" s="8"/>
      <c r="F177" s="45">
        <v>6933413.0799999936</v>
      </c>
      <c r="G177" s="8"/>
      <c r="H177" s="46">
        <f t="shared" si="26"/>
        <v>9159.0661558784595</v>
      </c>
      <c r="J177" s="44">
        <v>753.5</v>
      </c>
      <c r="K177" s="8"/>
      <c r="L177" s="45">
        <v>7733208.1799999988</v>
      </c>
      <c r="M177" s="8"/>
      <c r="N177" s="46">
        <f t="shared" si="18"/>
        <v>10263.050006635698</v>
      </c>
      <c r="P177" s="47">
        <f t="shared" si="27"/>
        <v>6240071.7719999943</v>
      </c>
      <c r="Q177" s="8"/>
      <c r="R177" s="46">
        <f t="shared" si="20"/>
        <v>8243.1595402906132</v>
      </c>
      <c r="T177" s="48">
        <f t="shared" si="28"/>
        <v>0</v>
      </c>
      <c r="U177" s="14"/>
      <c r="V177" s="49">
        <f t="shared" si="22"/>
        <v>0</v>
      </c>
      <c r="X177" s="50">
        <f t="shared" si="23"/>
        <v>0</v>
      </c>
      <c r="Y177" s="13"/>
      <c r="Z177" s="54">
        <f t="shared" si="24"/>
        <v>0</v>
      </c>
      <c r="AA177" s="52"/>
      <c r="AB177" s="53">
        <f t="shared" si="25"/>
        <v>0</v>
      </c>
      <c r="AC177" s="52"/>
    </row>
    <row r="178" spans="1:29" x14ac:dyDescent="0.2">
      <c r="A178" s="57" t="s">
        <v>142</v>
      </c>
      <c r="B178" s="43" t="s">
        <v>202</v>
      </c>
      <c r="C178" s="43" t="s">
        <v>204</v>
      </c>
      <c r="D178" s="44">
        <v>680</v>
      </c>
      <c r="E178" s="8"/>
      <c r="F178" s="45">
        <v>5748584.3899999987</v>
      </c>
      <c r="G178" s="8"/>
      <c r="H178" s="46">
        <f t="shared" si="26"/>
        <v>8453.80057352941</v>
      </c>
      <c r="J178" s="44">
        <v>663</v>
      </c>
      <c r="K178" s="8"/>
      <c r="L178" s="45">
        <v>5822012.7699999977</v>
      </c>
      <c r="M178" s="8"/>
      <c r="N178" s="46">
        <f t="shared" si="18"/>
        <v>8781.3163951734514</v>
      </c>
      <c r="P178" s="47">
        <f t="shared" si="27"/>
        <v>5173725.9509999994</v>
      </c>
      <c r="Q178" s="8"/>
      <c r="R178" s="46">
        <f t="shared" si="20"/>
        <v>7608.4205161764694</v>
      </c>
      <c r="T178" s="48">
        <f t="shared" si="28"/>
        <v>0</v>
      </c>
      <c r="U178" s="14"/>
      <c r="V178" s="49">
        <f t="shared" si="22"/>
        <v>0</v>
      </c>
      <c r="X178" s="50">
        <f t="shared" si="23"/>
        <v>0</v>
      </c>
      <c r="Y178" s="13"/>
      <c r="Z178" s="54">
        <f t="shared" si="24"/>
        <v>0</v>
      </c>
      <c r="AA178" s="52"/>
      <c r="AB178" s="53">
        <f t="shared" si="25"/>
        <v>0</v>
      </c>
      <c r="AC178" s="52"/>
    </row>
    <row r="179" spans="1:29" x14ac:dyDescent="0.2">
      <c r="A179" s="57" t="s">
        <v>121</v>
      </c>
      <c r="B179" s="43" t="s">
        <v>202</v>
      </c>
      <c r="C179" s="43" t="s">
        <v>203</v>
      </c>
      <c r="D179" s="44">
        <v>155</v>
      </c>
      <c r="E179" s="8"/>
      <c r="F179" s="45">
        <v>1792281.1799999997</v>
      </c>
      <c r="G179" s="8"/>
      <c r="H179" s="46">
        <f t="shared" si="26"/>
        <v>11563.104387096771</v>
      </c>
      <c r="J179" s="44">
        <v>153</v>
      </c>
      <c r="K179" s="8"/>
      <c r="L179" s="45">
        <v>2016171.2899999993</v>
      </c>
      <c r="M179" s="8"/>
      <c r="N179" s="46">
        <f t="shared" si="18"/>
        <v>13177.590130718951</v>
      </c>
      <c r="P179" s="47">
        <f t="shared" si="27"/>
        <v>1613053.0619999997</v>
      </c>
      <c r="Q179" s="8"/>
      <c r="R179" s="46">
        <f t="shared" si="20"/>
        <v>10406.793948387094</v>
      </c>
      <c r="T179" s="48">
        <f t="shared" si="28"/>
        <v>0</v>
      </c>
      <c r="U179" s="14"/>
      <c r="V179" s="49">
        <f t="shared" si="22"/>
        <v>0</v>
      </c>
      <c r="X179" s="50">
        <f t="shared" si="23"/>
        <v>0</v>
      </c>
      <c r="Y179" s="13"/>
      <c r="Z179" s="54">
        <f t="shared" si="24"/>
        <v>0</v>
      </c>
      <c r="AA179" s="52"/>
      <c r="AB179" s="53">
        <f t="shared" si="25"/>
        <v>0</v>
      </c>
      <c r="AC179" s="52"/>
    </row>
    <row r="180" spans="1:29" x14ac:dyDescent="0.2">
      <c r="A180" s="57" t="s">
        <v>102</v>
      </c>
      <c r="B180" s="43" t="s">
        <v>202</v>
      </c>
      <c r="C180" s="43" t="s">
        <v>201</v>
      </c>
      <c r="D180" s="44">
        <v>69</v>
      </c>
      <c r="E180" s="8"/>
      <c r="F180" s="45">
        <v>1422326.48</v>
      </c>
      <c r="G180" s="8"/>
      <c r="H180" s="46">
        <f t="shared" si="26"/>
        <v>20613.42724637681</v>
      </c>
      <c r="J180" s="44">
        <v>59</v>
      </c>
      <c r="K180" s="8"/>
      <c r="L180" s="45">
        <v>1376214.7800000003</v>
      </c>
      <c r="M180" s="8"/>
      <c r="N180" s="46">
        <f t="shared" si="18"/>
        <v>23325.674237288142</v>
      </c>
      <c r="P180" s="47">
        <f t="shared" si="27"/>
        <v>1280093.8319999999</v>
      </c>
      <c r="Q180" s="8"/>
      <c r="R180" s="46">
        <f t="shared" si="20"/>
        <v>18552.084521739129</v>
      </c>
      <c r="T180" s="48">
        <f t="shared" si="28"/>
        <v>0</v>
      </c>
      <c r="U180" s="14"/>
      <c r="V180" s="49">
        <f t="shared" si="22"/>
        <v>0</v>
      </c>
      <c r="X180" s="50">
        <f t="shared" si="23"/>
        <v>0</v>
      </c>
      <c r="Y180" s="13"/>
      <c r="Z180" s="54">
        <f t="shared" si="24"/>
        <v>0</v>
      </c>
      <c r="AA180" s="52"/>
      <c r="AB180" s="53">
        <f t="shared" si="25"/>
        <v>0</v>
      </c>
      <c r="AC180" s="52"/>
    </row>
    <row r="181" spans="1:29" ht="13.5" thickBot="1" x14ac:dyDescent="0.25">
      <c r="A181" s="58" t="s">
        <v>137</v>
      </c>
      <c r="C181" s="43" t="s">
        <v>200</v>
      </c>
      <c r="D181" s="59">
        <v>11232.5</v>
      </c>
      <c r="E181" s="12"/>
      <c r="F181" s="60">
        <v>67631722.009999946</v>
      </c>
      <c r="G181" s="12"/>
      <c r="H181" s="61">
        <f t="shared" si="26"/>
        <v>6021.0747393723523</v>
      </c>
      <c r="J181" s="59">
        <v>9951.5</v>
      </c>
      <c r="K181" s="12"/>
      <c r="L181" s="60">
        <v>61537278.319999993</v>
      </c>
      <c r="M181" s="12"/>
      <c r="N181" s="61">
        <f t="shared" si="18"/>
        <v>6183.7188685122837</v>
      </c>
      <c r="P181" s="62">
        <f t="shared" si="27"/>
        <v>60868549.808999956</v>
      </c>
      <c r="Q181" s="12"/>
      <c r="R181" s="61">
        <f t="shared" si="20"/>
        <v>5418.967265435117</v>
      </c>
      <c r="T181" s="63">
        <f t="shared" si="28"/>
        <v>0</v>
      </c>
      <c r="U181" s="11"/>
      <c r="V181" s="64">
        <f t="shared" si="22"/>
        <v>0</v>
      </c>
      <c r="X181" s="65">
        <f t="shared" si="23"/>
        <v>0</v>
      </c>
      <c r="Y181" s="10"/>
      <c r="Z181" s="66">
        <f t="shared" si="24"/>
        <v>0</v>
      </c>
      <c r="AA181" s="52"/>
      <c r="AB181" s="67">
        <f t="shared" si="25"/>
        <v>0</v>
      </c>
      <c r="AC181" s="52"/>
    </row>
    <row r="182" spans="1:29" x14ac:dyDescent="0.2">
      <c r="D182" s="68">
        <f>SUM(D3:D181)</f>
        <v>807302</v>
      </c>
      <c r="F182" s="69">
        <f>SUM(F3:F181)</f>
        <v>6516463461.1299982</v>
      </c>
      <c r="J182" s="68">
        <f>SUM(J3:J181)</f>
        <v>820864</v>
      </c>
      <c r="L182" s="34">
        <f>SUM(L3:L181)</f>
        <v>6913394677.3499994</v>
      </c>
      <c r="T182" s="45"/>
      <c r="X182" s="45"/>
      <c r="AA182" s="52"/>
      <c r="AB182" s="52"/>
      <c r="AC182" s="52"/>
    </row>
    <row r="183" spans="1:29" x14ac:dyDescent="0.2">
      <c r="D183" s="52"/>
      <c r="J183" s="52"/>
      <c r="T183" s="45"/>
      <c r="X183" s="45"/>
      <c r="AA183" s="34"/>
      <c r="AB183" s="34"/>
    </row>
    <row r="184" spans="1:29" x14ac:dyDescent="0.2">
      <c r="C184" s="70" t="s">
        <v>456</v>
      </c>
      <c r="D184" s="52" t="s">
        <v>457</v>
      </c>
      <c r="J184" s="52"/>
      <c r="T184" s="45"/>
      <c r="X184" s="45"/>
      <c r="AA184" s="34"/>
      <c r="AB184" s="34"/>
    </row>
    <row r="185" spans="1:29" x14ac:dyDescent="0.2">
      <c r="D185" s="52"/>
      <c r="J185" s="52"/>
      <c r="T185" s="45"/>
      <c r="X185" s="45"/>
      <c r="AA185" s="34"/>
      <c r="AB185" s="34"/>
    </row>
    <row r="186" spans="1:29" x14ac:dyDescent="0.2">
      <c r="D186" s="34"/>
      <c r="J186" s="34"/>
      <c r="T186" s="45"/>
      <c r="X186" s="45"/>
      <c r="AA186" s="34"/>
      <c r="AB186" s="34"/>
    </row>
    <row r="187" spans="1:29" x14ac:dyDescent="0.2">
      <c r="D187" s="34"/>
      <c r="J187" s="34"/>
      <c r="T187" s="45"/>
      <c r="X187" s="45"/>
      <c r="AA187" s="34"/>
      <c r="AB187" s="34"/>
    </row>
    <row r="188" spans="1:29" x14ac:dyDescent="0.2">
      <c r="D188" s="34"/>
      <c r="J188" s="34"/>
      <c r="T188" s="45"/>
      <c r="X188" s="45"/>
      <c r="AA188" s="34"/>
      <c r="AB188" s="34"/>
    </row>
    <row r="189" spans="1:29" x14ac:dyDescent="0.2">
      <c r="D189" s="34"/>
      <c r="J189" s="34"/>
      <c r="T189" s="45"/>
      <c r="X189" s="45"/>
      <c r="AA189" s="34"/>
      <c r="AB189" s="34"/>
    </row>
    <row r="190" spans="1:29" x14ac:dyDescent="0.2">
      <c r="D190" s="34"/>
      <c r="J190" s="34"/>
      <c r="T190" s="45"/>
      <c r="X190" s="45"/>
      <c r="AA190" s="34"/>
      <c r="AB190" s="34"/>
    </row>
    <row r="191" spans="1:29" x14ac:dyDescent="0.2">
      <c r="D191" s="34"/>
      <c r="J191" s="34"/>
      <c r="T191" s="45"/>
      <c r="X191" s="45"/>
      <c r="AA191" s="34"/>
      <c r="AB191" s="34"/>
    </row>
    <row r="192" spans="1:29" x14ac:dyDescent="0.2">
      <c r="D192" s="34"/>
      <c r="J192" s="34"/>
      <c r="T192" s="45"/>
      <c r="X192" s="45"/>
      <c r="AA192" s="34"/>
      <c r="AB192" s="34"/>
    </row>
    <row r="193" spans="4:28" x14ac:dyDescent="0.2">
      <c r="D193" s="34"/>
      <c r="J193" s="34"/>
      <c r="AA193" s="34"/>
      <c r="AB193" s="34"/>
    </row>
    <row r="194" spans="4:28" x14ac:dyDescent="0.2">
      <c r="D194" s="34"/>
      <c r="J194" s="34"/>
      <c r="AA194" s="34"/>
      <c r="AB194" s="34"/>
    </row>
    <row r="195" spans="4:28" x14ac:dyDescent="0.2">
      <c r="D195" s="34"/>
      <c r="J195" s="34"/>
      <c r="AA195" s="34"/>
      <c r="AB195" s="34"/>
    </row>
    <row r="196" spans="4:28" x14ac:dyDescent="0.2">
      <c r="D196" s="34"/>
      <c r="J196" s="34"/>
      <c r="AA196" s="34"/>
      <c r="AB196" s="34"/>
    </row>
    <row r="197" spans="4:28" x14ac:dyDescent="0.2">
      <c r="D197" s="34"/>
      <c r="J197" s="34"/>
      <c r="AA197" s="34"/>
      <c r="AB197" s="34"/>
    </row>
    <row r="198" spans="4:28" x14ac:dyDescent="0.2">
      <c r="D198" s="34"/>
      <c r="J198" s="34"/>
      <c r="AA198" s="34"/>
      <c r="AB198" s="34"/>
    </row>
    <row r="199" spans="4:28" x14ac:dyDescent="0.2">
      <c r="D199" s="34"/>
      <c r="J199" s="34"/>
      <c r="AA199" s="34"/>
      <c r="AB199" s="34"/>
    </row>
    <row r="200" spans="4:28" x14ac:dyDescent="0.2">
      <c r="D200" s="34"/>
      <c r="J200" s="34"/>
      <c r="AA200" s="34"/>
      <c r="AB200" s="34"/>
    </row>
    <row r="201" spans="4:28" x14ac:dyDescent="0.2">
      <c r="D201" s="34"/>
      <c r="J201" s="34"/>
      <c r="AA201" s="34"/>
      <c r="AB201" s="34"/>
    </row>
    <row r="202" spans="4:28" x14ac:dyDescent="0.2">
      <c r="D202" s="34"/>
      <c r="J202" s="34"/>
      <c r="AA202" s="34"/>
      <c r="AB202" s="34"/>
    </row>
    <row r="203" spans="4:28" x14ac:dyDescent="0.2">
      <c r="D203" s="34"/>
      <c r="J203" s="34"/>
      <c r="AA203" s="34"/>
      <c r="AB203" s="34"/>
    </row>
    <row r="204" spans="4:28" x14ac:dyDescent="0.2">
      <c r="D204" s="34"/>
      <c r="J204" s="34"/>
      <c r="AA204" s="34"/>
      <c r="AB204" s="34"/>
    </row>
    <row r="205" spans="4:28" x14ac:dyDescent="0.2">
      <c r="D205" s="34"/>
      <c r="J205" s="34"/>
      <c r="AA205" s="34"/>
      <c r="AB205" s="34"/>
    </row>
    <row r="206" spans="4:28" x14ac:dyDescent="0.2">
      <c r="D206" s="34"/>
      <c r="J206" s="34"/>
      <c r="AA206" s="34"/>
      <c r="AB206" s="34"/>
    </row>
    <row r="207" spans="4:28" x14ac:dyDescent="0.2">
      <c r="D207" s="34"/>
      <c r="J207" s="34"/>
      <c r="AA207" s="34"/>
      <c r="AB207" s="34"/>
    </row>
    <row r="208" spans="4:28" x14ac:dyDescent="0.2">
      <c r="D208" s="34"/>
      <c r="J208" s="34"/>
      <c r="AA208" s="34"/>
      <c r="AB208" s="34"/>
    </row>
    <row r="209" spans="4:28" x14ac:dyDescent="0.2">
      <c r="D209" s="34"/>
      <c r="J209" s="34"/>
      <c r="AA209" s="34"/>
      <c r="AB209" s="34"/>
    </row>
    <row r="210" spans="4:28" x14ac:dyDescent="0.2">
      <c r="D210" s="34"/>
      <c r="J210" s="34"/>
      <c r="AA210" s="34"/>
      <c r="AB210" s="34"/>
    </row>
    <row r="211" spans="4:28" x14ac:dyDescent="0.2">
      <c r="D211" s="34"/>
      <c r="J211" s="34"/>
      <c r="AA211" s="34"/>
      <c r="AB211" s="34"/>
    </row>
    <row r="212" spans="4:28" x14ac:dyDescent="0.2">
      <c r="D212" s="34"/>
      <c r="J212" s="34"/>
      <c r="AA212" s="34"/>
      <c r="AB212" s="34"/>
    </row>
    <row r="213" spans="4:28" x14ac:dyDescent="0.2">
      <c r="D213" s="34"/>
      <c r="J213" s="34"/>
      <c r="AA213" s="34"/>
      <c r="AB213" s="34"/>
    </row>
    <row r="214" spans="4:28" x14ac:dyDescent="0.2">
      <c r="D214" s="34"/>
      <c r="J214" s="34"/>
      <c r="AA214" s="34"/>
      <c r="AB214" s="34"/>
    </row>
    <row r="215" spans="4:28" x14ac:dyDescent="0.2">
      <c r="D215" s="34"/>
      <c r="J215" s="34"/>
      <c r="AA215" s="34"/>
      <c r="AB215" s="34"/>
    </row>
    <row r="216" spans="4:28" x14ac:dyDescent="0.2">
      <c r="D216" s="34"/>
      <c r="J216" s="34"/>
      <c r="AA216" s="34"/>
      <c r="AB216" s="34"/>
    </row>
    <row r="217" spans="4:28" x14ac:dyDescent="0.2">
      <c r="D217" s="34"/>
      <c r="J217" s="34"/>
      <c r="AA217" s="34"/>
      <c r="AB217" s="34"/>
    </row>
    <row r="218" spans="4:28" x14ac:dyDescent="0.2">
      <c r="D218" s="34"/>
      <c r="J218" s="34"/>
      <c r="AA218" s="34"/>
      <c r="AB218" s="34"/>
    </row>
    <row r="219" spans="4:28" x14ac:dyDescent="0.2">
      <c r="D219" s="34"/>
      <c r="J219" s="34"/>
      <c r="AA219" s="34"/>
      <c r="AB219" s="34"/>
    </row>
    <row r="220" spans="4:28" x14ac:dyDescent="0.2">
      <c r="D220" s="34"/>
      <c r="J220" s="34"/>
      <c r="AA220" s="34"/>
      <c r="AB220" s="34"/>
    </row>
    <row r="221" spans="4:28" x14ac:dyDescent="0.2">
      <c r="D221" s="34"/>
      <c r="J221" s="34"/>
      <c r="AA221" s="34"/>
      <c r="AB221" s="34"/>
    </row>
    <row r="222" spans="4:28" x14ac:dyDescent="0.2">
      <c r="D222" s="34"/>
      <c r="J222" s="34"/>
      <c r="AA222" s="34"/>
      <c r="AB222" s="34"/>
    </row>
    <row r="223" spans="4:28" x14ac:dyDescent="0.2">
      <c r="D223" s="34"/>
      <c r="J223" s="34"/>
      <c r="AA223" s="34"/>
      <c r="AB223" s="34"/>
    </row>
    <row r="224" spans="4:28" x14ac:dyDescent="0.2">
      <c r="D224" s="34"/>
      <c r="J224" s="34"/>
      <c r="AA224" s="34"/>
      <c r="AB224" s="34"/>
    </row>
    <row r="225" spans="4:28" x14ac:dyDescent="0.2">
      <c r="D225" s="34"/>
      <c r="J225" s="34"/>
      <c r="AA225" s="34"/>
      <c r="AB225" s="34"/>
    </row>
    <row r="226" spans="4:28" x14ac:dyDescent="0.2">
      <c r="D226" s="34"/>
      <c r="J226" s="34"/>
      <c r="AA226" s="34"/>
      <c r="AB226" s="34"/>
    </row>
    <row r="227" spans="4:28" x14ac:dyDescent="0.2">
      <c r="D227" s="34"/>
      <c r="J227" s="34"/>
      <c r="AA227" s="34"/>
      <c r="AB227" s="34"/>
    </row>
    <row r="228" spans="4:28" x14ac:dyDescent="0.2">
      <c r="D228" s="34"/>
      <c r="J228" s="34"/>
      <c r="AA228" s="34"/>
      <c r="AB228" s="34"/>
    </row>
    <row r="229" spans="4:28" x14ac:dyDescent="0.2">
      <c r="D229" s="34"/>
      <c r="J229" s="34"/>
      <c r="AA229" s="34"/>
      <c r="AB229" s="34"/>
    </row>
    <row r="230" spans="4:28" x14ac:dyDescent="0.2">
      <c r="D230" s="34"/>
      <c r="J230" s="34"/>
      <c r="AA230" s="34"/>
      <c r="AB230" s="34"/>
    </row>
    <row r="231" spans="4:28" x14ac:dyDescent="0.2">
      <c r="D231" s="34"/>
      <c r="J231" s="34"/>
      <c r="AA231" s="34"/>
      <c r="AB231" s="34"/>
    </row>
    <row r="232" spans="4:28" x14ac:dyDescent="0.2">
      <c r="D232" s="34"/>
      <c r="J232" s="34"/>
      <c r="AA232" s="34"/>
      <c r="AB232" s="34"/>
    </row>
    <row r="233" spans="4:28" x14ac:dyDescent="0.2">
      <c r="D233" s="34"/>
      <c r="J233" s="34"/>
      <c r="AA233" s="34"/>
      <c r="AB233" s="34"/>
    </row>
    <row r="234" spans="4:28" x14ac:dyDescent="0.2">
      <c r="D234" s="34"/>
      <c r="J234" s="34"/>
      <c r="AA234" s="34"/>
      <c r="AB234" s="34"/>
    </row>
    <row r="235" spans="4:28" x14ac:dyDescent="0.2">
      <c r="D235" s="34"/>
      <c r="J235" s="34"/>
      <c r="AA235" s="34"/>
      <c r="AB235" s="34"/>
    </row>
    <row r="236" spans="4:28" x14ac:dyDescent="0.2">
      <c r="D236" s="34"/>
      <c r="J236" s="34"/>
      <c r="AA236" s="34"/>
      <c r="AB236" s="34"/>
    </row>
    <row r="237" spans="4:28" x14ac:dyDescent="0.2">
      <c r="D237" s="34"/>
      <c r="J237" s="34"/>
      <c r="AA237" s="34"/>
      <c r="AB237" s="34"/>
    </row>
    <row r="238" spans="4:28" x14ac:dyDescent="0.2">
      <c r="D238" s="34"/>
      <c r="J238" s="34"/>
      <c r="AA238" s="34"/>
      <c r="AB238" s="34"/>
    </row>
    <row r="239" spans="4:28" x14ac:dyDescent="0.2">
      <c r="D239" s="34"/>
      <c r="J239" s="34"/>
      <c r="AA239" s="34"/>
      <c r="AB239" s="34"/>
    </row>
    <row r="240" spans="4:28" x14ac:dyDescent="0.2">
      <c r="D240" s="34"/>
      <c r="J240" s="34"/>
      <c r="AA240" s="34"/>
      <c r="AB240" s="34"/>
    </row>
    <row r="241" spans="4:28" x14ac:dyDescent="0.2">
      <c r="D241" s="34"/>
      <c r="J241" s="34"/>
      <c r="AA241" s="34"/>
      <c r="AB241" s="34"/>
    </row>
    <row r="242" spans="4:28" x14ac:dyDescent="0.2">
      <c r="D242" s="34"/>
      <c r="J242" s="34"/>
      <c r="AA242" s="34"/>
      <c r="AB242" s="34"/>
    </row>
    <row r="243" spans="4:28" x14ac:dyDescent="0.2">
      <c r="D243" s="34"/>
      <c r="J243" s="34"/>
      <c r="AA243" s="34"/>
      <c r="AB243" s="34"/>
    </row>
    <row r="244" spans="4:28" x14ac:dyDescent="0.2">
      <c r="D244" s="34"/>
      <c r="J244" s="34"/>
      <c r="AA244" s="34"/>
      <c r="AB244" s="34"/>
    </row>
    <row r="245" spans="4:28" x14ac:dyDescent="0.2">
      <c r="D245" s="34"/>
      <c r="J245" s="34"/>
      <c r="AA245" s="34"/>
      <c r="AB245" s="34"/>
    </row>
    <row r="246" spans="4:28" x14ac:dyDescent="0.2">
      <c r="D246" s="34"/>
      <c r="J246" s="34"/>
      <c r="AA246" s="34"/>
      <c r="AB246" s="34"/>
    </row>
    <row r="247" spans="4:28" x14ac:dyDescent="0.2">
      <c r="D247" s="34"/>
      <c r="J247" s="34"/>
      <c r="AA247" s="34"/>
      <c r="AB247" s="34"/>
    </row>
    <row r="248" spans="4:28" x14ac:dyDescent="0.2">
      <c r="D248" s="34"/>
      <c r="J248" s="34"/>
      <c r="AA248" s="34"/>
      <c r="AB248" s="34"/>
    </row>
    <row r="249" spans="4:28" x14ac:dyDescent="0.2">
      <c r="D249" s="34"/>
      <c r="J249" s="34"/>
    </row>
  </sheetData>
  <autoFilter ref="A2:AC182"/>
  <mergeCells count="5">
    <mergeCell ref="D1:H1"/>
    <mergeCell ref="J1:N1"/>
    <mergeCell ref="P1:R1"/>
    <mergeCell ref="T1:V1"/>
    <mergeCell ref="X1:Z1"/>
  </mergeCells>
  <conditionalFormatting sqref="X3:X181 Z3:Z181 AB3:AB181">
    <cfRule type="cellIs" dxfId="0" priority="1" stopIfTrue="1" operator="notEqual">
      <formula>0</formula>
    </cfRule>
  </conditionalFormatting>
  <pageMargins left="0.75" right="0.75" top="1" bottom="1" header="0.5" footer="0.5"/>
  <pageSetup paperSize="5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workbookViewId="0"/>
  </sheetViews>
  <sheetFormatPr defaultRowHeight="12" x14ac:dyDescent="0.2"/>
  <cols>
    <col min="1" max="1" width="6" style="1" bestFit="1" customWidth="1"/>
    <col min="2" max="2" width="43.7109375" style="1" bestFit="1" customWidth="1"/>
    <col min="3" max="3" width="29.85546875" style="1" bestFit="1" customWidth="1"/>
    <col min="4" max="4" width="29" style="1" bestFit="1" customWidth="1"/>
    <col min="5" max="5" width="9.5703125" style="1" bestFit="1" customWidth="1"/>
    <col min="6" max="16384" width="9.140625" style="1"/>
  </cols>
  <sheetData>
    <row r="2" spans="1:6" x14ac:dyDescent="0.2">
      <c r="B2" s="5" t="s">
        <v>199</v>
      </c>
      <c r="C2" s="5" t="s">
        <v>198</v>
      </c>
    </row>
    <row r="6" spans="1:6" x14ac:dyDescent="0.2">
      <c r="B6" s="5" t="s">
        <v>197</v>
      </c>
    </row>
    <row r="8" spans="1:6" x14ac:dyDescent="0.2">
      <c r="B8" s="5" t="s">
        <v>196</v>
      </c>
      <c r="C8" s="5" t="s">
        <v>195</v>
      </c>
      <c r="D8" s="5" t="s">
        <v>194</v>
      </c>
      <c r="E8" s="5" t="s">
        <v>193</v>
      </c>
    </row>
    <row r="9" spans="1:6" ht="24" x14ac:dyDescent="0.2">
      <c r="A9" s="5" t="s">
        <v>191</v>
      </c>
      <c r="B9" s="7" t="s">
        <v>452</v>
      </c>
      <c r="C9" s="6" t="s">
        <v>192</v>
      </c>
      <c r="D9" s="1" t="s">
        <v>189</v>
      </c>
      <c r="E9" s="1" t="s">
        <v>186</v>
      </c>
      <c r="F9" s="17"/>
    </row>
    <row r="10" spans="1:6" x14ac:dyDescent="0.2">
      <c r="A10" s="5" t="s">
        <v>191</v>
      </c>
      <c r="B10" s="17" t="s">
        <v>453</v>
      </c>
      <c r="C10" s="4"/>
      <c r="D10" s="4" t="s">
        <v>178</v>
      </c>
    </row>
    <row r="11" spans="1:6" x14ac:dyDescent="0.2">
      <c r="A11" s="5" t="s">
        <v>191</v>
      </c>
      <c r="B11" s="4" t="s">
        <v>1</v>
      </c>
      <c r="C11" s="1" t="s">
        <v>190</v>
      </c>
      <c r="D11" s="1" t="s">
        <v>189</v>
      </c>
      <c r="E11" s="1" t="s">
        <v>186</v>
      </c>
    </row>
    <row r="12" spans="1:6" x14ac:dyDescent="0.2">
      <c r="A12" s="5" t="s">
        <v>188</v>
      </c>
      <c r="B12" s="4" t="s">
        <v>1</v>
      </c>
      <c r="D12" s="2" t="s">
        <v>187</v>
      </c>
      <c r="E12" s="1" t="s">
        <v>186</v>
      </c>
    </row>
    <row r="16" spans="1:6" x14ac:dyDescent="0.2">
      <c r="B16" s="1" t="s">
        <v>185</v>
      </c>
    </row>
    <row r="17" spans="2:2" x14ac:dyDescent="0.2">
      <c r="B17" s="1" t="s">
        <v>184</v>
      </c>
    </row>
    <row r="19" spans="2:2" x14ac:dyDescent="0.2">
      <c r="B19" s="1" t="s">
        <v>183</v>
      </c>
    </row>
    <row r="22" spans="2:2" x14ac:dyDescent="0.2">
      <c r="B22" s="2" t="s">
        <v>182</v>
      </c>
    </row>
    <row r="23" spans="2:2" x14ac:dyDescent="0.2">
      <c r="B23" s="3" t="s">
        <v>181</v>
      </c>
    </row>
    <row r="24" spans="2:2" x14ac:dyDescent="0.2">
      <c r="B24" s="2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MOE</vt:lpstr>
      <vt:lpstr>Report Specs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lucero_y</dc:creator>
  <cp:lastModifiedBy>Weber, Kirk</cp:lastModifiedBy>
  <cp:lastPrinted>2016-05-18T14:11:41Z</cp:lastPrinted>
  <dcterms:created xsi:type="dcterms:W3CDTF">2014-04-22T20:26:15Z</dcterms:created>
  <dcterms:modified xsi:type="dcterms:W3CDTF">2016-09-29T14:44:28Z</dcterms:modified>
</cp:coreProperties>
</file>