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8970" yWindow="60" windowWidth="10575" windowHeight="11520"/>
  </bookViews>
  <sheets>
    <sheet name="MOE Report" sheetId="7" r:id="rId1"/>
    <sheet name="Report Specs" sheetId="2" r:id="rId2"/>
  </sheets>
  <definedNames>
    <definedName name="_xlnm._FilterDatabase" localSheetId="0" hidden="1">'MOE Report'!$A$2:$AC$182</definedName>
  </definedNames>
  <calcPr calcId="145621"/>
</workbook>
</file>

<file path=xl/calcChain.xml><?xml version="1.0" encoding="utf-8"?>
<calcChain xmlns="http://schemas.openxmlformats.org/spreadsheetml/2006/main">
  <c r="P3" i="7" l="1"/>
  <c r="R3" i="7"/>
  <c r="J182" i="7" l="1"/>
  <c r="F182" i="7"/>
  <c r="D182" i="7"/>
  <c r="R181" i="7"/>
  <c r="P181" i="7"/>
  <c r="H181" i="7"/>
  <c r="P180" i="7"/>
  <c r="H180" i="7"/>
  <c r="R180" i="7" s="1"/>
  <c r="R179" i="7"/>
  <c r="P179" i="7"/>
  <c r="H179" i="7"/>
  <c r="P178" i="7"/>
  <c r="H178" i="7"/>
  <c r="R178" i="7" s="1"/>
  <c r="R177" i="7"/>
  <c r="P177" i="7"/>
  <c r="H177" i="7"/>
  <c r="P176" i="7"/>
  <c r="H176" i="7"/>
  <c r="R176" i="7" s="1"/>
  <c r="R175" i="7"/>
  <c r="P175" i="7"/>
  <c r="H175" i="7"/>
  <c r="P174" i="7"/>
  <c r="H174" i="7"/>
  <c r="R174" i="7" s="1"/>
  <c r="R173" i="7"/>
  <c r="P173" i="7"/>
  <c r="H173" i="7"/>
  <c r="P172" i="7"/>
  <c r="H172" i="7"/>
  <c r="R172" i="7" s="1"/>
  <c r="R171" i="7"/>
  <c r="P171" i="7"/>
  <c r="H171" i="7"/>
  <c r="P170" i="7"/>
  <c r="H170" i="7"/>
  <c r="R170" i="7" s="1"/>
  <c r="R169" i="7"/>
  <c r="P169" i="7"/>
  <c r="H169" i="7"/>
  <c r="P168" i="7"/>
  <c r="H168" i="7"/>
  <c r="R168" i="7" s="1"/>
  <c r="R167" i="7"/>
  <c r="P167" i="7"/>
  <c r="H167" i="7"/>
  <c r="P166" i="7"/>
  <c r="H166" i="7"/>
  <c r="R166" i="7" s="1"/>
  <c r="R165" i="7"/>
  <c r="P165" i="7"/>
  <c r="H165" i="7"/>
  <c r="P164" i="7"/>
  <c r="H164" i="7"/>
  <c r="R164" i="7" s="1"/>
  <c r="R163" i="7"/>
  <c r="P163" i="7"/>
  <c r="H163" i="7"/>
  <c r="P162" i="7"/>
  <c r="H162" i="7"/>
  <c r="R162" i="7" s="1"/>
  <c r="R161" i="7"/>
  <c r="P161" i="7"/>
  <c r="H161" i="7"/>
  <c r="P160" i="7"/>
  <c r="H160" i="7"/>
  <c r="R160" i="7" s="1"/>
  <c r="R159" i="7"/>
  <c r="P159" i="7"/>
  <c r="H159" i="7"/>
  <c r="P158" i="7"/>
  <c r="H158" i="7"/>
  <c r="R158" i="7" s="1"/>
  <c r="R157" i="7"/>
  <c r="P157" i="7"/>
  <c r="H157" i="7"/>
  <c r="P156" i="7"/>
  <c r="H156" i="7"/>
  <c r="R156" i="7" s="1"/>
  <c r="R155" i="7"/>
  <c r="P155" i="7"/>
  <c r="H155" i="7"/>
  <c r="P154" i="7"/>
  <c r="H154" i="7"/>
  <c r="R154" i="7" s="1"/>
  <c r="R153" i="7"/>
  <c r="P153" i="7"/>
  <c r="H153" i="7"/>
  <c r="P152" i="7"/>
  <c r="H152" i="7"/>
  <c r="R152" i="7" s="1"/>
  <c r="R151" i="7"/>
  <c r="P151" i="7"/>
  <c r="H151" i="7"/>
  <c r="P150" i="7"/>
  <c r="H150" i="7"/>
  <c r="R150" i="7" s="1"/>
  <c r="R149" i="7"/>
  <c r="P149" i="7"/>
  <c r="H149" i="7"/>
  <c r="P148" i="7"/>
  <c r="H148" i="7"/>
  <c r="R148" i="7" s="1"/>
  <c r="R147" i="7"/>
  <c r="P147" i="7"/>
  <c r="H147" i="7"/>
  <c r="P146" i="7"/>
  <c r="H146" i="7"/>
  <c r="R146" i="7" s="1"/>
  <c r="R145" i="7"/>
  <c r="P145" i="7"/>
  <c r="H145" i="7"/>
  <c r="P144" i="7"/>
  <c r="H144" i="7"/>
  <c r="R144" i="7" s="1"/>
  <c r="R143" i="7"/>
  <c r="P143" i="7"/>
  <c r="H143" i="7"/>
  <c r="P142" i="7"/>
  <c r="H142" i="7"/>
  <c r="R142" i="7" s="1"/>
  <c r="R141" i="7"/>
  <c r="P141" i="7"/>
  <c r="H141" i="7"/>
  <c r="P140" i="7"/>
  <c r="H140" i="7"/>
  <c r="R140" i="7" s="1"/>
  <c r="R139" i="7"/>
  <c r="P139" i="7"/>
  <c r="H139" i="7"/>
  <c r="P138" i="7"/>
  <c r="H138" i="7"/>
  <c r="R138" i="7" s="1"/>
  <c r="R137" i="7"/>
  <c r="P137" i="7"/>
  <c r="H137" i="7"/>
  <c r="P136" i="7"/>
  <c r="H136" i="7"/>
  <c r="R136" i="7" s="1"/>
  <c r="R135" i="7"/>
  <c r="P135" i="7"/>
  <c r="H135" i="7"/>
  <c r="P134" i="7"/>
  <c r="H134" i="7"/>
  <c r="R134" i="7" s="1"/>
  <c r="R133" i="7"/>
  <c r="P133" i="7"/>
  <c r="H133" i="7"/>
  <c r="P132" i="7"/>
  <c r="H132" i="7"/>
  <c r="R132" i="7" s="1"/>
  <c r="R131" i="7"/>
  <c r="P131" i="7"/>
  <c r="H131" i="7"/>
  <c r="P130" i="7"/>
  <c r="H130" i="7"/>
  <c r="R130" i="7" s="1"/>
  <c r="R129" i="7"/>
  <c r="P129" i="7"/>
  <c r="H129" i="7"/>
  <c r="P128" i="7"/>
  <c r="H128" i="7"/>
  <c r="R128" i="7" s="1"/>
  <c r="R127" i="7"/>
  <c r="P127" i="7"/>
  <c r="H127" i="7"/>
  <c r="P126" i="7"/>
  <c r="H126" i="7"/>
  <c r="R126" i="7" s="1"/>
  <c r="R125" i="7"/>
  <c r="P125" i="7"/>
  <c r="H125" i="7"/>
  <c r="P124" i="7"/>
  <c r="H124" i="7"/>
  <c r="R124" i="7" s="1"/>
  <c r="R123" i="7"/>
  <c r="P123" i="7"/>
  <c r="H123" i="7"/>
  <c r="P122" i="7"/>
  <c r="H122" i="7"/>
  <c r="R122" i="7" s="1"/>
  <c r="R121" i="7"/>
  <c r="P121" i="7"/>
  <c r="H121" i="7"/>
  <c r="P120" i="7"/>
  <c r="H120" i="7"/>
  <c r="R120" i="7" s="1"/>
  <c r="R119" i="7"/>
  <c r="P119" i="7"/>
  <c r="H119" i="7"/>
  <c r="P118" i="7"/>
  <c r="H118" i="7"/>
  <c r="R118" i="7" s="1"/>
  <c r="R117" i="7"/>
  <c r="P117" i="7"/>
  <c r="H117" i="7"/>
  <c r="P116" i="7"/>
  <c r="H116" i="7"/>
  <c r="R116" i="7" s="1"/>
  <c r="R115" i="7"/>
  <c r="P115" i="7"/>
  <c r="H115" i="7"/>
  <c r="P114" i="7"/>
  <c r="H114" i="7"/>
  <c r="R114" i="7" s="1"/>
  <c r="R113" i="7"/>
  <c r="P113" i="7"/>
  <c r="H113" i="7"/>
  <c r="P112" i="7"/>
  <c r="H112" i="7"/>
  <c r="R112" i="7" s="1"/>
  <c r="R111" i="7"/>
  <c r="P111" i="7"/>
  <c r="H111" i="7"/>
  <c r="P110" i="7"/>
  <c r="H110" i="7"/>
  <c r="R110" i="7" s="1"/>
  <c r="R109" i="7"/>
  <c r="P109" i="7"/>
  <c r="H109" i="7"/>
  <c r="P108" i="7"/>
  <c r="H108" i="7"/>
  <c r="R108" i="7" s="1"/>
  <c r="R107" i="7"/>
  <c r="P107" i="7"/>
  <c r="H107" i="7"/>
  <c r="P106" i="7"/>
  <c r="H106" i="7"/>
  <c r="R106" i="7" s="1"/>
  <c r="R105" i="7"/>
  <c r="P105" i="7"/>
  <c r="H105" i="7"/>
  <c r="P104" i="7"/>
  <c r="H104" i="7"/>
  <c r="R104" i="7" s="1"/>
  <c r="R103" i="7"/>
  <c r="P103" i="7"/>
  <c r="H103" i="7"/>
  <c r="P102" i="7"/>
  <c r="H102" i="7"/>
  <c r="R102" i="7" s="1"/>
  <c r="R101" i="7"/>
  <c r="P101" i="7"/>
  <c r="H101" i="7"/>
  <c r="P100" i="7"/>
  <c r="H100" i="7"/>
  <c r="R100" i="7" s="1"/>
  <c r="R99" i="7"/>
  <c r="P99" i="7"/>
  <c r="H99" i="7"/>
  <c r="P98" i="7"/>
  <c r="H98" i="7"/>
  <c r="R98" i="7" s="1"/>
  <c r="R97" i="7"/>
  <c r="P97" i="7"/>
  <c r="H97" i="7"/>
  <c r="P96" i="7"/>
  <c r="H96" i="7"/>
  <c r="R96" i="7" s="1"/>
  <c r="R95" i="7"/>
  <c r="P95" i="7"/>
  <c r="H95" i="7"/>
  <c r="P94" i="7"/>
  <c r="H94" i="7"/>
  <c r="R94" i="7" s="1"/>
  <c r="R93" i="7"/>
  <c r="P93" i="7"/>
  <c r="H93" i="7"/>
  <c r="P92" i="7"/>
  <c r="H92" i="7"/>
  <c r="R92" i="7" s="1"/>
  <c r="R91" i="7"/>
  <c r="P91" i="7"/>
  <c r="H91" i="7"/>
  <c r="P90" i="7"/>
  <c r="H90" i="7"/>
  <c r="R90" i="7" s="1"/>
  <c r="R89" i="7"/>
  <c r="P89" i="7"/>
  <c r="H89" i="7"/>
  <c r="P88" i="7"/>
  <c r="H88" i="7"/>
  <c r="R88" i="7" s="1"/>
  <c r="R87" i="7"/>
  <c r="P87" i="7"/>
  <c r="H87" i="7"/>
  <c r="P86" i="7"/>
  <c r="H86" i="7"/>
  <c r="R86" i="7" s="1"/>
  <c r="R85" i="7"/>
  <c r="P85" i="7"/>
  <c r="H85" i="7"/>
  <c r="P84" i="7"/>
  <c r="H84" i="7"/>
  <c r="R84" i="7" s="1"/>
  <c r="R83" i="7"/>
  <c r="P83" i="7"/>
  <c r="H83" i="7"/>
  <c r="P82" i="7"/>
  <c r="H82" i="7"/>
  <c r="R82" i="7" s="1"/>
  <c r="R81" i="7"/>
  <c r="P81" i="7"/>
  <c r="H81" i="7"/>
  <c r="P80" i="7"/>
  <c r="H80" i="7"/>
  <c r="R80" i="7" s="1"/>
  <c r="R79" i="7"/>
  <c r="P79" i="7"/>
  <c r="H79" i="7"/>
  <c r="P78" i="7"/>
  <c r="H78" i="7"/>
  <c r="R78" i="7" s="1"/>
  <c r="R77" i="7"/>
  <c r="P77" i="7"/>
  <c r="H77" i="7"/>
  <c r="P76" i="7"/>
  <c r="H76" i="7"/>
  <c r="R76" i="7" s="1"/>
  <c r="R75" i="7"/>
  <c r="P75" i="7"/>
  <c r="H75" i="7"/>
  <c r="P74" i="7"/>
  <c r="H74" i="7"/>
  <c r="R74" i="7" s="1"/>
  <c r="R73" i="7"/>
  <c r="P73" i="7"/>
  <c r="H73" i="7"/>
  <c r="P72" i="7"/>
  <c r="H72" i="7"/>
  <c r="R72" i="7" s="1"/>
  <c r="R71" i="7"/>
  <c r="P71" i="7"/>
  <c r="H71" i="7"/>
  <c r="P70" i="7"/>
  <c r="H70" i="7"/>
  <c r="R70" i="7" s="1"/>
  <c r="R69" i="7"/>
  <c r="P69" i="7"/>
  <c r="H69" i="7"/>
  <c r="P68" i="7"/>
  <c r="H68" i="7"/>
  <c r="R68" i="7" s="1"/>
  <c r="R67" i="7"/>
  <c r="P67" i="7"/>
  <c r="H67" i="7"/>
  <c r="P66" i="7"/>
  <c r="H66" i="7"/>
  <c r="R66" i="7" s="1"/>
  <c r="R65" i="7"/>
  <c r="P65" i="7"/>
  <c r="H65" i="7"/>
  <c r="P64" i="7"/>
  <c r="H64" i="7"/>
  <c r="R64" i="7" s="1"/>
  <c r="R63" i="7"/>
  <c r="P63" i="7"/>
  <c r="H63" i="7"/>
  <c r="P62" i="7"/>
  <c r="H62" i="7"/>
  <c r="R62" i="7" s="1"/>
  <c r="R61" i="7"/>
  <c r="P61" i="7"/>
  <c r="H61" i="7"/>
  <c r="P60" i="7"/>
  <c r="H60" i="7"/>
  <c r="R60" i="7" s="1"/>
  <c r="R59" i="7"/>
  <c r="P59" i="7"/>
  <c r="H59" i="7"/>
  <c r="P58" i="7"/>
  <c r="H58" i="7"/>
  <c r="R58" i="7" s="1"/>
  <c r="R57" i="7"/>
  <c r="P57" i="7"/>
  <c r="H57" i="7"/>
  <c r="P56" i="7"/>
  <c r="H56" i="7"/>
  <c r="R56" i="7" s="1"/>
  <c r="R55" i="7"/>
  <c r="P55" i="7"/>
  <c r="H55" i="7"/>
  <c r="P54" i="7"/>
  <c r="H54" i="7"/>
  <c r="R54" i="7" s="1"/>
  <c r="R53" i="7"/>
  <c r="P53" i="7"/>
  <c r="H53" i="7"/>
  <c r="P52" i="7"/>
  <c r="H52" i="7"/>
  <c r="R52" i="7" s="1"/>
  <c r="R51" i="7"/>
  <c r="P51" i="7"/>
  <c r="H51" i="7"/>
  <c r="P50" i="7"/>
  <c r="H50" i="7"/>
  <c r="R50" i="7" s="1"/>
  <c r="R49" i="7"/>
  <c r="P49" i="7"/>
  <c r="H49" i="7"/>
  <c r="P48" i="7"/>
  <c r="H48" i="7"/>
  <c r="R48" i="7" s="1"/>
  <c r="R47" i="7"/>
  <c r="P47" i="7"/>
  <c r="H47" i="7"/>
  <c r="P46" i="7"/>
  <c r="H46" i="7"/>
  <c r="R46" i="7" s="1"/>
  <c r="R45" i="7"/>
  <c r="P45" i="7"/>
  <c r="H45" i="7"/>
  <c r="P44" i="7"/>
  <c r="H44" i="7"/>
  <c r="R44" i="7" s="1"/>
  <c r="R43" i="7"/>
  <c r="P43" i="7"/>
  <c r="H43" i="7"/>
  <c r="P42" i="7"/>
  <c r="H42" i="7"/>
  <c r="R42" i="7" s="1"/>
  <c r="R41" i="7"/>
  <c r="P41" i="7"/>
  <c r="H41" i="7"/>
  <c r="P40" i="7"/>
  <c r="H40" i="7"/>
  <c r="R40" i="7" s="1"/>
  <c r="R39" i="7"/>
  <c r="P39" i="7"/>
  <c r="H39" i="7"/>
  <c r="P38" i="7"/>
  <c r="H38" i="7"/>
  <c r="R38" i="7" s="1"/>
  <c r="R37" i="7"/>
  <c r="P37" i="7"/>
  <c r="H37" i="7"/>
  <c r="P36" i="7"/>
  <c r="H36" i="7"/>
  <c r="R36" i="7" s="1"/>
  <c r="R35" i="7"/>
  <c r="P35" i="7"/>
  <c r="H35" i="7"/>
  <c r="P34" i="7"/>
  <c r="H34" i="7"/>
  <c r="R34" i="7" s="1"/>
  <c r="R33" i="7"/>
  <c r="P33" i="7"/>
  <c r="H33" i="7"/>
  <c r="P32" i="7"/>
  <c r="H32" i="7"/>
  <c r="R32" i="7" s="1"/>
  <c r="R31" i="7"/>
  <c r="P31" i="7"/>
  <c r="H31" i="7"/>
  <c r="P30" i="7"/>
  <c r="H30" i="7"/>
  <c r="R30" i="7" s="1"/>
  <c r="R29" i="7"/>
  <c r="P29" i="7"/>
  <c r="H29" i="7"/>
  <c r="P28" i="7"/>
  <c r="H28" i="7"/>
  <c r="R28" i="7" s="1"/>
  <c r="R27" i="7"/>
  <c r="P27" i="7"/>
  <c r="H27" i="7"/>
  <c r="P26" i="7"/>
  <c r="H26" i="7"/>
  <c r="R26" i="7" s="1"/>
  <c r="R25" i="7"/>
  <c r="P25" i="7"/>
  <c r="H25" i="7"/>
  <c r="P24" i="7"/>
  <c r="H24" i="7"/>
  <c r="R24" i="7" s="1"/>
  <c r="R23" i="7"/>
  <c r="P23" i="7"/>
  <c r="H23" i="7"/>
  <c r="P22" i="7"/>
  <c r="H22" i="7"/>
  <c r="R22" i="7" s="1"/>
  <c r="R21" i="7"/>
  <c r="P21" i="7"/>
  <c r="H21" i="7"/>
  <c r="P20" i="7"/>
  <c r="H20" i="7"/>
  <c r="R20" i="7" s="1"/>
  <c r="R19" i="7"/>
  <c r="P19" i="7"/>
  <c r="H19" i="7"/>
  <c r="P18" i="7"/>
  <c r="H18" i="7"/>
  <c r="R18" i="7" s="1"/>
  <c r="R17" i="7"/>
  <c r="P17" i="7"/>
  <c r="H17" i="7"/>
  <c r="P16" i="7"/>
  <c r="H16" i="7"/>
  <c r="R16" i="7" s="1"/>
  <c r="R15" i="7"/>
  <c r="P15" i="7"/>
  <c r="H15" i="7"/>
  <c r="P14" i="7"/>
  <c r="H14" i="7"/>
  <c r="R14" i="7" s="1"/>
  <c r="R13" i="7"/>
  <c r="P13" i="7"/>
  <c r="H13" i="7"/>
  <c r="P12" i="7"/>
  <c r="H12" i="7"/>
  <c r="R12" i="7" s="1"/>
  <c r="R11" i="7"/>
  <c r="P11" i="7"/>
  <c r="H11" i="7"/>
  <c r="P10" i="7"/>
  <c r="H10" i="7"/>
  <c r="R10" i="7" s="1"/>
  <c r="R9" i="7"/>
  <c r="P9" i="7"/>
  <c r="H9" i="7"/>
  <c r="P8" i="7"/>
  <c r="H8" i="7"/>
  <c r="R8" i="7" s="1"/>
  <c r="R7" i="7"/>
  <c r="P7" i="7"/>
  <c r="H7" i="7"/>
  <c r="P6" i="7"/>
  <c r="H6" i="7"/>
  <c r="R6" i="7" s="1"/>
  <c r="R5" i="7"/>
  <c r="P5" i="7"/>
  <c r="H5" i="7"/>
  <c r="P4" i="7"/>
  <c r="H4" i="7"/>
  <c r="R4" i="7" s="1"/>
  <c r="H3" i="7"/>
  <c r="T22" i="7" l="1"/>
  <c r="N180" i="7" l="1"/>
  <c r="V180" i="7" s="1"/>
  <c r="Z180" i="7" s="1"/>
  <c r="T180" i="7"/>
  <c r="X180" i="7" s="1"/>
  <c r="AB180" i="7" s="1"/>
  <c r="N179" i="7"/>
  <c r="V179" i="7" s="1"/>
  <c r="Z179" i="7" s="1"/>
  <c r="T179" i="7"/>
  <c r="X179" i="7" s="1"/>
  <c r="AB179" i="7" s="1"/>
  <c r="N178" i="7"/>
  <c r="V178" i="7" s="1"/>
  <c r="Z178" i="7" s="1"/>
  <c r="T178" i="7"/>
  <c r="X178" i="7" s="1"/>
  <c r="AB178" i="7" s="1"/>
  <c r="N177" i="7"/>
  <c r="V177" i="7" s="1"/>
  <c r="Z177" i="7" s="1"/>
  <c r="T177" i="7"/>
  <c r="X177" i="7" s="1"/>
  <c r="AB177" i="7" s="1"/>
  <c r="N176" i="7"/>
  <c r="V176" i="7" s="1"/>
  <c r="Z176" i="7" s="1"/>
  <c r="T176" i="7"/>
  <c r="X176" i="7" s="1"/>
  <c r="AB176" i="7" s="1"/>
  <c r="N175" i="7"/>
  <c r="V175" i="7" s="1"/>
  <c r="Z175" i="7" s="1"/>
  <c r="T175" i="7"/>
  <c r="X175" i="7" s="1"/>
  <c r="AB175" i="7" s="1"/>
  <c r="N174" i="7"/>
  <c r="V174" i="7" s="1"/>
  <c r="Z174" i="7" s="1"/>
  <c r="T174" i="7"/>
  <c r="X174" i="7" s="1"/>
  <c r="AB174" i="7" s="1"/>
  <c r="N173" i="7"/>
  <c r="V173" i="7" s="1"/>
  <c r="Z173" i="7" s="1"/>
  <c r="T173" i="7"/>
  <c r="X173" i="7" s="1"/>
  <c r="AB173" i="7" s="1"/>
  <c r="N172" i="7"/>
  <c r="V172" i="7" s="1"/>
  <c r="Z172" i="7" s="1"/>
  <c r="T172" i="7"/>
  <c r="X172" i="7" s="1"/>
  <c r="AB172" i="7" s="1"/>
  <c r="N171" i="7"/>
  <c r="V171" i="7" s="1"/>
  <c r="Z171" i="7" s="1"/>
  <c r="T171" i="7"/>
  <c r="X171" i="7" s="1"/>
  <c r="AB171" i="7" s="1"/>
  <c r="N170" i="7"/>
  <c r="V170" i="7" s="1"/>
  <c r="Z170" i="7" s="1"/>
  <c r="T170" i="7"/>
  <c r="X170" i="7" s="1"/>
  <c r="AB170" i="7" s="1"/>
  <c r="N169" i="7"/>
  <c r="V169" i="7" s="1"/>
  <c r="Z169" i="7" s="1"/>
  <c r="T169" i="7"/>
  <c r="X169" i="7" s="1"/>
  <c r="AB169" i="7" s="1"/>
  <c r="N168" i="7"/>
  <c r="V168" i="7" s="1"/>
  <c r="Z168" i="7" s="1"/>
  <c r="T168" i="7"/>
  <c r="X168" i="7" s="1"/>
  <c r="AB168" i="7" s="1"/>
  <c r="N166" i="7"/>
  <c r="V166" i="7" s="1"/>
  <c r="Z166" i="7" s="1"/>
  <c r="T166" i="7"/>
  <c r="X166" i="7" s="1"/>
  <c r="AB166" i="7" s="1"/>
  <c r="N165" i="7"/>
  <c r="V165" i="7" s="1"/>
  <c r="Z165" i="7" s="1"/>
  <c r="T165" i="7"/>
  <c r="X165" i="7" s="1"/>
  <c r="AB165" i="7" s="1"/>
  <c r="N164" i="7"/>
  <c r="V164" i="7" s="1"/>
  <c r="Z164" i="7" s="1"/>
  <c r="T164" i="7"/>
  <c r="X164" i="7" s="1"/>
  <c r="AB164" i="7" s="1"/>
  <c r="N163" i="7"/>
  <c r="V163" i="7" s="1"/>
  <c r="Z163" i="7" s="1"/>
  <c r="T163" i="7"/>
  <c r="X163" i="7" s="1"/>
  <c r="AB163" i="7" s="1"/>
  <c r="N162" i="7"/>
  <c r="V162" i="7" s="1"/>
  <c r="Z162" i="7" s="1"/>
  <c r="T162" i="7"/>
  <c r="X162" i="7" s="1"/>
  <c r="AB162" i="7" s="1"/>
  <c r="N161" i="7"/>
  <c r="V161" i="7" s="1"/>
  <c r="Z161" i="7" s="1"/>
  <c r="T161" i="7"/>
  <c r="X161" i="7" s="1"/>
  <c r="AB161" i="7" s="1"/>
  <c r="N159" i="7"/>
  <c r="V159" i="7" s="1"/>
  <c r="Z159" i="7" s="1"/>
  <c r="T159" i="7"/>
  <c r="X159" i="7" s="1"/>
  <c r="AB159" i="7" s="1"/>
  <c r="N157" i="7"/>
  <c r="V157" i="7" s="1"/>
  <c r="Z157" i="7" s="1"/>
  <c r="T157" i="7"/>
  <c r="X157" i="7" s="1"/>
  <c r="AB157" i="7" s="1"/>
  <c r="N153" i="7"/>
  <c r="V153" i="7" s="1"/>
  <c r="Z153" i="7" s="1"/>
  <c r="T153" i="7"/>
  <c r="X153" i="7" s="1"/>
  <c r="AB153" i="7" s="1"/>
  <c r="N152" i="7"/>
  <c r="V152" i="7" s="1"/>
  <c r="Z152" i="7" s="1"/>
  <c r="T152" i="7"/>
  <c r="X152" i="7" s="1"/>
  <c r="AB152" i="7" s="1"/>
  <c r="N150" i="7"/>
  <c r="V150" i="7" s="1"/>
  <c r="Z150" i="7" s="1"/>
  <c r="T150" i="7"/>
  <c r="X150" i="7" s="1"/>
  <c r="AB150" i="7" s="1"/>
  <c r="N149" i="7"/>
  <c r="V149" i="7" s="1"/>
  <c r="Z149" i="7" s="1"/>
  <c r="T149" i="7"/>
  <c r="X149" i="7" s="1"/>
  <c r="AB149" i="7" s="1"/>
  <c r="N148" i="7"/>
  <c r="V148" i="7" s="1"/>
  <c r="Z148" i="7" s="1"/>
  <c r="T148" i="7"/>
  <c r="X148" i="7" s="1"/>
  <c r="AB148" i="7" s="1"/>
  <c r="N147" i="7"/>
  <c r="V147" i="7" s="1"/>
  <c r="Z147" i="7" s="1"/>
  <c r="T147" i="7"/>
  <c r="X147" i="7" s="1"/>
  <c r="AB147" i="7" s="1"/>
  <c r="N146" i="7"/>
  <c r="V146" i="7" s="1"/>
  <c r="Z146" i="7" s="1"/>
  <c r="T146" i="7"/>
  <c r="X146" i="7" s="1"/>
  <c r="AB146" i="7" s="1"/>
  <c r="N145" i="7"/>
  <c r="V145" i="7" s="1"/>
  <c r="Z145" i="7" s="1"/>
  <c r="T145" i="7"/>
  <c r="X145" i="7" s="1"/>
  <c r="AB145" i="7" s="1"/>
  <c r="N144" i="7"/>
  <c r="V144" i="7" s="1"/>
  <c r="Z144" i="7" s="1"/>
  <c r="T144" i="7"/>
  <c r="X144" i="7" s="1"/>
  <c r="AB144" i="7" s="1"/>
  <c r="N142" i="7"/>
  <c r="V142" i="7" s="1"/>
  <c r="Z142" i="7" s="1"/>
  <c r="T142" i="7"/>
  <c r="X142" i="7" s="1"/>
  <c r="AB142" i="7" s="1"/>
  <c r="N141" i="7"/>
  <c r="V141" i="7" s="1"/>
  <c r="Z141" i="7" s="1"/>
  <c r="T141" i="7"/>
  <c r="X141" i="7" s="1"/>
  <c r="AB141" i="7" s="1"/>
  <c r="N139" i="7"/>
  <c r="V139" i="7" s="1"/>
  <c r="Z139" i="7" s="1"/>
  <c r="T139" i="7"/>
  <c r="X139" i="7" s="1"/>
  <c r="AB139" i="7" s="1"/>
  <c r="N137" i="7"/>
  <c r="V137" i="7" s="1"/>
  <c r="Z137" i="7" s="1"/>
  <c r="T137" i="7"/>
  <c r="X137" i="7" s="1"/>
  <c r="AB137" i="7" s="1"/>
  <c r="N135" i="7"/>
  <c r="V135" i="7" s="1"/>
  <c r="Z135" i="7" s="1"/>
  <c r="T135" i="7"/>
  <c r="X135" i="7" s="1"/>
  <c r="AB135" i="7" s="1"/>
  <c r="N133" i="7"/>
  <c r="V133" i="7" s="1"/>
  <c r="Z133" i="7" s="1"/>
  <c r="T133" i="7"/>
  <c r="X133" i="7" s="1"/>
  <c r="AB133" i="7" s="1"/>
  <c r="N131" i="7"/>
  <c r="V131" i="7" s="1"/>
  <c r="Z131" i="7" s="1"/>
  <c r="T131" i="7"/>
  <c r="X131" i="7" s="1"/>
  <c r="AB131" i="7" s="1"/>
  <c r="N129" i="7"/>
  <c r="V129" i="7" s="1"/>
  <c r="Z129" i="7" s="1"/>
  <c r="T129" i="7"/>
  <c r="X129" i="7" s="1"/>
  <c r="AB129" i="7" s="1"/>
  <c r="N128" i="7"/>
  <c r="V128" i="7" s="1"/>
  <c r="Z128" i="7" s="1"/>
  <c r="T128" i="7"/>
  <c r="X128" i="7" s="1"/>
  <c r="AB128" i="7" s="1"/>
  <c r="N126" i="7"/>
  <c r="V126" i="7" s="1"/>
  <c r="Z126" i="7" s="1"/>
  <c r="T126" i="7"/>
  <c r="X126" i="7" s="1"/>
  <c r="AB126" i="7" s="1"/>
  <c r="N125" i="7"/>
  <c r="V125" i="7" s="1"/>
  <c r="Z125" i="7" s="1"/>
  <c r="T125" i="7"/>
  <c r="X125" i="7" s="1"/>
  <c r="AB125" i="7" s="1"/>
  <c r="N124" i="7"/>
  <c r="V124" i="7" s="1"/>
  <c r="Z124" i="7" s="1"/>
  <c r="T124" i="7"/>
  <c r="X124" i="7" s="1"/>
  <c r="AB124" i="7" s="1"/>
  <c r="N123" i="7"/>
  <c r="V123" i="7" s="1"/>
  <c r="Z123" i="7" s="1"/>
  <c r="T123" i="7"/>
  <c r="X123" i="7" s="1"/>
  <c r="AB123" i="7" s="1"/>
  <c r="N122" i="7"/>
  <c r="V122" i="7" s="1"/>
  <c r="Z122" i="7" s="1"/>
  <c r="T122" i="7"/>
  <c r="X122" i="7" s="1"/>
  <c r="AB122" i="7" s="1"/>
  <c r="N121" i="7"/>
  <c r="V121" i="7" s="1"/>
  <c r="Z121" i="7" s="1"/>
  <c r="T121" i="7"/>
  <c r="X121" i="7" s="1"/>
  <c r="AB121" i="7" s="1"/>
  <c r="N120" i="7"/>
  <c r="V120" i="7" s="1"/>
  <c r="Z120" i="7" s="1"/>
  <c r="T120" i="7"/>
  <c r="X120" i="7" s="1"/>
  <c r="AB120" i="7" s="1"/>
  <c r="N119" i="7"/>
  <c r="V119" i="7" s="1"/>
  <c r="Z119" i="7" s="1"/>
  <c r="T119" i="7"/>
  <c r="X119" i="7" s="1"/>
  <c r="AB119" i="7" s="1"/>
  <c r="N117" i="7"/>
  <c r="V117" i="7" s="1"/>
  <c r="Z117" i="7" s="1"/>
  <c r="T117" i="7"/>
  <c r="X117" i="7" s="1"/>
  <c r="AB117" i="7" s="1"/>
  <c r="N116" i="7"/>
  <c r="V116" i="7" s="1"/>
  <c r="Z116" i="7" s="1"/>
  <c r="T116" i="7"/>
  <c r="X116" i="7" s="1"/>
  <c r="AB116" i="7" s="1"/>
  <c r="N114" i="7"/>
  <c r="V114" i="7" s="1"/>
  <c r="Z114" i="7" s="1"/>
  <c r="T114" i="7"/>
  <c r="X114" i="7" s="1"/>
  <c r="AB114" i="7" s="1"/>
  <c r="N113" i="7"/>
  <c r="V113" i="7" s="1"/>
  <c r="Z113" i="7" s="1"/>
  <c r="T113" i="7"/>
  <c r="X113" i="7" s="1"/>
  <c r="AB113" i="7" s="1"/>
  <c r="N112" i="7"/>
  <c r="V112" i="7" s="1"/>
  <c r="Z112" i="7" s="1"/>
  <c r="T112" i="7"/>
  <c r="X112" i="7" s="1"/>
  <c r="AB112" i="7" s="1"/>
  <c r="N111" i="7"/>
  <c r="V111" i="7" s="1"/>
  <c r="Z111" i="7" s="1"/>
  <c r="T111" i="7"/>
  <c r="X111" i="7" s="1"/>
  <c r="AB111" i="7" s="1"/>
  <c r="N109" i="7"/>
  <c r="V109" i="7" s="1"/>
  <c r="Z109" i="7" s="1"/>
  <c r="T109" i="7"/>
  <c r="X109" i="7" s="1"/>
  <c r="AB109" i="7" s="1"/>
  <c r="N108" i="7"/>
  <c r="V108" i="7" s="1"/>
  <c r="Z108" i="7" s="1"/>
  <c r="T108" i="7"/>
  <c r="X108" i="7" s="1"/>
  <c r="AB108" i="7" s="1"/>
  <c r="N107" i="7"/>
  <c r="V107" i="7" s="1"/>
  <c r="Z107" i="7" s="1"/>
  <c r="T107" i="7"/>
  <c r="X107" i="7" s="1"/>
  <c r="AB107" i="7" s="1"/>
  <c r="N106" i="7"/>
  <c r="V106" i="7" s="1"/>
  <c r="Z106" i="7" s="1"/>
  <c r="T106" i="7"/>
  <c r="X106" i="7" s="1"/>
  <c r="AB106" i="7" s="1"/>
  <c r="N105" i="7"/>
  <c r="V105" i="7" s="1"/>
  <c r="Z105" i="7" s="1"/>
  <c r="T105" i="7"/>
  <c r="X105" i="7" s="1"/>
  <c r="AB105" i="7" s="1"/>
  <c r="N104" i="7"/>
  <c r="V104" i="7" s="1"/>
  <c r="Z104" i="7" s="1"/>
  <c r="T104" i="7"/>
  <c r="X104" i="7" s="1"/>
  <c r="AB104" i="7" s="1"/>
  <c r="N103" i="7"/>
  <c r="V103" i="7" s="1"/>
  <c r="Z103" i="7" s="1"/>
  <c r="T103" i="7"/>
  <c r="X103" i="7" s="1"/>
  <c r="N102" i="7"/>
  <c r="V102" i="7" s="1"/>
  <c r="Z102" i="7" s="1"/>
  <c r="T102" i="7"/>
  <c r="X102" i="7" s="1"/>
  <c r="AB102" i="7" s="1"/>
  <c r="N101" i="7"/>
  <c r="V101" i="7" s="1"/>
  <c r="Z101" i="7" s="1"/>
  <c r="T101" i="7"/>
  <c r="X101" i="7" s="1"/>
  <c r="AB101" i="7" s="1"/>
  <c r="N100" i="7"/>
  <c r="V100" i="7" s="1"/>
  <c r="Z100" i="7" s="1"/>
  <c r="T100" i="7"/>
  <c r="X100" i="7" s="1"/>
  <c r="AB100" i="7" s="1"/>
  <c r="N99" i="7"/>
  <c r="V99" i="7" s="1"/>
  <c r="Z99" i="7" s="1"/>
  <c r="T99" i="7"/>
  <c r="X99" i="7" s="1"/>
  <c r="AB99" i="7" s="1"/>
  <c r="N98" i="7"/>
  <c r="V98" i="7" s="1"/>
  <c r="Z98" i="7" s="1"/>
  <c r="T98" i="7"/>
  <c r="X98" i="7" s="1"/>
  <c r="AB98" i="7" s="1"/>
  <c r="N97" i="7"/>
  <c r="V97" i="7" s="1"/>
  <c r="Z97" i="7" s="1"/>
  <c r="T97" i="7"/>
  <c r="X97" i="7" s="1"/>
  <c r="AB97" i="7" s="1"/>
  <c r="N96" i="7"/>
  <c r="V96" i="7" s="1"/>
  <c r="Z96" i="7" s="1"/>
  <c r="T96" i="7"/>
  <c r="X96" i="7" s="1"/>
  <c r="AB96" i="7" s="1"/>
  <c r="N95" i="7"/>
  <c r="V95" i="7" s="1"/>
  <c r="Z95" i="7" s="1"/>
  <c r="T95" i="7"/>
  <c r="X95" i="7" s="1"/>
  <c r="AB95" i="7" s="1"/>
  <c r="N92" i="7"/>
  <c r="V92" i="7" s="1"/>
  <c r="Z92" i="7" s="1"/>
  <c r="T92" i="7"/>
  <c r="X92" i="7" s="1"/>
  <c r="AB92" i="7" s="1"/>
  <c r="N91" i="7"/>
  <c r="V91" i="7" s="1"/>
  <c r="Z91" i="7" s="1"/>
  <c r="T91" i="7"/>
  <c r="X91" i="7" s="1"/>
  <c r="AB91" i="7" s="1"/>
  <c r="N90" i="7"/>
  <c r="V90" i="7" s="1"/>
  <c r="Z90" i="7" s="1"/>
  <c r="T90" i="7"/>
  <c r="X90" i="7" s="1"/>
  <c r="AB90" i="7" s="1"/>
  <c r="N89" i="7"/>
  <c r="V89" i="7" s="1"/>
  <c r="Z89" i="7" s="1"/>
  <c r="T89" i="7"/>
  <c r="X89" i="7" s="1"/>
  <c r="AB89" i="7" s="1"/>
  <c r="N88" i="7"/>
  <c r="V88" i="7" s="1"/>
  <c r="Z88" i="7" s="1"/>
  <c r="T88" i="7"/>
  <c r="X88" i="7" s="1"/>
  <c r="AB88" i="7" s="1"/>
  <c r="N87" i="7"/>
  <c r="V87" i="7" s="1"/>
  <c r="Z87" i="7" s="1"/>
  <c r="T87" i="7"/>
  <c r="X87" i="7" s="1"/>
  <c r="AB87" i="7" s="1"/>
  <c r="N86" i="7"/>
  <c r="V86" i="7" s="1"/>
  <c r="Z86" i="7" s="1"/>
  <c r="T86" i="7"/>
  <c r="X86" i="7" s="1"/>
  <c r="AB86" i="7" s="1"/>
  <c r="N84" i="7"/>
  <c r="V84" i="7" s="1"/>
  <c r="Z84" i="7" s="1"/>
  <c r="T84" i="7"/>
  <c r="X84" i="7" s="1"/>
  <c r="AB84" i="7" s="1"/>
  <c r="N82" i="7"/>
  <c r="V82" i="7" s="1"/>
  <c r="Z82" i="7" s="1"/>
  <c r="T82" i="7"/>
  <c r="X82" i="7" s="1"/>
  <c r="AB82" i="7" s="1"/>
  <c r="N81" i="7"/>
  <c r="V81" i="7" s="1"/>
  <c r="Z81" i="7" s="1"/>
  <c r="T81" i="7"/>
  <c r="X81" i="7" s="1"/>
  <c r="AB81" i="7" s="1"/>
  <c r="N80" i="7"/>
  <c r="V80" i="7" s="1"/>
  <c r="Z80" i="7" s="1"/>
  <c r="T80" i="7"/>
  <c r="X80" i="7" s="1"/>
  <c r="AB80" i="7" s="1"/>
  <c r="N79" i="7"/>
  <c r="V79" i="7" s="1"/>
  <c r="Z79" i="7" s="1"/>
  <c r="T79" i="7"/>
  <c r="X79" i="7" s="1"/>
  <c r="AB79" i="7" s="1"/>
  <c r="N78" i="7"/>
  <c r="V78" i="7" s="1"/>
  <c r="Z78" i="7" s="1"/>
  <c r="T78" i="7"/>
  <c r="X78" i="7" s="1"/>
  <c r="AB78" i="7" s="1"/>
  <c r="N77" i="7"/>
  <c r="V77" i="7" s="1"/>
  <c r="Z77" i="7" s="1"/>
  <c r="T77" i="7"/>
  <c r="X77" i="7" s="1"/>
  <c r="AB77" i="7" s="1"/>
  <c r="N76" i="7"/>
  <c r="V76" i="7" s="1"/>
  <c r="Z76" i="7" s="1"/>
  <c r="T76" i="7"/>
  <c r="X76" i="7" s="1"/>
  <c r="AB76" i="7" s="1"/>
  <c r="N74" i="7"/>
  <c r="V74" i="7" s="1"/>
  <c r="Z74" i="7" s="1"/>
  <c r="T74" i="7"/>
  <c r="X74" i="7" s="1"/>
  <c r="AB74" i="7" s="1"/>
  <c r="N73" i="7"/>
  <c r="V73" i="7" s="1"/>
  <c r="Z73" i="7" s="1"/>
  <c r="T73" i="7"/>
  <c r="X73" i="7" s="1"/>
  <c r="AB73" i="7" s="1"/>
  <c r="N72" i="7"/>
  <c r="V72" i="7" s="1"/>
  <c r="Z72" i="7" s="1"/>
  <c r="T72" i="7"/>
  <c r="X72" i="7" s="1"/>
  <c r="AB72" i="7" s="1"/>
  <c r="N71" i="7"/>
  <c r="V71" i="7" s="1"/>
  <c r="Z71" i="7" s="1"/>
  <c r="T71" i="7"/>
  <c r="X71" i="7" s="1"/>
  <c r="AB71" i="7" s="1"/>
  <c r="N70" i="7"/>
  <c r="V70" i="7" s="1"/>
  <c r="Z70" i="7" s="1"/>
  <c r="T70" i="7"/>
  <c r="X70" i="7" s="1"/>
  <c r="AB70" i="7" s="1"/>
  <c r="N69" i="7"/>
  <c r="V69" i="7" s="1"/>
  <c r="Z69" i="7" s="1"/>
  <c r="T69" i="7"/>
  <c r="X69" i="7" s="1"/>
  <c r="AB69" i="7" s="1"/>
  <c r="N68" i="7"/>
  <c r="V68" i="7" s="1"/>
  <c r="Z68" i="7" s="1"/>
  <c r="T68" i="7"/>
  <c r="X68" i="7" s="1"/>
  <c r="AB68" i="7" s="1"/>
  <c r="N66" i="7"/>
  <c r="V66" i="7" s="1"/>
  <c r="Z66" i="7" s="1"/>
  <c r="T66" i="7"/>
  <c r="X66" i="7" s="1"/>
  <c r="AB66" i="7" s="1"/>
  <c r="N65" i="7"/>
  <c r="V65" i="7" s="1"/>
  <c r="Z65" i="7" s="1"/>
  <c r="T65" i="7"/>
  <c r="X65" i="7" s="1"/>
  <c r="AB65" i="7" s="1"/>
  <c r="N64" i="7"/>
  <c r="V64" i="7" s="1"/>
  <c r="Z64" i="7" s="1"/>
  <c r="T64" i="7"/>
  <c r="X64" i="7" s="1"/>
  <c r="AB64" i="7" s="1"/>
  <c r="N62" i="7"/>
  <c r="V62" i="7" s="1"/>
  <c r="Z62" i="7" s="1"/>
  <c r="T62" i="7"/>
  <c r="X62" i="7" s="1"/>
  <c r="AB62" i="7" s="1"/>
  <c r="N61" i="7"/>
  <c r="V61" i="7" s="1"/>
  <c r="Z61" i="7" s="1"/>
  <c r="T61" i="7"/>
  <c r="X61" i="7" s="1"/>
  <c r="AB61" i="7" s="1"/>
  <c r="N60" i="7"/>
  <c r="V60" i="7" s="1"/>
  <c r="Z60" i="7" s="1"/>
  <c r="T60" i="7"/>
  <c r="X60" i="7" s="1"/>
  <c r="AB60" i="7" s="1"/>
  <c r="N59" i="7"/>
  <c r="V59" i="7" s="1"/>
  <c r="Z59" i="7" s="1"/>
  <c r="T59" i="7"/>
  <c r="X59" i="7" s="1"/>
  <c r="AB59" i="7" s="1"/>
  <c r="N58" i="7"/>
  <c r="V58" i="7" s="1"/>
  <c r="Z58" i="7" s="1"/>
  <c r="T58" i="7"/>
  <c r="X58" i="7" s="1"/>
  <c r="AB58" i="7" s="1"/>
  <c r="N56" i="7"/>
  <c r="V56" i="7" s="1"/>
  <c r="Z56" i="7" s="1"/>
  <c r="T56" i="7"/>
  <c r="X56" i="7" s="1"/>
  <c r="AB56" i="7" s="1"/>
  <c r="N55" i="7"/>
  <c r="V55" i="7" s="1"/>
  <c r="Z55" i="7" s="1"/>
  <c r="T55" i="7"/>
  <c r="X55" i="7" s="1"/>
  <c r="AB55" i="7" s="1"/>
  <c r="N54" i="7"/>
  <c r="V54" i="7" s="1"/>
  <c r="Z54" i="7" s="1"/>
  <c r="T54" i="7"/>
  <c r="X54" i="7" s="1"/>
  <c r="AB54" i="7" s="1"/>
  <c r="N53" i="7"/>
  <c r="V53" i="7" s="1"/>
  <c r="Z53" i="7" s="1"/>
  <c r="T53" i="7"/>
  <c r="X53" i="7" s="1"/>
  <c r="AB53" i="7" s="1"/>
  <c r="N52" i="7"/>
  <c r="V52" i="7" s="1"/>
  <c r="Z52" i="7" s="1"/>
  <c r="T52" i="7"/>
  <c r="X52" i="7" s="1"/>
  <c r="AB52" i="7" s="1"/>
  <c r="N51" i="7"/>
  <c r="V51" i="7" s="1"/>
  <c r="Z51" i="7" s="1"/>
  <c r="T51" i="7"/>
  <c r="X51" i="7" s="1"/>
  <c r="AB51" i="7" s="1"/>
  <c r="N50" i="7"/>
  <c r="V50" i="7" s="1"/>
  <c r="Z50" i="7" s="1"/>
  <c r="T50" i="7"/>
  <c r="X50" i="7" s="1"/>
  <c r="AB50" i="7" s="1"/>
  <c r="N48" i="7"/>
  <c r="V48" i="7" s="1"/>
  <c r="Z48" i="7" s="1"/>
  <c r="T48" i="7"/>
  <c r="X48" i="7" s="1"/>
  <c r="AB48" i="7" s="1"/>
  <c r="N47" i="7"/>
  <c r="V47" i="7" s="1"/>
  <c r="Z47" i="7" s="1"/>
  <c r="T47" i="7"/>
  <c r="X47" i="7" s="1"/>
  <c r="AB47" i="7" s="1"/>
  <c r="N46" i="7"/>
  <c r="V46" i="7" s="1"/>
  <c r="Z46" i="7" s="1"/>
  <c r="T46" i="7"/>
  <c r="X46" i="7" s="1"/>
  <c r="AB46" i="7" s="1"/>
  <c r="N45" i="7"/>
  <c r="V45" i="7" s="1"/>
  <c r="Z45" i="7" s="1"/>
  <c r="T45" i="7"/>
  <c r="X45" i="7" s="1"/>
  <c r="AB45" i="7" s="1"/>
  <c r="N43" i="7"/>
  <c r="V43" i="7" s="1"/>
  <c r="Z43" i="7" s="1"/>
  <c r="T43" i="7"/>
  <c r="X43" i="7" s="1"/>
  <c r="AB43" i="7" s="1"/>
  <c r="N41" i="7"/>
  <c r="V41" i="7" s="1"/>
  <c r="Z41" i="7" s="1"/>
  <c r="T41" i="7"/>
  <c r="X41" i="7" s="1"/>
  <c r="AB41" i="7" s="1"/>
  <c r="N40" i="7"/>
  <c r="V40" i="7" s="1"/>
  <c r="Z40" i="7" s="1"/>
  <c r="T40" i="7"/>
  <c r="X40" i="7" s="1"/>
  <c r="AB40" i="7" s="1"/>
  <c r="N39" i="7"/>
  <c r="V39" i="7" s="1"/>
  <c r="Z39" i="7" s="1"/>
  <c r="T39" i="7"/>
  <c r="X39" i="7" s="1"/>
  <c r="AB39" i="7" s="1"/>
  <c r="N38" i="7"/>
  <c r="V38" i="7" s="1"/>
  <c r="Z38" i="7" s="1"/>
  <c r="T38" i="7"/>
  <c r="X38" i="7" s="1"/>
  <c r="AB38" i="7" s="1"/>
  <c r="N36" i="7"/>
  <c r="V36" i="7" s="1"/>
  <c r="Z36" i="7" s="1"/>
  <c r="T36" i="7"/>
  <c r="X36" i="7" s="1"/>
  <c r="AB36" i="7" s="1"/>
  <c r="N35" i="7"/>
  <c r="V35" i="7" s="1"/>
  <c r="Z35" i="7" s="1"/>
  <c r="T35" i="7"/>
  <c r="X35" i="7" s="1"/>
  <c r="AB35" i="7" s="1"/>
  <c r="N33" i="7"/>
  <c r="V33" i="7" s="1"/>
  <c r="Z33" i="7" s="1"/>
  <c r="T33" i="7"/>
  <c r="X33" i="7" s="1"/>
  <c r="AB33" i="7" s="1"/>
  <c r="N32" i="7"/>
  <c r="V32" i="7" s="1"/>
  <c r="Z32" i="7" s="1"/>
  <c r="T32" i="7"/>
  <c r="X32" i="7" s="1"/>
  <c r="AB32" i="7" s="1"/>
  <c r="N31" i="7"/>
  <c r="V31" i="7" s="1"/>
  <c r="Z31" i="7" s="1"/>
  <c r="T31" i="7"/>
  <c r="X31" i="7" s="1"/>
  <c r="AB31" i="7" s="1"/>
  <c r="N30" i="7"/>
  <c r="V30" i="7" s="1"/>
  <c r="Z30" i="7" s="1"/>
  <c r="T30" i="7"/>
  <c r="X30" i="7" s="1"/>
  <c r="AB30" i="7" s="1"/>
  <c r="N26" i="7"/>
  <c r="V26" i="7" s="1"/>
  <c r="Z26" i="7" s="1"/>
  <c r="T26" i="7"/>
  <c r="X26" i="7" s="1"/>
  <c r="AB26" i="7" s="1"/>
  <c r="N25" i="7"/>
  <c r="V25" i="7" s="1"/>
  <c r="Z25" i="7" s="1"/>
  <c r="T25" i="7"/>
  <c r="X25" i="7" s="1"/>
  <c r="AB25" i="7" s="1"/>
  <c r="N24" i="7"/>
  <c r="V24" i="7" s="1"/>
  <c r="Z24" i="7" s="1"/>
  <c r="T24" i="7"/>
  <c r="X24" i="7" s="1"/>
  <c r="AB24" i="7" s="1"/>
  <c r="N22" i="7"/>
  <c r="V22" i="7" s="1"/>
  <c r="Z22" i="7" s="1"/>
  <c r="X22" i="7"/>
  <c r="AB22" i="7" s="1"/>
  <c r="N21" i="7"/>
  <c r="V21" i="7" s="1"/>
  <c r="Z21" i="7" s="1"/>
  <c r="T21" i="7"/>
  <c r="X21" i="7" s="1"/>
  <c r="AB21" i="7" s="1"/>
  <c r="N20" i="7"/>
  <c r="V20" i="7" s="1"/>
  <c r="Z20" i="7" s="1"/>
  <c r="T20" i="7"/>
  <c r="X20" i="7" s="1"/>
  <c r="AB20" i="7" s="1"/>
  <c r="N19" i="7"/>
  <c r="V19" i="7" s="1"/>
  <c r="Z19" i="7" s="1"/>
  <c r="T19" i="7"/>
  <c r="X19" i="7" s="1"/>
  <c r="AB19" i="7" s="1"/>
  <c r="N18" i="7"/>
  <c r="V18" i="7" s="1"/>
  <c r="Z18" i="7" s="1"/>
  <c r="T18" i="7"/>
  <c r="X18" i="7" s="1"/>
  <c r="AB18" i="7" s="1"/>
  <c r="N17" i="7"/>
  <c r="V17" i="7" s="1"/>
  <c r="Z17" i="7" s="1"/>
  <c r="T17" i="7"/>
  <c r="X17" i="7" s="1"/>
  <c r="AB17" i="7" s="1"/>
  <c r="N16" i="7"/>
  <c r="V16" i="7" s="1"/>
  <c r="Z16" i="7" s="1"/>
  <c r="T16" i="7"/>
  <c r="X16" i="7" s="1"/>
  <c r="AB16" i="7" s="1"/>
  <c r="N14" i="7"/>
  <c r="V14" i="7" s="1"/>
  <c r="Z14" i="7" s="1"/>
  <c r="T14" i="7"/>
  <c r="X14" i="7" s="1"/>
  <c r="AB14" i="7" s="1"/>
  <c r="N13" i="7"/>
  <c r="V13" i="7" s="1"/>
  <c r="Z13" i="7" s="1"/>
  <c r="T13" i="7"/>
  <c r="X13" i="7" s="1"/>
  <c r="AB13" i="7" s="1"/>
  <c r="N12" i="7"/>
  <c r="V12" i="7" s="1"/>
  <c r="Z12" i="7" s="1"/>
  <c r="T12" i="7"/>
  <c r="X12" i="7" s="1"/>
  <c r="AB12" i="7" s="1"/>
  <c r="N10" i="7"/>
  <c r="V10" i="7" s="1"/>
  <c r="Z10" i="7" s="1"/>
  <c r="T10" i="7"/>
  <c r="X10" i="7" s="1"/>
  <c r="AB10" i="7" s="1"/>
  <c r="N8" i="7"/>
  <c r="V8" i="7" s="1"/>
  <c r="Z8" i="7" s="1"/>
  <c r="T8" i="7"/>
  <c r="X8" i="7" s="1"/>
  <c r="AB8" i="7" s="1"/>
  <c r="N23" i="7"/>
  <c r="V23" i="7" s="1"/>
  <c r="Z23" i="7" s="1"/>
  <c r="T23" i="7"/>
  <c r="X23" i="7" s="1"/>
  <c r="AB23" i="7" s="1"/>
  <c r="N75" i="7"/>
  <c r="V75" i="7" s="1"/>
  <c r="Z75" i="7" s="1"/>
  <c r="T75" i="7"/>
  <c r="X75" i="7" s="1"/>
  <c r="AB75" i="7" s="1"/>
  <c r="N155" i="7"/>
  <c r="V155" i="7" s="1"/>
  <c r="Z155" i="7" s="1"/>
  <c r="T155" i="7"/>
  <c r="X155" i="7" s="1"/>
  <c r="AB155" i="7" s="1"/>
  <c r="N167" i="7"/>
  <c r="V167" i="7" s="1"/>
  <c r="Z167" i="7" s="1"/>
  <c r="T167" i="7"/>
  <c r="X167" i="7" s="1"/>
  <c r="AB167" i="7" s="1"/>
  <c r="N85" i="7"/>
  <c r="V85" i="7" s="1"/>
  <c r="Z85" i="7" s="1"/>
  <c r="T85" i="7"/>
  <c r="X85" i="7" s="1"/>
  <c r="AB85" i="7" s="1"/>
  <c r="N34" i="7"/>
  <c r="V34" i="7" s="1"/>
  <c r="Z34" i="7" s="1"/>
  <c r="T34" i="7"/>
  <c r="X34" i="7" s="1"/>
  <c r="AB34" i="7" s="1"/>
  <c r="N5" i="7"/>
  <c r="V5" i="7" s="1"/>
  <c r="Z5" i="7" s="1"/>
  <c r="T5" i="7"/>
  <c r="X5" i="7" s="1"/>
  <c r="AB5" i="7" s="1"/>
  <c r="N27" i="7"/>
  <c r="V27" i="7" s="1"/>
  <c r="Z27" i="7" s="1"/>
  <c r="T27" i="7"/>
  <c r="X27" i="7" s="1"/>
  <c r="AB27" i="7" s="1"/>
  <c r="N44" i="7"/>
  <c r="V44" i="7" s="1"/>
  <c r="Z44" i="7" s="1"/>
  <c r="T44" i="7"/>
  <c r="X44" i="7" s="1"/>
  <c r="AB44" i="7" s="1"/>
  <c r="N4" i="7"/>
  <c r="V4" i="7" s="1"/>
  <c r="Z4" i="7" s="1"/>
  <c r="T4" i="7"/>
  <c r="X4" i="7" s="1"/>
  <c r="AB4" i="7" s="1"/>
  <c r="N42" i="7"/>
  <c r="V42" i="7" s="1"/>
  <c r="Z42" i="7" s="1"/>
  <c r="T42" i="7"/>
  <c r="X42" i="7" s="1"/>
  <c r="AB42" i="7" s="1"/>
  <c r="N28" i="7"/>
  <c r="V28" i="7" s="1"/>
  <c r="Z28" i="7" s="1"/>
  <c r="T28" i="7"/>
  <c r="X28" i="7" s="1"/>
  <c r="AB28" i="7" s="1"/>
  <c r="N9" i="7"/>
  <c r="V9" i="7" s="1"/>
  <c r="Z9" i="7" s="1"/>
  <c r="T9" i="7"/>
  <c r="X9" i="7" s="1"/>
  <c r="AB9" i="7" s="1"/>
  <c r="N37" i="7"/>
  <c r="V37" i="7" s="1"/>
  <c r="Z37" i="7" s="1"/>
  <c r="T37" i="7"/>
  <c r="X37" i="7" s="1"/>
  <c r="AB37" i="7" s="1"/>
  <c r="N6" i="7"/>
  <c r="V6" i="7" s="1"/>
  <c r="Z6" i="7" s="1"/>
  <c r="T6" i="7"/>
  <c r="X6" i="7" s="1"/>
  <c r="AB6" i="7" s="1"/>
  <c r="N15" i="7"/>
  <c r="V15" i="7" s="1"/>
  <c r="Z15" i="7" s="1"/>
  <c r="T15" i="7"/>
  <c r="X15" i="7" s="1"/>
  <c r="AB15" i="7" s="1"/>
  <c r="N29" i="7"/>
  <c r="V29" i="7" s="1"/>
  <c r="Z29" i="7" s="1"/>
  <c r="T29" i="7"/>
  <c r="X29" i="7" s="1"/>
  <c r="AB29" i="7" s="1"/>
  <c r="N11" i="7"/>
  <c r="V11" i="7" s="1"/>
  <c r="Z11" i="7" s="1"/>
  <c r="T11" i="7"/>
  <c r="X11" i="7" s="1"/>
  <c r="AB11" i="7" s="1"/>
  <c r="T160" i="7"/>
  <c r="X160" i="7" s="1"/>
  <c r="AB160" i="7" s="1"/>
  <c r="N160" i="7"/>
  <c r="V160" i="7" s="1"/>
  <c r="Z160" i="7" s="1"/>
  <c r="T158" i="7"/>
  <c r="X158" i="7" s="1"/>
  <c r="AB158" i="7" s="1"/>
  <c r="N158" i="7"/>
  <c r="V158" i="7" s="1"/>
  <c r="Z158" i="7" s="1"/>
  <c r="T156" i="7"/>
  <c r="X156" i="7" s="1"/>
  <c r="AB156" i="7" s="1"/>
  <c r="N156" i="7"/>
  <c r="V156" i="7" s="1"/>
  <c r="Z156" i="7" s="1"/>
  <c r="T154" i="7"/>
  <c r="X154" i="7" s="1"/>
  <c r="AB154" i="7" s="1"/>
  <c r="N154" i="7"/>
  <c r="V154" i="7" s="1"/>
  <c r="Z154" i="7" s="1"/>
  <c r="T138" i="7"/>
  <c r="X138" i="7" s="1"/>
  <c r="AB138" i="7" s="1"/>
  <c r="N138" i="7"/>
  <c r="V138" i="7" s="1"/>
  <c r="Z138" i="7" s="1"/>
  <c r="T136" i="7"/>
  <c r="X136" i="7" s="1"/>
  <c r="AB136" i="7" s="1"/>
  <c r="N136" i="7"/>
  <c r="V136" i="7" s="1"/>
  <c r="Z136" i="7" s="1"/>
  <c r="T134" i="7"/>
  <c r="X134" i="7" s="1"/>
  <c r="AB134" i="7" s="1"/>
  <c r="N134" i="7"/>
  <c r="V134" i="7" s="1"/>
  <c r="Z134" i="7" s="1"/>
  <c r="T132" i="7"/>
  <c r="X132" i="7" s="1"/>
  <c r="AB132" i="7" s="1"/>
  <c r="N132" i="7"/>
  <c r="V132" i="7" s="1"/>
  <c r="Z132" i="7" s="1"/>
  <c r="T130" i="7"/>
  <c r="X130" i="7" s="1"/>
  <c r="AB130" i="7" s="1"/>
  <c r="N130" i="7"/>
  <c r="V130" i="7" s="1"/>
  <c r="Z130" i="7" s="1"/>
  <c r="T3" i="7"/>
  <c r="X3" i="7" s="1"/>
  <c r="AB3" i="7" s="1"/>
  <c r="N3" i="7"/>
  <c r="V3" i="7" s="1"/>
  <c r="Z3" i="7" s="1"/>
  <c r="L182" i="7"/>
  <c r="AB103" i="7" l="1"/>
  <c r="N7" i="7"/>
  <c r="V7" i="7" s="1"/>
  <c r="Z7" i="7" s="1"/>
  <c r="T7" i="7"/>
  <c r="X7" i="7" s="1"/>
  <c r="AB7" i="7" s="1"/>
  <c r="N57" i="7"/>
  <c r="V57" i="7" s="1"/>
  <c r="Z57" i="7" s="1"/>
  <c r="T57" i="7"/>
  <c r="X57" i="7" s="1"/>
  <c r="AB57" i="7" s="1"/>
  <c r="N181" i="7"/>
  <c r="V181" i="7" s="1"/>
  <c r="Z181" i="7" s="1"/>
  <c r="T181" i="7"/>
  <c r="X181" i="7" s="1"/>
  <c r="AB181" i="7" s="1"/>
  <c r="N67" i="7"/>
  <c r="V67" i="7" s="1"/>
  <c r="Z67" i="7" s="1"/>
  <c r="T67" i="7"/>
  <c r="X67" i="7" s="1"/>
  <c r="AB67" i="7" s="1"/>
  <c r="N110" i="7"/>
  <c r="V110" i="7" s="1"/>
  <c r="Z110" i="7" s="1"/>
  <c r="T110" i="7"/>
  <c r="X110" i="7" s="1"/>
  <c r="AB110" i="7" s="1"/>
  <c r="N49" i="7"/>
  <c r="V49" i="7" s="1"/>
  <c r="Z49" i="7" s="1"/>
  <c r="T49" i="7"/>
  <c r="X49" i="7" s="1"/>
  <c r="AB49" i="7" s="1"/>
  <c r="N63" i="7"/>
  <c r="V63" i="7" s="1"/>
  <c r="Z63" i="7" s="1"/>
  <c r="T63" i="7"/>
  <c r="X63" i="7" s="1"/>
  <c r="AB63" i="7" s="1"/>
  <c r="N115" i="7"/>
  <c r="V115" i="7" s="1"/>
  <c r="Z115" i="7" s="1"/>
  <c r="T115" i="7"/>
  <c r="X115" i="7" s="1"/>
  <c r="AB115" i="7" s="1"/>
  <c r="N83" i="7"/>
  <c r="V83" i="7" s="1"/>
  <c r="Z83" i="7" s="1"/>
  <c r="T83" i="7"/>
  <c r="X83" i="7" s="1"/>
  <c r="AB83" i="7" s="1"/>
  <c r="N93" i="7"/>
  <c r="V93" i="7" s="1"/>
  <c r="Z93" i="7" s="1"/>
  <c r="T93" i="7"/>
  <c r="X93" i="7" s="1"/>
  <c r="AB93" i="7" s="1"/>
  <c r="N118" i="7"/>
  <c r="V118" i="7" s="1"/>
  <c r="Z118" i="7" s="1"/>
  <c r="T118" i="7"/>
  <c r="X118" i="7" s="1"/>
  <c r="AB118" i="7" s="1"/>
  <c r="N151" i="7"/>
  <c r="V151" i="7" s="1"/>
  <c r="Z151" i="7" s="1"/>
  <c r="T151" i="7"/>
  <c r="X151" i="7" s="1"/>
  <c r="AB151" i="7" s="1"/>
  <c r="N127" i="7"/>
  <c r="V127" i="7" s="1"/>
  <c r="Z127" i="7" s="1"/>
  <c r="T127" i="7"/>
  <c r="X127" i="7" s="1"/>
  <c r="AB127" i="7" s="1"/>
  <c r="N94" i="7"/>
  <c r="V94" i="7" s="1"/>
  <c r="Z94" i="7" s="1"/>
  <c r="T94" i="7"/>
  <c r="X94" i="7" s="1"/>
  <c r="AB94" i="7" s="1"/>
  <c r="N143" i="7"/>
  <c r="V143" i="7" s="1"/>
  <c r="Z143" i="7" s="1"/>
  <c r="T143" i="7"/>
  <c r="X143" i="7" s="1"/>
  <c r="AB143" i="7" s="1"/>
  <c r="T140" i="7"/>
  <c r="X140" i="7" s="1"/>
  <c r="AB140" i="7" s="1"/>
  <c r="N140" i="7"/>
  <c r="V140" i="7" s="1"/>
  <c r="Z140" i="7" s="1"/>
</calcChain>
</file>

<file path=xl/sharedStrings.xml><?xml version="1.0" encoding="utf-8"?>
<sst xmlns="http://schemas.openxmlformats.org/spreadsheetml/2006/main" count="601" uniqueCount="468">
  <si>
    <t>1000</t>
  </si>
  <si>
    <t>10</t>
  </si>
  <si>
    <t>0070</t>
  </si>
  <si>
    <t>0170</t>
  </si>
  <si>
    <t>3120</t>
  </si>
  <si>
    <t>0130</t>
  </si>
  <si>
    <t>1150</t>
  </si>
  <si>
    <t>0190</t>
  </si>
  <si>
    <t>3130</t>
  </si>
  <si>
    <t>0120</t>
  </si>
  <si>
    <t>0010</t>
  </si>
  <si>
    <t>2620</t>
  </si>
  <si>
    <t>0230</t>
  </si>
  <si>
    <t>0510</t>
  </si>
  <si>
    <t>2660</t>
  </si>
  <si>
    <t>0040</t>
  </si>
  <si>
    <t>0250</t>
  </si>
  <si>
    <t>0640</t>
  </si>
  <si>
    <t>2405</t>
  </si>
  <si>
    <t>3140</t>
  </si>
  <si>
    <t>0980</t>
  </si>
  <si>
    <t>0580</t>
  </si>
  <si>
    <t>0110</t>
  </si>
  <si>
    <t>1500</t>
  </si>
  <si>
    <t>1600</t>
  </si>
  <si>
    <t>0260</t>
  </si>
  <si>
    <t>0020</t>
  </si>
  <si>
    <t>0890</t>
  </si>
  <si>
    <t>2600</t>
  </si>
  <si>
    <t>2650</t>
  </si>
  <si>
    <t>1220</t>
  </si>
  <si>
    <t>0123</t>
  </si>
  <si>
    <t>0500</t>
  </si>
  <si>
    <t>3010</t>
  </si>
  <si>
    <t>2700</t>
  </si>
  <si>
    <t>0880</t>
  </si>
  <si>
    <t>0100</t>
  </si>
  <si>
    <t>0540</t>
  </si>
  <si>
    <t>0930</t>
  </si>
  <si>
    <t>3100</t>
  </si>
  <si>
    <t>0220</t>
  </si>
  <si>
    <t>0030</t>
  </si>
  <si>
    <t>3020</t>
  </si>
  <si>
    <t>0270</t>
  </si>
  <si>
    <t>0060</t>
  </si>
  <si>
    <t>0470</t>
  </si>
  <si>
    <t>1350</t>
  </si>
  <si>
    <t>1620</t>
  </si>
  <si>
    <t>2760</t>
  </si>
  <si>
    <t>0290</t>
  </si>
  <si>
    <t>2862</t>
  </si>
  <si>
    <t>2830</t>
  </si>
  <si>
    <t>2840</t>
  </si>
  <si>
    <t>1790</t>
  </si>
  <si>
    <t>2000</t>
  </si>
  <si>
    <t>0490</t>
  </si>
  <si>
    <t>3060</t>
  </si>
  <si>
    <t>1780</t>
  </si>
  <si>
    <t>2720</t>
  </si>
  <si>
    <t>1020</t>
  </si>
  <si>
    <t>0140</t>
  </si>
  <si>
    <t>1560</t>
  </si>
  <si>
    <t>1400</t>
  </si>
  <si>
    <t>0050</t>
  </si>
  <si>
    <t>2800</t>
  </si>
  <si>
    <t>0310</t>
  </si>
  <si>
    <t>1850</t>
  </si>
  <si>
    <t>0550</t>
  </si>
  <si>
    <t>0560</t>
  </si>
  <si>
    <t>1860</t>
  </si>
  <si>
    <t>2590</t>
  </si>
  <si>
    <t>0520</t>
  </si>
  <si>
    <t>2190</t>
  </si>
  <si>
    <t>2610</t>
  </si>
  <si>
    <t>1580</t>
  </si>
  <si>
    <t>2730</t>
  </si>
  <si>
    <t>1870</t>
  </si>
  <si>
    <t>0240</t>
  </si>
  <si>
    <t>0910</t>
  </si>
  <si>
    <t>2740</t>
  </si>
  <si>
    <t>3000</t>
  </si>
  <si>
    <t>2710</t>
  </si>
  <si>
    <t>1010</t>
  </si>
  <si>
    <t>0480</t>
  </si>
  <si>
    <t>0740</t>
  </si>
  <si>
    <t>0870</t>
  </si>
  <si>
    <t>0960</t>
  </si>
  <si>
    <t>2790</t>
  </si>
  <si>
    <t>1550</t>
  </si>
  <si>
    <t>0900</t>
  </si>
  <si>
    <t>1760</t>
  </si>
  <si>
    <t>2690</t>
  </si>
  <si>
    <t>2630</t>
  </si>
  <si>
    <t>1050</t>
  </si>
  <si>
    <t>2540</t>
  </si>
  <si>
    <t>2535</t>
  </si>
  <si>
    <t>2530</t>
  </si>
  <si>
    <t>3090</t>
  </si>
  <si>
    <t>2520</t>
  </si>
  <si>
    <t>1490</t>
  </si>
  <si>
    <t>2820</t>
  </si>
  <si>
    <t>1828</t>
  </si>
  <si>
    <t>3230</t>
  </si>
  <si>
    <t>1110</t>
  </si>
  <si>
    <t>2580</t>
  </si>
  <si>
    <t>2680</t>
  </si>
  <si>
    <t>1120</t>
  </si>
  <si>
    <t>0990</t>
  </si>
  <si>
    <t>2640</t>
  </si>
  <si>
    <t>0970</t>
  </si>
  <si>
    <t>2865</t>
  </si>
  <si>
    <t>2780</t>
  </si>
  <si>
    <t>1530</t>
  </si>
  <si>
    <t>1750</t>
  </si>
  <si>
    <t>1510</t>
  </si>
  <si>
    <t>1040</t>
  </si>
  <si>
    <t>1340</t>
  </si>
  <si>
    <t>0950</t>
  </si>
  <si>
    <t>1390</t>
  </si>
  <si>
    <t>1980</t>
  </si>
  <si>
    <t>1360</t>
  </si>
  <si>
    <t>3220</t>
  </si>
  <si>
    <t>1070</t>
  </si>
  <si>
    <t>3110</t>
  </si>
  <si>
    <t>3040</t>
  </si>
  <si>
    <t>0920</t>
  </si>
  <si>
    <t>3148</t>
  </si>
  <si>
    <t>1030</t>
  </si>
  <si>
    <t>1140</t>
  </si>
  <si>
    <t>1430</t>
  </si>
  <si>
    <t>1080</t>
  </si>
  <si>
    <t>1450</t>
  </si>
  <si>
    <t>2180</t>
  </si>
  <si>
    <t>1180</t>
  </si>
  <si>
    <t>3080</t>
  </si>
  <si>
    <t>2810</t>
  </si>
  <si>
    <t>1160</t>
  </si>
  <si>
    <t>8001</t>
  </si>
  <si>
    <t>2010</t>
  </si>
  <si>
    <t>3146</t>
  </si>
  <si>
    <t>1570</t>
  </si>
  <si>
    <t>1990</t>
  </si>
  <si>
    <t>3210</t>
  </si>
  <si>
    <t>3200</t>
  </si>
  <si>
    <t>1810</t>
  </si>
  <si>
    <t>2750</t>
  </si>
  <si>
    <t>1060</t>
  </si>
  <si>
    <t>2055</t>
  </si>
  <si>
    <t>1195</t>
  </si>
  <si>
    <t>0940</t>
  </si>
  <si>
    <t>2570</t>
  </si>
  <si>
    <t>1410</t>
  </si>
  <si>
    <t>2070</t>
  </si>
  <si>
    <t>3050</t>
  </si>
  <si>
    <t>3085</t>
  </si>
  <si>
    <t>1480</t>
  </si>
  <si>
    <t>0860</t>
  </si>
  <si>
    <t>3030</t>
  </si>
  <si>
    <t>2670</t>
  </si>
  <si>
    <t>1440</t>
  </si>
  <si>
    <t>2560</t>
  </si>
  <si>
    <t>2770</t>
  </si>
  <si>
    <t>1130</t>
  </si>
  <si>
    <t>1520</t>
  </si>
  <si>
    <t>1420</t>
  </si>
  <si>
    <t>1540</t>
  </si>
  <si>
    <t>2035</t>
  </si>
  <si>
    <t>2020</t>
  </si>
  <si>
    <t>2505</t>
  </si>
  <si>
    <t>1380</t>
  </si>
  <si>
    <t>1330</t>
  </si>
  <si>
    <t>1590</t>
  </si>
  <si>
    <t>2515</t>
  </si>
  <si>
    <t>0180</t>
  </si>
  <si>
    <t>1460</t>
  </si>
  <si>
    <t>3070</t>
  </si>
  <si>
    <t>3147</t>
  </si>
  <si>
    <t>3145</t>
  </si>
  <si>
    <t>5210</t>
  </si>
  <si>
    <t>0770</t>
  </si>
  <si>
    <t>2395</t>
  </si>
  <si>
    <t>(first year) numbers.  If they did, work with district to request a waiver of the MOE reduction through the USDOE Secretary.</t>
  </si>
  <si>
    <t xml:space="preserve">Follow up with any district that fails the MOE calculation to determine if such district had a natural disaster that impacted the base year </t>
  </si>
  <si>
    <t>Audited FTE Count Used</t>
  </si>
  <si>
    <t>Exclusions: Capital, Debt, Community Service</t>
  </si>
  <si>
    <t>Notes:</t>
  </si>
  <si>
    <t>0000-3999</t>
  </si>
  <si>
    <t>1971, 1972</t>
  </si>
  <si>
    <t>minus</t>
  </si>
  <si>
    <t>0100-0699, 0800-0810, 0850-0899</t>
  </si>
  <si>
    <t>3100-3199</t>
  </si>
  <si>
    <t>plus</t>
  </si>
  <si>
    <t>23, 51</t>
  </si>
  <si>
    <t xml:space="preserve">0010-1900, 2100-2900, 3200, 3210, 3220, 3400 </t>
  </si>
  <si>
    <r>
      <t>10,11, 18, 19, 20, 22, ,</t>
    </r>
    <r>
      <rPr>
        <b/>
        <sz val="9"/>
        <rFont val="Arial"/>
        <family val="2"/>
      </rPr>
      <t>24,</t>
    </r>
    <r>
      <rPr>
        <sz val="9"/>
        <rFont val="Arial"/>
        <family val="2"/>
      </rPr>
      <t xml:space="preserve"> 25, 50, 60, 64, 70, 72, 73</t>
    </r>
  </si>
  <si>
    <t>Grant</t>
  </si>
  <si>
    <t>Object/Source</t>
  </si>
  <si>
    <t>Program</t>
  </si>
  <si>
    <t>Fund</t>
  </si>
  <si>
    <t>Calculation of current expenses</t>
  </si>
  <si>
    <t>Maintenance of Effort report</t>
  </si>
  <si>
    <t>fdrcd.sqr</t>
  </si>
  <si>
    <t>CHARTER SCHOOL INSTITUTE</t>
  </si>
  <si>
    <t>LIBERTY J-4</t>
  </si>
  <si>
    <t>YUMA</t>
  </si>
  <si>
    <t>IDALIA RJ-3</t>
  </si>
  <si>
    <t>WRAY RD-2</t>
  </si>
  <si>
    <t>YUMA 1</t>
  </si>
  <si>
    <t>PAWNEE RE-12</t>
  </si>
  <si>
    <t>WELD</t>
  </si>
  <si>
    <t>PRAIRIE RE-11</t>
  </si>
  <si>
    <t>BRIGGSDALE RE-10</t>
  </si>
  <si>
    <t>AULT-HIGHLAND RE-9</t>
  </si>
  <si>
    <t>FT. LUPTON RE-8</t>
  </si>
  <si>
    <t>PLATTE VALLEY RE-7</t>
  </si>
  <si>
    <t>GREELEY RE-6</t>
  </si>
  <si>
    <t>WELD RE-5J (JOHNSTOWN,MILLIKEN)</t>
  </si>
  <si>
    <t>WINDSOR RE-4</t>
  </si>
  <si>
    <t>WELD RE-3 (KEENESBURG)</t>
  </si>
  <si>
    <t>EATON RE-2</t>
  </si>
  <si>
    <t>WELD RE-1 (GILCREST, LASALLE, PLATTEVILLE)</t>
  </si>
  <si>
    <t>WOODLIN R-104</t>
  </si>
  <si>
    <t>WASHINGTON</t>
  </si>
  <si>
    <t>LONE STAR 101</t>
  </si>
  <si>
    <t>OTIS R-3</t>
  </si>
  <si>
    <t>ARICKAREE R-2</t>
  </si>
  <si>
    <t>AKRON R-1</t>
  </si>
  <si>
    <t>WOODLAND PARK RE-2</t>
  </si>
  <si>
    <t>TELLER</t>
  </si>
  <si>
    <t>CRIPPLE CREEK RE-1</t>
  </si>
  <si>
    <t>SUMMIT RE-1</t>
  </si>
  <si>
    <t>SUMMIT</t>
  </si>
  <si>
    <t>PLATTE VALLEY RE-3</t>
  </si>
  <si>
    <t>SEDGWICK</t>
  </si>
  <si>
    <t>JULESBURG RE-1</t>
  </si>
  <si>
    <t>NORWOOD R-2J</t>
  </si>
  <si>
    <t>SAN MIGUEL</t>
  </si>
  <si>
    <t>TELLURIDE R-1</t>
  </si>
  <si>
    <t>SILVERTON 1</t>
  </si>
  <si>
    <t>SAN JUAN</t>
  </si>
  <si>
    <t>CENTER 26JT</t>
  </si>
  <si>
    <t>SAGUACHE</t>
  </si>
  <si>
    <t>MOFFAT 2</t>
  </si>
  <si>
    <t>MOUNTAIN VALLEY RE-1</t>
  </si>
  <si>
    <t>SOUTH ROUTT RE-3</t>
  </si>
  <si>
    <t>ROUTT</t>
  </si>
  <si>
    <t>STEAMBOAT SPRINGS RE-2</t>
  </si>
  <si>
    <t>HAYDEN RE-1</t>
  </si>
  <si>
    <t>SARGENT RE-33J</t>
  </si>
  <si>
    <t>RIO GRANDE</t>
  </si>
  <si>
    <t>MONTE VISTA C-8</t>
  </si>
  <si>
    <t>DEL NORTE C-7</t>
  </si>
  <si>
    <t>RANGELY RE-4</t>
  </si>
  <si>
    <t>RIO BLANCO</t>
  </si>
  <si>
    <t>MEEKER RE-1</t>
  </si>
  <si>
    <t>PUEBLO RURAL 70</t>
  </si>
  <si>
    <t>PUEBLO</t>
  </si>
  <si>
    <t>PUEBLO CITY 60</t>
  </si>
  <si>
    <t>WILEY RE-13JT</t>
  </si>
  <si>
    <t>PROWERS</t>
  </si>
  <si>
    <t>HOLLY RE-3</t>
  </si>
  <si>
    <t>LAMAR RE-2</t>
  </si>
  <si>
    <t>GRANADA RE-1</t>
  </si>
  <si>
    <t>ASPEN 1</t>
  </si>
  <si>
    <t>PITKIN</t>
  </si>
  <si>
    <t>HAXTUN RE-2J</t>
  </si>
  <si>
    <t>PHILLIPS</t>
  </si>
  <si>
    <t>HOLYOKE RE-1J</t>
  </si>
  <si>
    <t>PARK RE-2</t>
  </si>
  <si>
    <t>PARK</t>
  </si>
  <si>
    <t>PLATTE CANYON R-1</t>
  </si>
  <si>
    <t>RIDGWAY R-2</t>
  </si>
  <si>
    <t>OURAY</t>
  </si>
  <si>
    <t>OURAY R-1</t>
  </si>
  <si>
    <t>SWINK 33</t>
  </si>
  <si>
    <t>OTERO</t>
  </si>
  <si>
    <t>CHERAW 31</t>
  </si>
  <si>
    <t>FOWLER R-4J</t>
  </si>
  <si>
    <t>MANZANOLA 3J</t>
  </si>
  <si>
    <t>ROCKY FORD R-2</t>
  </si>
  <si>
    <t>EAST OTERO R-1</t>
  </si>
  <si>
    <t>WIGGINS RE-50(J)</t>
  </si>
  <si>
    <t>MORGAN</t>
  </si>
  <si>
    <t>WELDON VALLEY RE-20(J)</t>
  </si>
  <si>
    <t>FT. MORGAN RE-3</t>
  </si>
  <si>
    <t>BRUSH RE-2(J)</t>
  </si>
  <si>
    <t>WEST END RE-2</t>
  </si>
  <si>
    <t>MONTROSE</t>
  </si>
  <si>
    <t>MONTROSE RE-1J</t>
  </si>
  <si>
    <t>MANCOS RE-6</t>
  </si>
  <si>
    <t>MONTEZUMA</t>
  </si>
  <si>
    <t>DOLORES RE-4A</t>
  </si>
  <si>
    <t>MONTEZUMA-CORTEZ RE-1</t>
  </si>
  <si>
    <t>MOFFAT COUNTY RE NO. 1</t>
  </si>
  <si>
    <t>MOFFAT</t>
  </si>
  <si>
    <t>CREEDE CONSOLIDATED 1</t>
  </si>
  <si>
    <t>MINERAL</t>
  </si>
  <si>
    <t>MESA COUNTY VALLEY 51</t>
  </si>
  <si>
    <t>MESA</t>
  </si>
  <si>
    <t>PLATEAU VALLEY 50</t>
  </si>
  <si>
    <t>DEBEQUE 49JT</t>
  </si>
  <si>
    <t>PLATEAU RE-5</t>
  </si>
  <si>
    <t>LOGAN</t>
  </si>
  <si>
    <t>BUFFALO RE-4</t>
  </si>
  <si>
    <t>FRENCHMAN RE-3</t>
  </si>
  <si>
    <t>VALLEY RE-1</t>
  </si>
  <si>
    <t>KARVAL RE-23</t>
  </si>
  <si>
    <t>LINCOLN</t>
  </si>
  <si>
    <t>LIMON RE-4J</t>
  </si>
  <si>
    <t>GENOA-HUGO C-113</t>
  </si>
  <si>
    <t>KIM REORGANIZED 88</t>
  </si>
  <si>
    <t>LAS ANIMAS</t>
  </si>
  <si>
    <t>BRANSON REORGANIZED 82</t>
  </si>
  <si>
    <t>AGUILAR REORGANIZED 6</t>
  </si>
  <si>
    <t>HOEHNE REORGANIZED 3</t>
  </si>
  <si>
    <t>PRIMERO REORGANIZED 2</t>
  </si>
  <si>
    <t>TRINIDAD 1</t>
  </si>
  <si>
    <t>ESTES PARK R-3</t>
  </si>
  <si>
    <t>LARIMER</t>
  </si>
  <si>
    <t>THOMPSON R-2J</t>
  </si>
  <si>
    <t>POUDRE R-1</t>
  </si>
  <si>
    <t>IGNACIO 11 JT</t>
  </si>
  <si>
    <t>LA PLATA</t>
  </si>
  <si>
    <t>BAYFIELD 10JT-R</t>
  </si>
  <si>
    <t>DURANGO 9-R</t>
  </si>
  <si>
    <t>LEADVILLE R-1</t>
  </si>
  <si>
    <t>LAKE</t>
  </si>
  <si>
    <t>BURLINGTON RE-6J</t>
  </si>
  <si>
    <t>KIT CARSON</t>
  </si>
  <si>
    <t>BETHUNE R-5</t>
  </si>
  <si>
    <t>STRATTON R-4</t>
  </si>
  <si>
    <t>HI PLAINS R-23</t>
  </si>
  <si>
    <t>ARRIBA-FLAGLER C-20</t>
  </si>
  <si>
    <t>PLAINVIEW RE-2</t>
  </si>
  <si>
    <t>KIOWA</t>
  </si>
  <si>
    <t>EADS RE-1</t>
  </si>
  <si>
    <t>JEFFERSON R-1</t>
  </si>
  <si>
    <t>JEFFERSON</t>
  </si>
  <si>
    <t>NORTH PARK R-1</t>
  </si>
  <si>
    <t>JACKSON</t>
  </si>
  <si>
    <t>LA VETA RE-2</t>
  </si>
  <si>
    <t>HUERFANO</t>
  </si>
  <si>
    <t>HUERFANO RE-1</t>
  </si>
  <si>
    <t>HINSDALE COUNTY RE-1</t>
  </si>
  <si>
    <t>HINSDALE</t>
  </si>
  <si>
    <t>GUNNISON WATERSHED RE-1J</t>
  </si>
  <si>
    <t>GUNNISON</t>
  </si>
  <si>
    <t>EAST GRAND 2</t>
  </si>
  <si>
    <t>GRAND</t>
  </si>
  <si>
    <t>WEST GRAND 1-JT</t>
  </si>
  <si>
    <t>GILPIN COUNTY RE-1</t>
  </si>
  <si>
    <t>GILPIN</t>
  </si>
  <si>
    <t>GARIFLED 16</t>
  </si>
  <si>
    <t>GARFIELD</t>
  </si>
  <si>
    <t>GARFIELD RE-2</t>
  </si>
  <si>
    <t>ROARING FORK RE-1</t>
  </si>
  <si>
    <t>COTOPAXI RE-3</t>
  </si>
  <si>
    <t>FREMONT</t>
  </si>
  <si>
    <t>FLORENCE RE-2</t>
  </si>
  <si>
    <t>CANON CITY RE-1</t>
  </si>
  <si>
    <t>MIAMI-YODER 60</t>
  </si>
  <si>
    <t>EL PASO</t>
  </si>
  <si>
    <t>EDISON 54JT</t>
  </si>
  <si>
    <t>FALCON 49</t>
  </si>
  <si>
    <t>LEWIS-PALMER 38</t>
  </si>
  <si>
    <t>HANOVER 28</t>
  </si>
  <si>
    <t>PEYTON 23JT</t>
  </si>
  <si>
    <t>ELLICOTT 22</t>
  </si>
  <si>
    <t>ACADEMY 20</t>
  </si>
  <si>
    <t>MANITOU SPRINGS 14</t>
  </si>
  <si>
    <t>CHEYENNE MOUNTAIN 12</t>
  </si>
  <si>
    <t>COLORADO SPRINGS 11</t>
  </si>
  <si>
    <t>FOUNTAIN 8</t>
  </si>
  <si>
    <t>WIDEFIELD 3</t>
  </si>
  <si>
    <t>HARRISON 2</t>
  </si>
  <si>
    <t>CALHAN RJ1</t>
  </si>
  <si>
    <t>ELBERT</t>
  </si>
  <si>
    <t>ELBERT 200</t>
  </si>
  <si>
    <t>BIG SANDY 100J</t>
  </si>
  <si>
    <t>KIOWA C-2</t>
  </si>
  <si>
    <t>ELIZABETH C-1</t>
  </si>
  <si>
    <t>EAGLE COUNTY RE 50</t>
  </si>
  <si>
    <t>EAGLE</t>
  </si>
  <si>
    <t>DOUGLAS COUNTY RE-1</t>
  </si>
  <si>
    <t>DOUGLAS</t>
  </si>
  <si>
    <t>DOLORES RE NO.2</t>
  </si>
  <si>
    <t>DOLORES</t>
  </si>
  <si>
    <t>DENVER COUNTY 1</t>
  </si>
  <si>
    <t>DENVER</t>
  </si>
  <si>
    <t>DELTA COUNTY 50(J)</t>
  </si>
  <si>
    <t>DELTA</t>
  </si>
  <si>
    <t>CONSOLIDATED C-1</t>
  </si>
  <si>
    <t>CUSTER</t>
  </si>
  <si>
    <t>CROWLEY COUNTY RE-1-J</t>
  </si>
  <si>
    <t>CROWLEY</t>
  </si>
  <si>
    <t>SIERRA GRANDE R-30</t>
  </si>
  <si>
    <t>COSTILLA</t>
  </si>
  <si>
    <t>CENTENNIAL R-1 *</t>
  </si>
  <si>
    <t>SOUTH CONEJOS RE-10</t>
  </si>
  <si>
    <t>CONEJOS</t>
  </si>
  <si>
    <t>SANFORD 6J</t>
  </si>
  <si>
    <t>NORTH CONEJOS RE-1J</t>
  </si>
  <si>
    <t>CLEAR CREEK RE-1</t>
  </si>
  <si>
    <t>CLEAR CREEK</t>
  </si>
  <si>
    <t>CHEYENNE RE-5</t>
  </si>
  <si>
    <t>CHEYENNE</t>
  </si>
  <si>
    <t>KIT CARSON R-1</t>
  </si>
  <si>
    <t>SALIDA R-32(J)</t>
  </si>
  <si>
    <t>CHAFFEE</t>
  </si>
  <si>
    <t>BUENA VISTA R-31</t>
  </si>
  <si>
    <t>BOULDER VALLEY RE-2J</t>
  </si>
  <si>
    <t>BOULDER</t>
  </si>
  <si>
    <t>ST VRAIN VALLEY RE-1J</t>
  </si>
  <si>
    <t>MCCLAVE RE-2</t>
  </si>
  <si>
    <t>BENT</t>
  </si>
  <si>
    <t>LAS ANIMAS RE-1</t>
  </si>
  <si>
    <t>CAMPO RE-6</t>
  </si>
  <si>
    <t>BACA</t>
  </si>
  <si>
    <t>VILAS RE-5</t>
  </si>
  <si>
    <t>SPRINGFIELD RE-4</t>
  </si>
  <si>
    <t>PRITCHETT RE-3</t>
  </si>
  <si>
    <t>WALSH RE-1</t>
  </si>
  <si>
    <t>ARCHULETA COUNTY 50JT</t>
  </si>
  <si>
    <t>ARCHULETA</t>
  </si>
  <si>
    <t>BYERS 32J</t>
  </si>
  <si>
    <t>ARAPAHOE</t>
  </si>
  <si>
    <t>ADAMS-ARAPAHOE 28J</t>
  </si>
  <si>
    <t>DEER TRAIL 26J</t>
  </si>
  <si>
    <t>LITTLETON 6</t>
  </si>
  <si>
    <t>CHERRY CREEK 5</t>
  </si>
  <si>
    <t>SHERIDAN 2</t>
  </si>
  <si>
    <t>ENGLEWOOD 1</t>
  </si>
  <si>
    <t>SANGRE DE CRISTO RE-22J</t>
  </si>
  <si>
    <t>ALAMOSA</t>
  </si>
  <si>
    <t>ALAMOSA RE-11J</t>
  </si>
  <si>
    <t>WESTMINSTER 50</t>
  </si>
  <si>
    <t>ADAMS</t>
  </si>
  <si>
    <t>STRASBURG 31J</t>
  </si>
  <si>
    <t>BENNETT 29J</t>
  </si>
  <si>
    <t>BRIGHTON 27J</t>
  </si>
  <si>
    <t>ADAMS CITY 14</t>
  </si>
  <si>
    <t>ADAMS 12 FIVE STAR</t>
  </si>
  <si>
    <t>MAPLETON 1</t>
  </si>
  <si>
    <t>FY2013-2014, lesser of Expenses or Per Pupil</t>
  </si>
  <si>
    <t>EXPENSES PER PUPIL</t>
  </si>
  <si>
    <t>CURRENT EXPENSES</t>
  </si>
  <si>
    <t>PUPIL COUNT</t>
  </si>
  <si>
    <t>DISTRICT</t>
  </si>
  <si>
    <t>COUNTY</t>
  </si>
  <si>
    <t>DISTRICT CODE</t>
  </si>
  <si>
    <t>MOE Adjustment</t>
  </si>
  <si>
    <t>Percentage failed 90% Requirement</t>
  </si>
  <si>
    <t>Did Not Meet 90% Requirement</t>
  </si>
  <si>
    <t>FY2011-2012</t>
  </si>
  <si>
    <t>SFSF</t>
  </si>
  <si>
    <t>EdJobs</t>
  </si>
  <si>
    <t>FY2012-2013</t>
  </si>
  <si>
    <t>Required Level - 90% FY11-12</t>
  </si>
  <si>
    <t>A</t>
  </si>
  <si>
    <t>B</t>
  </si>
  <si>
    <t>C</t>
  </si>
  <si>
    <t>D</t>
  </si>
  <si>
    <t>E</t>
  </si>
  <si>
    <t>F</t>
  </si>
  <si>
    <t>REF</t>
  </si>
  <si>
    <t>AGATE 300 *</t>
  </si>
  <si>
    <t>*</t>
  </si>
  <si>
    <t>Agate received a waiver for FY11-12, used 90% of the FY10-11 number as required by Federal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</si>
</sst>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);\(#,##0.0\)"/>
    <numFmt numFmtId="165" formatCode="#,##0.0_);[Red]\(#,##0.0\)"/>
    <numFmt numFmtId="166" formatCode="0.0000%"/>
  </numFmts>
  <fonts count="11" x14ac:knownFonts="1">
    <font>
      <sz val="10"/>
      <name val="Tahoma"/>
    </font>
    <font>
      <b/>
      <sz val="10"/>
      <name val="Tahoma"/>
    </font>
    <font>
      <sz val="10"/>
      <name val="Arial"/>
    </font>
    <font>
      <sz val="9"/>
      <name val="Arial"/>
    </font>
    <font>
      <b/>
      <sz val="9"/>
      <name val="Arial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2" borderId="0"/>
    <xf numFmtId="0" fontId="2" fillId="0" borderId="0"/>
    <xf numFmtId="43" fontId="2" fillId="0" borderId="0" applyFont="0" applyFill="0" applyBorder="0" applyAlignment="0" applyProtection="0"/>
    <xf numFmtId="40" fontId="10" fillId="0" borderId="0"/>
  </cellStyleXfs>
  <cellXfs count="60">
    <xf numFmtId="0" fontId="0" fillId="0" borderId="0" xfId="0"/>
    <xf numFmtId="0" fontId="3" fillId="0" borderId="0" xfId="2" applyFont="1"/>
    <xf numFmtId="0" fontId="3" fillId="0" borderId="0" xfId="2" applyFont="1" applyFill="1"/>
    <xf numFmtId="0" fontId="3" fillId="0" borderId="0" xfId="2" quotePrefix="1" applyFont="1" applyFill="1"/>
    <xf numFmtId="0" fontId="3" fillId="0" borderId="0" xfId="2" quotePrefix="1" applyFont="1"/>
    <xf numFmtId="0" fontId="4" fillId="0" borderId="0" xfId="2" applyFont="1"/>
    <xf numFmtId="0" fontId="3" fillId="0" borderId="0" xfId="2" applyFont="1" applyFill="1" applyAlignment="1">
      <alignment wrapText="1"/>
    </xf>
    <xf numFmtId="0" fontId="5" fillId="0" borderId="0" xfId="2" applyFont="1" applyFill="1"/>
    <xf numFmtId="0" fontId="7" fillId="0" borderId="0" xfId="2" applyFont="1"/>
    <xf numFmtId="0" fontId="7" fillId="0" borderId="0" xfId="2" applyFont="1" applyBorder="1"/>
    <xf numFmtId="0" fontId="7" fillId="0" borderId="0" xfId="2" applyFont="1" applyFill="1" applyBorder="1"/>
    <xf numFmtId="0" fontId="7" fillId="0" borderId="0" xfId="2" applyFont="1" applyFill="1"/>
    <xf numFmtId="40" fontId="7" fillId="0" borderId="0" xfId="2" applyNumberFormat="1" applyFont="1"/>
    <xf numFmtId="4" fontId="7" fillId="0" borderId="0" xfId="2" applyNumberFormat="1" applyFont="1" applyBorder="1"/>
    <xf numFmtId="164" fontId="7" fillId="0" borderId="0" xfId="2" applyNumberFormat="1" applyFont="1"/>
    <xf numFmtId="4" fontId="7" fillId="0" borderId="0" xfId="2" applyNumberFormat="1" applyFont="1"/>
    <xf numFmtId="0" fontId="7" fillId="0" borderId="0" xfId="2" applyFont="1" applyAlignment="1">
      <alignment horizontal="right"/>
    </xf>
    <xf numFmtId="165" fontId="7" fillId="0" borderId="0" xfId="2" applyNumberFormat="1" applyFont="1"/>
    <xf numFmtId="166" fontId="7" fillId="0" borderId="1" xfId="2" applyNumberFormat="1" applyFont="1" applyBorder="1"/>
    <xf numFmtId="166" fontId="7" fillId="0" borderId="2" xfId="2" applyNumberFormat="1" applyFont="1" applyBorder="1"/>
    <xf numFmtId="166" fontId="7" fillId="0" borderId="3" xfId="2" applyNumberFormat="1" applyFont="1" applyFill="1" applyBorder="1"/>
    <xf numFmtId="166" fontId="7" fillId="0" borderId="4" xfId="2" applyNumberFormat="1" applyFont="1" applyBorder="1"/>
    <xf numFmtId="40" fontId="7" fillId="0" borderId="2" xfId="2" applyNumberFormat="1" applyFont="1" applyBorder="1"/>
    <xf numFmtId="40" fontId="7" fillId="0" borderId="3" xfId="2" applyNumberFormat="1" applyFont="1" applyFill="1" applyBorder="1"/>
    <xf numFmtId="40" fontId="7" fillId="0" borderId="4" xfId="2" applyNumberFormat="1" applyFont="1" applyBorder="1"/>
    <xf numFmtId="4" fontId="7" fillId="0" borderId="2" xfId="2" applyNumberFormat="1" applyFont="1" applyBorder="1"/>
    <xf numFmtId="0" fontId="7" fillId="0" borderId="3" xfId="2" applyFont="1" applyFill="1" applyBorder="1"/>
    <xf numFmtId="4" fontId="7" fillId="0" borderId="4" xfId="2" applyNumberFormat="1" applyFont="1" applyBorder="1"/>
    <xf numFmtId="4" fontId="7" fillId="0" borderId="3" xfId="2" applyNumberFormat="1" applyFont="1" applyBorder="1"/>
    <xf numFmtId="164" fontId="2" fillId="0" borderId="4" xfId="2" applyNumberFormat="1" applyFont="1" applyBorder="1"/>
    <xf numFmtId="0" fontId="7" fillId="0" borderId="0" xfId="2" applyFont="1" applyAlignment="1" applyProtection="1">
      <alignment horizontal="left"/>
    </xf>
    <xf numFmtId="0" fontId="7" fillId="0" borderId="0" xfId="2" quotePrefix="1" applyFont="1"/>
    <xf numFmtId="166" fontId="7" fillId="0" borderId="5" xfId="2" applyNumberFormat="1" applyFont="1" applyBorder="1"/>
    <xf numFmtId="166" fontId="7" fillId="0" borderId="6" xfId="2" applyNumberFormat="1" applyFont="1" applyBorder="1"/>
    <xf numFmtId="166" fontId="7" fillId="0" borderId="0" xfId="2" applyNumberFormat="1" applyFont="1" applyFill="1" applyBorder="1"/>
    <xf numFmtId="166" fontId="7" fillId="0" borderId="7" xfId="2" applyNumberFormat="1" applyFont="1" applyBorder="1"/>
    <xf numFmtId="40" fontId="7" fillId="0" borderId="6" xfId="2" applyNumberFormat="1" applyFont="1" applyBorder="1"/>
    <xf numFmtId="40" fontId="7" fillId="0" borderId="0" xfId="2" applyNumberFormat="1" applyFont="1" applyFill="1" applyBorder="1"/>
    <xf numFmtId="40" fontId="7" fillId="0" borderId="7" xfId="2" applyNumberFormat="1" applyFont="1" applyBorder="1"/>
    <xf numFmtId="4" fontId="7" fillId="0" borderId="6" xfId="2" applyNumberFormat="1" applyFont="1" applyBorder="1"/>
    <xf numFmtId="4" fontId="7" fillId="0" borderId="7" xfId="2" applyNumberFormat="1" applyFont="1" applyBorder="1"/>
    <xf numFmtId="164" fontId="2" fillId="0" borderId="7" xfId="2" applyNumberFormat="1" applyFont="1" applyBorder="1"/>
    <xf numFmtId="0" fontId="7" fillId="0" borderId="0" xfId="2" quotePrefix="1" applyFont="1" applyAlignment="1" applyProtection="1">
      <alignment horizontal="left"/>
      <protection locked="0"/>
    </xf>
    <xf numFmtId="0" fontId="7" fillId="0" borderId="0" xfId="2" applyFont="1" applyProtection="1">
      <protection locked="0"/>
    </xf>
    <xf numFmtId="0" fontId="8" fillId="0" borderId="0" xfId="2" applyFont="1" applyAlignment="1" applyProtection="1">
      <alignment horizontal="left"/>
    </xf>
    <xf numFmtId="0" fontId="8" fillId="0" borderId="0" xfId="2" applyFont="1" applyProtection="1">
      <protection locked="0"/>
    </xf>
    <xf numFmtId="166" fontId="7" fillId="0" borderId="8" xfId="2" applyNumberFormat="1" applyFont="1" applyBorder="1"/>
    <xf numFmtId="166" fontId="7" fillId="0" borderId="9" xfId="2" applyNumberFormat="1" applyFont="1" applyBorder="1"/>
    <xf numFmtId="40" fontId="9" fillId="0" borderId="10" xfId="2" applyNumberFormat="1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7" fillId="0" borderId="12" xfId="2" applyFont="1" applyFill="1" applyBorder="1" applyAlignment="1">
      <alignment horizontal="center"/>
    </xf>
    <xf numFmtId="0" fontId="9" fillId="0" borderId="13" xfId="2" applyFont="1" applyBorder="1" applyAlignment="1">
      <alignment horizontal="center" wrapText="1"/>
    </xf>
    <xf numFmtId="0" fontId="7" fillId="0" borderId="12" xfId="2" applyFont="1" applyFill="1" applyBorder="1"/>
    <xf numFmtId="0" fontId="9" fillId="0" borderId="12" xfId="2" applyFont="1" applyBorder="1" applyAlignment="1">
      <alignment horizontal="center" wrapText="1"/>
    </xf>
    <xf numFmtId="0" fontId="9" fillId="0" borderId="12" xfId="2" applyFont="1" applyBorder="1" applyAlignment="1" applyProtection="1">
      <alignment horizontal="center"/>
    </xf>
    <xf numFmtId="0" fontId="9" fillId="0" borderId="12" xfId="2" applyFont="1" applyBorder="1" applyAlignment="1" applyProtection="1">
      <alignment horizontal="center" wrapText="1"/>
      <protection locked="0"/>
    </xf>
    <xf numFmtId="40" fontId="9" fillId="0" borderId="14" xfId="2" applyNumberFormat="1" applyFont="1" applyBorder="1" applyAlignment="1">
      <alignment horizontal="center"/>
    </xf>
    <xf numFmtId="0" fontId="9" fillId="0" borderId="17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9" fillId="0" borderId="15" xfId="2" applyFont="1" applyBorder="1" applyAlignment="1">
      <alignment horizontal="center"/>
    </xf>
  </cellXfs>
  <cellStyles count="5">
    <cellStyle name="Comma 2" xfId="3"/>
    <cellStyle name="headerStyle" xfId="1"/>
    <cellStyle name="Normal" xfId="0" builtinId="0"/>
    <cellStyle name="Normal 2" xfId="2"/>
    <cellStyle name="Normal 5" xfId="4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7"/>
  <sheetViews>
    <sheetView tabSelected="1" zoomScale="90" zoomScaleNormal="90" workbookViewId="0">
      <pane xSplit="3" ySplit="2" topLeftCell="D3" activePane="bottomRight" state="frozen"/>
      <selection activeCell="D11" sqref="D11"/>
      <selection pane="topRight" activeCell="D11" sqref="D11"/>
      <selection pane="bottomLeft" activeCell="D11" sqref="D11"/>
      <selection pane="bottomRight"/>
    </sheetView>
  </sheetViews>
  <sheetFormatPr defaultRowHeight="12.75" x14ac:dyDescent="0.2"/>
  <cols>
    <col min="1" max="1" width="11.7109375" style="8" customWidth="1"/>
    <col min="2" max="2" width="16.7109375" style="8" customWidth="1"/>
    <col min="3" max="3" width="34" style="8" customWidth="1"/>
    <col min="4" max="4" width="11.28515625" style="8" customWidth="1"/>
    <col min="5" max="5" width="4.7109375" style="11" customWidth="1"/>
    <col min="6" max="6" width="17" style="8" customWidth="1"/>
    <col min="7" max="7" width="4.7109375" style="11" customWidth="1"/>
    <col min="8" max="8" width="13.42578125" style="8" customWidth="1"/>
    <col min="9" max="9" width="5.85546875" style="11" customWidth="1"/>
    <col min="10" max="10" width="11.28515625" style="8" customWidth="1"/>
    <col min="11" max="11" width="4.7109375" style="11" customWidth="1"/>
    <col min="12" max="12" width="17" style="8" customWidth="1"/>
    <col min="13" max="13" width="4.7109375" style="11" customWidth="1"/>
    <col min="14" max="14" width="13.42578125" style="8" customWidth="1"/>
    <col min="15" max="15" width="4.7109375" style="11" customWidth="1"/>
    <col min="16" max="16" width="15.85546875" style="8" customWidth="1"/>
    <col min="17" max="17" width="4.7109375" style="11" customWidth="1"/>
    <col min="18" max="18" width="13.42578125" style="8" customWidth="1"/>
    <col min="19" max="19" width="4.7109375" style="11" customWidth="1"/>
    <col min="20" max="20" width="16.140625" style="9" bestFit="1" customWidth="1"/>
    <col min="21" max="21" width="4.7109375" style="10" customWidth="1"/>
    <col min="22" max="22" width="14.28515625" style="9" customWidth="1"/>
    <col min="23" max="23" width="4" style="11" customWidth="1"/>
    <col min="24" max="24" width="14" style="9" bestFit="1" customWidth="1"/>
    <col min="25" max="25" width="7" style="10" customWidth="1"/>
    <col min="26" max="26" width="15.7109375" style="9" customWidth="1"/>
    <col min="27" max="27" width="5.5703125" style="8" customWidth="1"/>
    <col min="28" max="28" width="15.7109375" style="8" customWidth="1"/>
    <col min="29" max="29" width="3.28515625" style="8" customWidth="1"/>
    <col min="30" max="16384" width="9.140625" style="8"/>
  </cols>
  <sheetData>
    <row r="1" spans="1:29" x14ac:dyDescent="0.2">
      <c r="D1" s="57" t="s">
        <v>453</v>
      </c>
      <c r="E1" s="58"/>
      <c r="F1" s="58"/>
      <c r="G1" s="58"/>
      <c r="H1" s="59"/>
      <c r="J1" s="57" t="s">
        <v>456</v>
      </c>
      <c r="K1" s="58"/>
      <c r="L1" s="58"/>
      <c r="M1" s="58"/>
      <c r="N1" s="59"/>
      <c r="P1" s="57" t="s">
        <v>457</v>
      </c>
      <c r="Q1" s="58"/>
      <c r="R1" s="59"/>
      <c r="T1" s="57" t="s">
        <v>452</v>
      </c>
      <c r="U1" s="58"/>
      <c r="V1" s="59"/>
      <c r="X1" s="57" t="s">
        <v>451</v>
      </c>
      <c r="Y1" s="58"/>
      <c r="Z1" s="59"/>
      <c r="AA1" s="12"/>
      <c r="AB1" s="56" t="s">
        <v>450</v>
      </c>
    </row>
    <row r="2" spans="1:29" ht="51" x14ac:dyDescent="0.2">
      <c r="A2" s="55" t="s">
        <v>449</v>
      </c>
      <c r="B2" s="54" t="s">
        <v>448</v>
      </c>
      <c r="C2" s="54" t="s">
        <v>447</v>
      </c>
      <c r="D2" s="51" t="s">
        <v>446</v>
      </c>
      <c r="E2" s="50"/>
      <c r="F2" s="53" t="s">
        <v>445</v>
      </c>
      <c r="G2" s="50"/>
      <c r="H2" s="49" t="s">
        <v>444</v>
      </c>
      <c r="J2" s="51" t="s">
        <v>446</v>
      </c>
      <c r="K2" s="50"/>
      <c r="L2" s="53" t="s">
        <v>445</v>
      </c>
      <c r="M2" s="50"/>
      <c r="N2" s="49" t="s">
        <v>444</v>
      </c>
      <c r="O2" s="52"/>
      <c r="P2" s="51" t="s">
        <v>445</v>
      </c>
      <c r="Q2" s="50"/>
      <c r="R2" s="49" t="s">
        <v>444</v>
      </c>
      <c r="S2" s="52"/>
      <c r="T2" s="51" t="s">
        <v>445</v>
      </c>
      <c r="U2" s="50"/>
      <c r="V2" s="49" t="s">
        <v>444</v>
      </c>
      <c r="X2" s="51" t="s">
        <v>445</v>
      </c>
      <c r="Y2" s="50"/>
      <c r="Z2" s="49" t="s">
        <v>444</v>
      </c>
      <c r="AA2" s="12"/>
      <c r="AB2" s="48" t="s">
        <v>443</v>
      </c>
    </row>
    <row r="3" spans="1:29" x14ac:dyDescent="0.2">
      <c r="A3" s="43" t="s">
        <v>10</v>
      </c>
      <c r="B3" s="30" t="s">
        <v>436</v>
      </c>
      <c r="C3" s="30" t="s">
        <v>442</v>
      </c>
      <c r="D3" s="41">
        <v>7277</v>
      </c>
      <c r="E3" s="10"/>
      <c r="F3" s="13">
        <v>54680537.530000001</v>
      </c>
      <c r="G3" s="10"/>
      <c r="H3" s="39">
        <f t="shared" ref="H3:H66" si="0">F3/D3</f>
        <v>7514.159341761715</v>
      </c>
      <c r="J3" s="41">
        <v>7549.5</v>
      </c>
      <c r="K3" s="10"/>
      <c r="L3" s="13">
        <v>56492610.91999995</v>
      </c>
      <c r="M3" s="10"/>
      <c r="N3" s="39">
        <f t="shared" ref="N3:N66" si="1">L3/J3</f>
        <v>7482.9605828200474</v>
      </c>
      <c r="P3" s="40">
        <f>+F3*0.9</f>
        <v>49212483.777000003</v>
      </c>
      <c r="Q3" s="10"/>
      <c r="R3" s="39">
        <f>+H3*0.9</f>
        <v>6762.7434075855435</v>
      </c>
      <c r="T3" s="38">
        <f t="shared" ref="T3:T66" si="2">IF(+L3-P3&gt;0,0,+L3-P3)</f>
        <v>0</v>
      </c>
      <c r="U3" s="37"/>
      <c r="V3" s="36">
        <f t="shared" ref="V3:V66" si="3">IF(+N3-R3&gt;0,0,+N3-R3)</f>
        <v>0</v>
      </c>
      <c r="X3" s="35">
        <f t="shared" ref="X3:X66" si="4">IF(T3=0,0,+T3/P3)</f>
        <v>0</v>
      </c>
      <c r="Y3" s="34"/>
      <c r="Z3" s="47">
        <f t="shared" ref="Z3:Z66" si="5">IF(V3=0,0,+V3/R3)</f>
        <v>0</v>
      </c>
      <c r="AA3" s="14"/>
      <c r="AB3" s="32">
        <f t="shared" ref="AB3:AB66" si="6">IF(X3=0,0,(IF(Z3=0,0,(IF(X3&gt;Z3,X3,Z3)))))</f>
        <v>0</v>
      </c>
      <c r="AC3" s="14"/>
    </row>
    <row r="4" spans="1:29" x14ac:dyDescent="0.2">
      <c r="A4" s="43" t="s">
        <v>26</v>
      </c>
      <c r="B4" s="30" t="s">
        <v>436</v>
      </c>
      <c r="C4" s="30" t="s">
        <v>441</v>
      </c>
      <c r="D4" s="41">
        <v>40841</v>
      </c>
      <c r="E4" s="10"/>
      <c r="F4" s="13">
        <v>315663338.17000002</v>
      </c>
      <c r="G4" s="10"/>
      <c r="H4" s="39">
        <f t="shared" si="0"/>
        <v>7729.0795565730523</v>
      </c>
      <c r="J4" s="41">
        <v>41076</v>
      </c>
      <c r="K4" s="10"/>
      <c r="L4" s="13">
        <v>321116561.41999978</v>
      </c>
      <c r="M4" s="10"/>
      <c r="N4" s="39">
        <f t="shared" si="1"/>
        <v>7817.6200559937624</v>
      </c>
      <c r="P4" s="40">
        <f t="shared" ref="P4:P66" si="7">+F4*0.9</f>
        <v>284097004.35300004</v>
      </c>
      <c r="Q4" s="10"/>
      <c r="R4" s="39">
        <f t="shared" ref="R4:R66" si="8">+H4*0.9</f>
        <v>6956.1716009157471</v>
      </c>
      <c r="T4" s="38">
        <f t="shared" si="2"/>
        <v>0</v>
      </c>
      <c r="U4" s="37"/>
      <c r="V4" s="36">
        <f t="shared" si="3"/>
        <v>0</v>
      </c>
      <c r="X4" s="35">
        <f t="shared" si="4"/>
        <v>0</v>
      </c>
      <c r="Y4" s="34"/>
      <c r="Z4" s="33">
        <f t="shared" si="5"/>
        <v>0</v>
      </c>
      <c r="AA4" s="14"/>
      <c r="AB4" s="32">
        <f t="shared" si="6"/>
        <v>0</v>
      </c>
      <c r="AC4" s="14"/>
    </row>
    <row r="5" spans="1:29" x14ac:dyDescent="0.2">
      <c r="A5" s="43" t="s">
        <v>41</v>
      </c>
      <c r="B5" s="30" t="s">
        <v>436</v>
      </c>
      <c r="C5" s="30" t="s">
        <v>440</v>
      </c>
      <c r="D5" s="41">
        <v>6708.5</v>
      </c>
      <c r="E5" s="10"/>
      <c r="F5" s="13">
        <v>58104866.639999993</v>
      </c>
      <c r="G5" s="10"/>
      <c r="H5" s="39">
        <f t="shared" si="0"/>
        <v>8661.3798375195638</v>
      </c>
      <c r="J5" s="41">
        <v>6877</v>
      </c>
      <c r="K5" s="10"/>
      <c r="L5" s="13">
        <v>61971775.63000001</v>
      </c>
      <c r="M5" s="10"/>
      <c r="N5" s="39">
        <f t="shared" si="1"/>
        <v>9011.4549411080425</v>
      </c>
      <c r="P5" s="40">
        <f t="shared" si="7"/>
        <v>52294379.975999996</v>
      </c>
      <c r="Q5" s="10"/>
      <c r="R5" s="39">
        <f t="shared" si="8"/>
        <v>7795.2418537676076</v>
      </c>
      <c r="T5" s="38">
        <f t="shared" si="2"/>
        <v>0</v>
      </c>
      <c r="U5" s="37"/>
      <c r="V5" s="36">
        <f t="shared" si="3"/>
        <v>0</v>
      </c>
      <c r="X5" s="35">
        <f t="shared" si="4"/>
        <v>0</v>
      </c>
      <c r="Y5" s="34"/>
      <c r="Z5" s="33">
        <f t="shared" si="5"/>
        <v>0</v>
      </c>
      <c r="AA5" s="14"/>
      <c r="AB5" s="32">
        <f t="shared" si="6"/>
        <v>0</v>
      </c>
      <c r="AC5" s="14"/>
    </row>
    <row r="6" spans="1:29" x14ac:dyDescent="0.2">
      <c r="A6" s="43" t="s">
        <v>15</v>
      </c>
      <c r="B6" s="30" t="s">
        <v>436</v>
      </c>
      <c r="C6" s="30" t="s">
        <v>439</v>
      </c>
      <c r="D6" s="41">
        <v>14713.5</v>
      </c>
      <c r="E6" s="10"/>
      <c r="F6" s="13">
        <v>99634603.349999994</v>
      </c>
      <c r="G6" s="10"/>
      <c r="H6" s="39">
        <f t="shared" si="0"/>
        <v>6771.6453155265572</v>
      </c>
      <c r="J6" s="41">
        <v>15244.5</v>
      </c>
      <c r="K6" s="10"/>
      <c r="L6" s="13">
        <v>108021958.62999979</v>
      </c>
      <c r="M6" s="10"/>
      <c r="N6" s="39">
        <f t="shared" si="1"/>
        <v>7085.9627163895038</v>
      </c>
      <c r="P6" s="40">
        <f t="shared" si="7"/>
        <v>89671143.015000001</v>
      </c>
      <c r="Q6" s="10"/>
      <c r="R6" s="39">
        <f t="shared" si="8"/>
        <v>6094.4807839739015</v>
      </c>
      <c r="T6" s="38">
        <f t="shared" si="2"/>
        <v>0</v>
      </c>
      <c r="U6" s="37"/>
      <c r="V6" s="36">
        <f t="shared" si="3"/>
        <v>0</v>
      </c>
      <c r="X6" s="35">
        <f t="shared" si="4"/>
        <v>0</v>
      </c>
      <c r="Y6" s="34"/>
      <c r="Z6" s="33">
        <f t="shared" si="5"/>
        <v>0</v>
      </c>
      <c r="AA6" s="14"/>
      <c r="AB6" s="32">
        <f t="shared" si="6"/>
        <v>0</v>
      </c>
      <c r="AC6" s="14"/>
    </row>
    <row r="7" spans="1:29" x14ac:dyDescent="0.2">
      <c r="A7" s="43" t="s">
        <v>63</v>
      </c>
      <c r="B7" s="30" t="s">
        <v>436</v>
      </c>
      <c r="C7" s="30" t="s">
        <v>438</v>
      </c>
      <c r="D7" s="41">
        <v>1004.5</v>
      </c>
      <c r="E7" s="10"/>
      <c r="F7" s="13">
        <v>7565163.9100000001</v>
      </c>
      <c r="G7" s="10"/>
      <c r="H7" s="39">
        <f t="shared" si="0"/>
        <v>7531.2731806869087</v>
      </c>
      <c r="J7" s="41">
        <v>959.5</v>
      </c>
      <c r="K7" s="10"/>
      <c r="L7" s="13">
        <v>7785065.2900000038</v>
      </c>
      <c r="M7" s="10"/>
      <c r="N7" s="39">
        <f t="shared" si="1"/>
        <v>8113.6688796248081</v>
      </c>
      <c r="P7" s="40">
        <f t="shared" si="7"/>
        <v>6808647.5190000003</v>
      </c>
      <c r="Q7" s="10"/>
      <c r="R7" s="39">
        <f t="shared" si="8"/>
        <v>6778.1458626182184</v>
      </c>
      <c r="T7" s="38">
        <f t="shared" si="2"/>
        <v>0</v>
      </c>
      <c r="U7" s="37"/>
      <c r="V7" s="36">
        <f t="shared" si="3"/>
        <v>0</v>
      </c>
      <c r="X7" s="35">
        <f t="shared" si="4"/>
        <v>0</v>
      </c>
      <c r="Y7" s="34"/>
      <c r="Z7" s="33">
        <f t="shared" si="5"/>
        <v>0</v>
      </c>
      <c r="AA7" s="14"/>
      <c r="AB7" s="32">
        <f t="shared" si="6"/>
        <v>0</v>
      </c>
      <c r="AC7" s="14"/>
    </row>
    <row r="8" spans="1:29" x14ac:dyDescent="0.2">
      <c r="A8" s="43" t="s">
        <v>44</v>
      </c>
      <c r="B8" s="30" t="s">
        <v>436</v>
      </c>
      <c r="C8" s="30" t="s">
        <v>437</v>
      </c>
      <c r="D8" s="41">
        <v>937</v>
      </c>
      <c r="E8" s="10"/>
      <c r="F8" s="13">
        <v>7022758.2000000002</v>
      </c>
      <c r="G8" s="10"/>
      <c r="H8" s="39">
        <f t="shared" si="0"/>
        <v>7494.9393810032016</v>
      </c>
      <c r="J8" s="41">
        <v>913</v>
      </c>
      <c r="K8" s="10"/>
      <c r="L8" s="13">
        <v>7521955.0700000012</v>
      </c>
      <c r="M8" s="10"/>
      <c r="N8" s="39">
        <f t="shared" si="1"/>
        <v>8238.7240635268354</v>
      </c>
      <c r="P8" s="40">
        <f t="shared" si="7"/>
        <v>6320482.3799999999</v>
      </c>
      <c r="Q8" s="10"/>
      <c r="R8" s="39">
        <f t="shared" si="8"/>
        <v>6745.445442902882</v>
      </c>
      <c r="T8" s="38">
        <f t="shared" si="2"/>
        <v>0</v>
      </c>
      <c r="U8" s="37"/>
      <c r="V8" s="36">
        <f t="shared" si="3"/>
        <v>0</v>
      </c>
      <c r="X8" s="35">
        <f t="shared" si="4"/>
        <v>0</v>
      </c>
      <c r="Y8" s="34"/>
      <c r="Z8" s="33">
        <f t="shared" si="5"/>
        <v>0</v>
      </c>
      <c r="AA8" s="14"/>
      <c r="AB8" s="32">
        <f t="shared" si="6"/>
        <v>0</v>
      </c>
      <c r="AC8" s="14"/>
    </row>
    <row r="9" spans="1:29" x14ac:dyDescent="0.2">
      <c r="A9" s="43" t="s">
        <v>2</v>
      </c>
      <c r="B9" s="30" t="s">
        <v>436</v>
      </c>
      <c r="C9" s="30" t="s">
        <v>435</v>
      </c>
      <c r="D9" s="41">
        <v>9477.5</v>
      </c>
      <c r="E9" s="10"/>
      <c r="F9" s="13">
        <v>75770159.739999995</v>
      </c>
      <c r="G9" s="10"/>
      <c r="H9" s="39">
        <f t="shared" si="0"/>
        <v>7994.7412017937213</v>
      </c>
      <c r="J9" s="41">
        <v>9453</v>
      </c>
      <c r="K9" s="10"/>
      <c r="L9" s="13">
        <v>78920871.849999949</v>
      </c>
      <c r="M9" s="10"/>
      <c r="N9" s="39">
        <f t="shared" si="1"/>
        <v>8348.7646091187926</v>
      </c>
      <c r="P9" s="40">
        <f t="shared" si="7"/>
        <v>68193143.766000003</v>
      </c>
      <c r="Q9" s="10"/>
      <c r="R9" s="39">
        <f t="shared" si="8"/>
        <v>7195.2670816143491</v>
      </c>
      <c r="T9" s="38">
        <f t="shared" si="2"/>
        <v>0</v>
      </c>
      <c r="U9" s="37"/>
      <c r="V9" s="36">
        <f t="shared" si="3"/>
        <v>0</v>
      </c>
      <c r="X9" s="35">
        <f t="shared" si="4"/>
        <v>0</v>
      </c>
      <c r="Y9" s="34"/>
      <c r="Z9" s="33">
        <f t="shared" si="5"/>
        <v>0</v>
      </c>
      <c r="AA9" s="14"/>
      <c r="AB9" s="32">
        <f t="shared" si="6"/>
        <v>0</v>
      </c>
      <c r="AC9" s="14"/>
    </row>
    <row r="10" spans="1:29" x14ac:dyDescent="0.2">
      <c r="A10" s="43" t="s">
        <v>36</v>
      </c>
      <c r="B10" s="30" t="s">
        <v>433</v>
      </c>
      <c r="C10" s="30" t="s">
        <v>434</v>
      </c>
      <c r="D10" s="41">
        <v>2081</v>
      </c>
      <c r="E10" s="10"/>
      <c r="F10" s="13">
        <v>13047370.449999999</v>
      </c>
      <c r="G10" s="10"/>
      <c r="H10" s="39">
        <f t="shared" si="0"/>
        <v>6269.7599471407975</v>
      </c>
      <c r="J10" s="41">
        <v>2056.5</v>
      </c>
      <c r="K10" s="10"/>
      <c r="L10" s="13">
        <v>14649692.650000006</v>
      </c>
      <c r="M10" s="10"/>
      <c r="N10" s="39">
        <f t="shared" si="1"/>
        <v>7123.6044979333847</v>
      </c>
      <c r="P10" s="40">
        <f t="shared" si="7"/>
        <v>11742633.404999999</v>
      </c>
      <c r="Q10" s="10"/>
      <c r="R10" s="39">
        <f t="shared" si="8"/>
        <v>5642.7839524267183</v>
      </c>
      <c r="T10" s="38">
        <f t="shared" si="2"/>
        <v>0</v>
      </c>
      <c r="U10" s="37"/>
      <c r="V10" s="36">
        <f t="shared" si="3"/>
        <v>0</v>
      </c>
      <c r="X10" s="35">
        <f t="shared" si="4"/>
        <v>0</v>
      </c>
      <c r="Y10" s="34"/>
      <c r="Z10" s="33">
        <f t="shared" si="5"/>
        <v>0</v>
      </c>
      <c r="AA10" s="14"/>
      <c r="AB10" s="32">
        <f t="shared" si="6"/>
        <v>0</v>
      </c>
      <c r="AC10" s="14"/>
    </row>
    <row r="11" spans="1:29" x14ac:dyDescent="0.2">
      <c r="A11" s="43" t="s">
        <v>22</v>
      </c>
      <c r="B11" s="30" t="s">
        <v>433</v>
      </c>
      <c r="C11" s="30" t="s">
        <v>432</v>
      </c>
      <c r="D11" s="41">
        <v>285.5</v>
      </c>
      <c r="E11" s="10"/>
      <c r="F11" s="13">
        <v>2872349.43</v>
      </c>
      <c r="G11" s="10"/>
      <c r="H11" s="39">
        <f t="shared" si="0"/>
        <v>10060.768581436078</v>
      </c>
      <c r="J11" s="41">
        <v>293.5</v>
      </c>
      <c r="K11" s="10"/>
      <c r="L11" s="13">
        <v>3033975.5000000014</v>
      </c>
      <c r="M11" s="10"/>
      <c r="N11" s="39">
        <f t="shared" si="1"/>
        <v>10337.224872231691</v>
      </c>
      <c r="P11" s="40">
        <f t="shared" si="7"/>
        <v>2585114.4870000002</v>
      </c>
      <c r="Q11" s="10"/>
      <c r="R11" s="39">
        <f t="shared" si="8"/>
        <v>9054.6917232924698</v>
      </c>
      <c r="T11" s="38">
        <f t="shared" si="2"/>
        <v>0</v>
      </c>
      <c r="U11" s="37"/>
      <c r="V11" s="36">
        <f t="shared" si="3"/>
        <v>0</v>
      </c>
      <c r="X11" s="35">
        <f t="shared" si="4"/>
        <v>0</v>
      </c>
      <c r="Y11" s="34"/>
      <c r="Z11" s="33">
        <f t="shared" si="5"/>
        <v>0</v>
      </c>
      <c r="AA11" s="14"/>
      <c r="AB11" s="32">
        <f t="shared" si="6"/>
        <v>0</v>
      </c>
      <c r="AC11" s="14"/>
    </row>
    <row r="12" spans="1:29" x14ac:dyDescent="0.2">
      <c r="A12" s="43" t="s">
        <v>9</v>
      </c>
      <c r="B12" s="30" t="s">
        <v>425</v>
      </c>
      <c r="C12" s="30" t="s">
        <v>431</v>
      </c>
      <c r="D12" s="41">
        <v>2713</v>
      </c>
      <c r="E12" s="10"/>
      <c r="F12" s="13">
        <v>25211817.829999998</v>
      </c>
      <c r="G12" s="10"/>
      <c r="H12" s="39">
        <f t="shared" si="0"/>
        <v>9292.9663951345374</v>
      </c>
      <c r="J12" s="41">
        <v>2729.5</v>
      </c>
      <c r="K12" s="10"/>
      <c r="L12" s="13">
        <v>26706178.419999979</v>
      </c>
      <c r="M12" s="10"/>
      <c r="N12" s="39">
        <f t="shared" si="1"/>
        <v>9784.2749294742553</v>
      </c>
      <c r="P12" s="40">
        <f t="shared" si="7"/>
        <v>22690636.046999998</v>
      </c>
      <c r="Q12" s="10"/>
      <c r="R12" s="39">
        <f t="shared" si="8"/>
        <v>8363.6697556210838</v>
      </c>
      <c r="T12" s="38">
        <f t="shared" si="2"/>
        <v>0</v>
      </c>
      <c r="U12" s="37"/>
      <c r="V12" s="36">
        <f t="shared" si="3"/>
        <v>0</v>
      </c>
      <c r="X12" s="35">
        <f t="shared" si="4"/>
        <v>0</v>
      </c>
      <c r="Y12" s="34"/>
      <c r="Z12" s="33">
        <f t="shared" si="5"/>
        <v>0</v>
      </c>
      <c r="AA12" s="14"/>
      <c r="AB12" s="32">
        <f t="shared" si="6"/>
        <v>0</v>
      </c>
      <c r="AC12" s="14"/>
    </row>
    <row r="13" spans="1:29" x14ac:dyDescent="0.2">
      <c r="A13" s="43" t="s">
        <v>31</v>
      </c>
      <c r="B13" s="30" t="s">
        <v>425</v>
      </c>
      <c r="C13" s="30" t="s">
        <v>430</v>
      </c>
      <c r="D13" s="41">
        <v>1476</v>
      </c>
      <c r="E13" s="10"/>
      <c r="F13" s="13">
        <v>13890125.52</v>
      </c>
      <c r="G13" s="10"/>
      <c r="H13" s="39">
        <f t="shared" si="0"/>
        <v>9410.6541463414633</v>
      </c>
      <c r="J13" s="41">
        <v>1427</v>
      </c>
      <c r="K13" s="10"/>
      <c r="L13" s="13">
        <v>14311682.559999989</v>
      </c>
      <c r="M13" s="10"/>
      <c r="N13" s="39">
        <f t="shared" si="1"/>
        <v>10029.209922915199</v>
      </c>
      <c r="P13" s="40">
        <f t="shared" si="7"/>
        <v>12501112.968</v>
      </c>
      <c r="Q13" s="10"/>
      <c r="R13" s="39">
        <f t="shared" si="8"/>
        <v>8469.5887317073175</v>
      </c>
      <c r="T13" s="38">
        <f t="shared" si="2"/>
        <v>0</v>
      </c>
      <c r="U13" s="37"/>
      <c r="V13" s="36">
        <f t="shared" si="3"/>
        <v>0</v>
      </c>
      <c r="X13" s="35">
        <f t="shared" si="4"/>
        <v>0</v>
      </c>
      <c r="Y13" s="34"/>
      <c r="Z13" s="33">
        <f t="shared" si="5"/>
        <v>0</v>
      </c>
      <c r="AA13" s="14"/>
      <c r="AB13" s="32">
        <f t="shared" si="6"/>
        <v>0</v>
      </c>
      <c r="AC13" s="14"/>
    </row>
    <row r="14" spans="1:29" x14ac:dyDescent="0.2">
      <c r="A14" s="43" t="s">
        <v>5</v>
      </c>
      <c r="B14" s="30" t="s">
        <v>425</v>
      </c>
      <c r="C14" s="30" t="s">
        <v>429</v>
      </c>
      <c r="D14" s="41">
        <v>49486.5</v>
      </c>
      <c r="E14" s="10"/>
      <c r="F14" s="13">
        <v>426321396.82999998</v>
      </c>
      <c r="G14" s="10"/>
      <c r="H14" s="39">
        <f t="shared" si="0"/>
        <v>8614.9029903104893</v>
      </c>
      <c r="J14" s="41">
        <v>50137</v>
      </c>
      <c r="K14" s="10"/>
      <c r="L14" s="13">
        <v>448726733.69000047</v>
      </c>
      <c r="M14" s="10"/>
      <c r="N14" s="39">
        <f t="shared" si="1"/>
        <v>8950.0116419012011</v>
      </c>
      <c r="P14" s="40">
        <f t="shared" si="7"/>
        <v>383689257.14700001</v>
      </c>
      <c r="Q14" s="10"/>
      <c r="R14" s="39">
        <f t="shared" si="8"/>
        <v>7753.4126912794409</v>
      </c>
      <c r="T14" s="38">
        <f t="shared" si="2"/>
        <v>0</v>
      </c>
      <c r="U14" s="37"/>
      <c r="V14" s="36">
        <f t="shared" si="3"/>
        <v>0</v>
      </c>
      <c r="X14" s="35">
        <f t="shared" si="4"/>
        <v>0</v>
      </c>
      <c r="Y14" s="34"/>
      <c r="Z14" s="33">
        <f t="shared" si="5"/>
        <v>0</v>
      </c>
      <c r="AA14" s="14"/>
      <c r="AB14" s="32">
        <f t="shared" si="6"/>
        <v>0</v>
      </c>
      <c r="AC14" s="14"/>
    </row>
    <row r="15" spans="1:29" x14ac:dyDescent="0.2">
      <c r="A15" s="43" t="s">
        <v>60</v>
      </c>
      <c r="B15" s="30" t="s">
        <v>425</v>
      </c>
      <c r="C15" s="30" t="s">
        <v>428</v>
      </c>
      <c r="D15" s="41">
        <v>14667</v>
      </c>
      <c r="E15" s="10"/>
      <c r="F15" s="13">
        <v>127661742.51000001</v>
      </c>
      <c r="G15" s="10"/>
      <c r="H15" s="39">
        <f t="shared" si="0"/>
        <v>8704.0118981386786</v>
      </c>
      <c r="J15" s="41">
        <v>14748.5</v>
      </c>
      <c r="K15" s="10"/>
      <c r="L15" s="13">
        <v>136116923.94999999</v>
      </c>
      <c r="M15" s="10"/>
      <c r="N15" s="39">
        <f t="shared" si="1"/>
        <v>9229.2045936874929</v>
      </c>
      <c r="P15" s="40">
        <f t="shared" si="7"/>
        <v>114895568.259</v>
      </c>
      <c r="Q15" s="10"/>
      <c r="R15" s="39">
        <f t="shared" si="8"/>
        <v>7833.6107083248107</v>
      </c>
      <c r="T15" s="38">
        <f t="shared" si="2"/>
        <v>0</v>
      </c>
      <c r="U15" s="37"/>
      <c r="V15" s="36">
        <f t="shared" si="3"/>
        <v>0</v>
      </c>
      <c r="X15" s="35">
        <f t="shared" si="4"/>
        <v>0</v>
      </c>
      <c r="Y15" s="34"/>
      <c r="Z15" s="33">
        <f t="shared" si="5"/>
        <v>0</v>
      </c>
      <c r="AA15" s="14"/>
      <c r="AB15" s="32">
        <f t="shared" si="6"/>
        <v>0</v>
      </c>
      <c r="AC15" s="14"/>
    </row>
    <row r="16" spans="1:29" x14ac:dyDescent="0.2">
      <c r="A16" s="43" t="s">
        <v>3</v>
      </c>
      <c r="B16" s="30" t="s">
        <v>425</v>
      </c>
      <c r="C16" s="30" t="s">
        <v>427</v>
      </c>
      <c r="D16" s="41">
        <v>156.5</v>
      </c>
      <c r="E16" s="10"/>
      <c r="F16" s="13">
        <v>2050648.7</v>
      </c>
      <c r="G16" s="10"/>
      <c r="H16" s="39">
        <f t="shared" si="0"/>
        <v>13103.186581469648</v>
      </c>
      <c r="J16" s="41">
        <v>161</v>
      </c>
      <c r="K16" s="10"/>
      <c r="L16" s="13">
        <v>2188787.4600000004</v>
      </c>
      <c r="M16" s="10"/>
      <c r="N16" s="39">
        <f t="shared" si="1"/>
        <v>13594.953167701866</v>
      </c>
      <c r="P16" s="40">
        <f t="shared" si="7"/>
        <v>1845583.83</v>
      </c>
      <c r="Q16" s="10"/>
      <c r="R16" s="39">
        <f t="shared" si="8"/>
        <v>11792.867923322683</v>
      </c>
      <c r="T16" s="38">
        <f t="shared" si="2"/>
        <v>0</v>
      </c>
      <c r="U16" s="37"/>
      <c r="V16" s="36">
        <f t="shared" si="3"/>
        <v>0</v>
      </c>
      <c r="X16" s="35">
        <f t="shared" si="4"/>
        <v>0</v>
      </c>
      <c r="Y16" s="34"/>
      <c r="Z16" s="33">
        <f t="shared" si="5"/>
        <v>0</v>
      </c>
      <c r="AA16" s="14"/>
      <c r="AB16" s="32">
        <f t="shared" si="6"/>
        <v>0</v>
      </c>
      <c r="AC16" s="14"/>
    </row>
    <row r="17" spans="1:29" x14ac:dyDescent="0.2">
      <c r="A17" s="43" t="s">
        <v>173</v>
      </c>
      <c r="B17" s="30" t="s">
        <v>425</v>
      </c>
      <c r="C17" s="30" t="s">
        <v>426</v>
      </c>
      <c r="D17" s="41">
        <v>36182</v>
      </c>
      <c r="E17" s="10"/>
      <c r="F17" s="13">
        <v>288774844.88</v>
      </c>
      <c r="G17" s="10"/>
      <c r="H17" s="39">
        <f t="shared" si="0"/>
        <v>7981.174199325631</v>
      </c>
      <c r="J17" s="41">
        <v>36680.5</v>
      </c>
      <c r="K17" s="10"/>
      <c r="L17" s="13">
        <v>304456297.78999972</v>
      </c>
      <c r="M17" s="10"/>
      <c r="N17" s="39">
        <f t="shared" si="1"/>
        <v>8300.2221286514559</v>
      </c>
      <c r="P17" s="40">
        <f t="shared" si="7"/>
        <v>259897360.39199999</v>
      </c>
      <c r="Q17" s="10"/>
      <c r="R17" s="39">
        <f t="shared" si="8"/>
        <v>7183.0567793930677</v>
      </c>
      <c r="T17" s="38">
        <f t="shared" si="2"/>
        <v>0</v>
      </c>
      <c r="U17" s="37"/>
      <c r="V17" s="36">
        <f t="shared" si="3"/>
        <v>0</v>
      </c>
      <c r="X17" s="35">
        <f t="shared" si="4"/>
        <v>0</v>
      </c>
      <c r="Y17" s="34"/>
      <c r="Z17" s="33">
        <f t="shared" si="5"/>
        <v>0</v>
      </c>
      <c r="AA17" s="14"/>
      <c r="AB17" s="32">
        <f t="shared" si="6"/>
        <v>0</v>
      </c>
      <c r="AC17" s="14"/>
    </row>
    <row r="18" spans="1:29" x14ac:dyDescent="0.2">
      <c r="A18" s="43" t="s">
        <v>7</v>
      </c>
      <c r="B18" s="30" t="s">
        <v>425</v>
      </c>
      <c r="C18" s="30" t="s">
        <v>424</v>
      </c>
      <c r="D18" s="41">
        <v>432.5</v>
      </c>
      <c r="E18" s="10"/>
      <c r="F18" s="13">
        <v>3797529.94</v>
      </c>
      <c r="G18" s="10"/>
      <c r="H18" s="39">
        <f t="shared" si="0"/>
        <v>8780.4160462427753</v>
      </c>
      <c r="J18" s="41">
        <v>492.5</v>
      </c>
      <c r="K18" s="10"/>
      <c r="L18" s="13">
        <v>4458852.2099999972</v>
      </c>
      <c r="M18" s="10"/>
      <c r="N18" s="39">
        <f t="shared" si="1"/>
        <v>9053.5070253807044</v>
      </c>
      <c r="P18" s="40">
        <f t="shared" si="7"/>
        <v>3417776.946</v>
      </c>
      <c r="Q18" s="10"/>
      <c r="R18" s="39">
        <f t="shared" si="8"/>
        <v>7902.3744416184982</v>
      </c>
      <c r="T18" s="38">
        <f t="shared" si="2"/>
        <v>0</v>
      </c>
      <c r="U18" s="37"/>
      <c r="V18" s="36">
        <f t="shared" si="3"/>
        <v>0</v>
      </c>
      <c r="X18" s="35">
        <f t="shared" si="4"/>
        <v>0</v>
      </c>
      <c r="Y18" s="34"/>
      <c r="Z18" s="33">
        <f t="shared" si="5"/>
        <v>0</v>
      </c>
      <c r="AA18" s="14"/>
      <c r="AB18" s="32">
        <f t="shared" si="6"/>
        <v>0</v>
      </c>
      <c r="AC18" s="14"/>
    </row>
    <row r="19" spans="1:29" x14ac:dyDescent="0.2">
      <c r="A19" s="43" t="s">
        <v>40</v>
      </c>
      <c r="B19" s="30" t="s">
        <v>423</v>
      </c>
      <c r="C19" s="30" t="s">
        <v>422</v>
      </c>
      <c r="D19" s="41">
        <v>1384</v>
      </c>
      <c r="E19" s="10"/>
      <c r="F19" s="13">
        <v>11885227.040000001</v>
      </c>
      <c r="G19" s="10"/>
      <c r="H19" s="39">
        <f t="shared" si="0"/>
        <v>8587.5917919075146</v>
      </c>
      <c r="J19" s="41">
        <v>1346.5</v>
      </c>
      <c r="K19" s="10"/>
      <c r="L19" s="13">
        <v>12768703.08</v>
      </c>
      <c r="M19" s="10"/>
      <c r="N19" s="39">
        <f t="shared" si="1"/>
        <v>9482.8838321574458</v>
      </c>
      <c r="P19" s="40">
        <f t="shared" si="7"/>
        <v>10696704.336000001</v>
      </c>
      <c r="Q19" s="10"/>
      <c r="R19" s="39">
        <f t="shared" si="8"/>
        <v>7728.8326127167629</v>
      </c>
      <c r="T19" s="38">
        <f t="shared" si="2"/>
        <v>0</v>
      </c>
      <c r="U19" s="37"/>
      <c r="V19" s="36">
        <f t="shared" si="3"/>
        <v>0</v>
      </c>
      <c r="X19" s="35">
        <f t="shared" si="4"/>
        <v>0</v>
      </c>
      <c r="Y19" s="34"/>
      <c r="Z19" s="33">
        <f t="shared" si="5"/>
        <v>0</v>
      </c>
      <c r="AA19" s="14"/>
      <c r="AB19" s="32">
        <f t="shared" si="6"/>
        <v>0</v>
      </c>
      <c r="AC19" s="14"/>
    </row>
    <row r="20" spans="1:29" x14ac:dyDescent="0.2">
      <c r="A20" s="43" t="s">
        <v>12</v>
      </c>
      <c r="B20" s="30" t="s">
        <v>417</v>
      </c>
      <c r="C20" s="30" t="s">
        <v>421</v>
      </c>
      <c r="D20" s="41">
        <v>136</v>
      </c>
      <c r="E20" s="10"/>
      <c r="F20" s="13">
        <v>1842969.13</v>
      </c>
      <c r="G20" s="10"/>
      <c r="H20" s="39">
        <f t="shared" si="0"/>
        <v>13551.243602941177</v>
      </c>
      <c r="J20" s="41">
        <v>129</v>
      </c>
      <c r="K20" s="10"/>
      <c r="L20" s="13">
        <v>1952810.5700000008</v>
      </c>
      <c r="M20" s="10"/>
      <c r="N20" s="39">
        <f t="shared" si="1"/>
        <v>15138.066434108534</v>
      </c>
      <c r="P20" s="40">
        <f t="shared" si="7"/>
        <v>1658672.2169999999</v>
      </c>
      <c r="Q20" s="10"/>
      <c r="R20" s="39">
        <f t="shared" si="8"/>
        <v>12196.119242647059</v>
      </c>
      <c r="T20" s="38">
        <f t="shared" si="2"/>
        <v>0</v>
      </c>
      <c r="U20" s="37"/>
      <c r="V20" s="36">
        <f t="shared" si="3"/>
        <v>0</v>
      </c>
      <c r="X20" s="35">
        <f t="shared" si="4"/>
        <v>0</v>
      </c>
      <c r="Y20" s="34"/>
      <c r="Z20" s="33">
        <f t="shared" si="5"/>
        <v>0</v>
      </c>
      <c r="AA20" s="14"/>
      <c r="AB20" s="32">
        <f t="shared" si="6"/>
        <v>0</v>
      </c>
      <c r="AC20" s="14"/>
    </row>
    <row r="21" spans="1:29" x14ac:dyDescent="0.2">
      <c r="A21" s="43" t="s">
        <v>77</v>
      </c>
      <c r="B21" s="30" t="s">
        <v>417</v>
      </c>
      <c r="C21" s="30" t="s">
        <v>420</v>
      </c>
      <c r="D21" s="41">
        <v>67</v>
      </c>
      <c r="E21" s="10"/>
      <c r="F21" s="13">
        <v>1085957.94</v>
      </c>
      <c r="G21" s="10"/>
      <c r="H21" s="39">
        <f t="shared" si="0"/>
        <v>16208.327462686566</v>
      </c>
      <c r="J21" s="41">
        <v>42.5</v>
      </c>
      <c r="K21" s="10"/>
      <c r="L21" s="13">
        <v>1130234.6099999996</v>
      </c>
      <c r="M21" s="10"/>
      <c r="N21" s="39">
        <f t="shared" si="1"/>
        <v>26593.755529411756</v>
      </c>
      <c r="P21" s="40">
        <f t="shared" si="7"/>
        <v>977362.14599999995</v>
      </c>
      <c r="Q21" s="10"/>
      <c r="R21" s="39">
        <f t="shared" si="8"/>
        <v>14587.49471641791</v>
      </c>
      <c r="T21" s="38">
        <f t="shared" si="2"/>
        <v>0</v>
      </c>
      <c r="U21" s="37"/>
      <c r="V21" s="36">
        <f t="shared" si="3"/>
        <v>0</v>
      </c>
      <c r="X21" s="35">
        <f t="shared" si="4"/>
        <v>0</v>
      </c>
      <c r="Y21" s="34"/>
      <c r="Z21" s="33">
        <f t="shared" si="5"/>
        <v>0</v>
      </c>
      <c r="AA21" s="14"/>
      <c r="AB21" s="32">
        <f t="shared" si="6"/>
        <v>0</v>
      </c>
      <c r="AC21" s="14"/>
    </row>
    <row r="22" spans="1:29" ht="13.5" thickBot="1" x14ac:dyDescent="0.25">
      <c r="A22" s="43" t="s">
        <v>16</v>
      </c>
      <c r="B22" s="30" t="s">
        <v>417</v>
      </c>
      <c r="C22" s="30" t="s">
        <v>419</v>
      </c>
      <c r="D22" s="41">
        <v>258.5</v>
      </c>
      <c r="E22" s="10"/>
      <c r="F22" s="13">
        <v>2324832.66</v>
      </c>
      <c r="G22" s="10"/>
      <c r="H22" s="39">
        <f t="shared" si="0"/>
        <v>8993.5499419729222</v>
      </c>
      <c r="J22" s="41">
        <v>266.5</v>
      </c>
      <c r="K22" s="10"/>
      <c r="L22" s="13">
        <v>2607158.1499999994</v>
      </c>
      <c r="M22" s="10"/>
      <c r="N22" s="39">
        <f t="shared" si="1"/>
        <v>9782.9574108817997</v>
      </c>
      <c r="P22" s="40">
        <f t="shared" si="7"/>
        <v>2092349.3940000001</v>
      </c>
      <c r="Q22" s="10"/>
      <c r="R22" s="39">
        <f t="shared" si="8"/>
        <v>8094.1949477756298</v>
      </c>
      <c r="T22" s="38">
        <f>IF(+L22-P22&gt;0,0,+L22-P22)</f>
        <v>0</v>
      </c>
      <c r="U22" s="37"/>
      <c r="V22" s="36">
        <f t="shared" si="3"/>
        <v>0</v>
      </c>
      <c r="X22" s="35">
        <f t="shared" si="4"/>
        <v>0</v>
      </c>
      <c r="Y22" s="34"/>
      <c r="Z22" s="33">
        <f t="shared" si="5"/>
        <v>0</v>
      </c>
      <c r="AA22" s="14"/>
      <c r="AB22" s="32">
        <f t="shared" si="6"/>
        <v>0</v>
      </c>
      <c r="AC22" s="14"/>
    </row>
    <row r="23" spans="1:29" ht="13.5" thickBot="1" x14ac:dyDescent="0.25">
      <c r="A23" s="43" t="s">
        <v>25</v>
      </c>
      <c r="B23" s="30" t="s">
        <v>417</v>
      </c>
      <c r="C23" s="30" t="s">
        <v>418</v>
      </c>
      <c r="D23" s="41">
        <v>281</v>
      </c>
      <c r="E23" s="10"/>
      <c r="F23" s="13">
        <v>2008726.83</v>
      </c>
      <c r="G23" s="10"/>
      <c r="H23" s="39">
        <f t="shared" si="0"/>
        <v>7148.4940569395021</v>
      </c>
      <c r="J23" s="41">
        <v>204</v>
      </c>
      <c r="K23" s="10"/>
      <c r="L23" s="13">
        <v>1685103.7699999998</v>
      </c>
      <c r="M23" s="10"/>
      <c r="N23" s="39">
        <f t="shared" si="1"/>
        <v>8260.3125980392142</v>
      </c>
      <c r="P23" s="40">
        <f t="shared" si="7"/>
        <v>1807854.1470000001</v>
      </c>
      <c r="Q23" s="10"/>
      <c r="R23" s="39">
        <f t="shared" si="8"/>
        <v>6433.6446512455523</v>
      </c>
      <c r="T23" s="38">
        <f t="shared" si="2"/>
        <v>-122750.37700000033</v>
      </c>
      <c r="U23" s="37"/>
      <c r="V23" s="36">
        <f t="shared" si="3"/>
        <v>0</v>
      </c>
      <c r="X23" s="35">
        <f t="shared" si="4"/>
        <v>-6.7898385057055338E-2</v>
      </c>
      <c r="Y23" s="34"/>
      <c r="Z23" s="33">
        <f t="shared" si="5"/>
        <v>0</v>
      </c>
      <c r="AA23" s="14"/>
      <c r="AB23" s="46">
        <f t="shared" si="6"/>
        <v>0</v>
      </c>
      <c r="AC23" s="14"/>
    </row>
    <row r="24" spans="1:29" x14ac:dyDescent="0.2">
      <c r="A24" s="43" t="s">
        <v>43</v>
      </c>
      <c r="B24" s="30" t="s">
        <v>417</v>
      </c>
      <c r="C24" s="30" t="s">
        <v>416</v>
      </c>
      <c r="D24" s="41">
        <v>48.5</v>
      </c>
      <c r="E24" s="10"/>
      <c r="F24" s="13">
        <v>875652.3</v>
      </c>
      <c r="G24" s="10"/>
      <c r="H24" s="39">
        <f t="shared" si="0"/>
        <v>18054.686597938144</v>
      </c>
      <c r="J24" s="41">
        <v>43.5</v>
      </c>
      <c r="K24" s="10"/>
      <c r="L24" s="13">
        <v>955512.72000000032</v>
      </c>
      <c r="M24" s="10"/>
      <c r="N24" s="39">
        <f t="shared" si="1"/>
        <v>21965.809655172423</v>
      </c>
      <c r="P24" s="40">
        <f t="shared" si="7"/>
        <v>788087.07000000007</v>
      </c>
      <c r="Q24" s="10"/>
      <c r="R24" s="39">
        <f t="shared" si="8"/>
        <v>16249.217938144329</v>
      </c>
      <c r="T24" s="38">
        <f t="shared" si="2"/>
        <v>0</v>
      </c>
      <c r="U24" s="37"/>
      <c r="V24" s="36">
        <f t="shared" si="3"/>
        <v>0</v>
      </c>
      <c r="X24" s="35">
        <f t="shared" si="4"/>
        <v>0</v>
      </c>
      <c r="Y24" s="34"/>
      <c r="Z24" s="33">
        <f t="shared" si="5"/>
        <v>0</v>
      </c>
      <c r="AA24" s="14"/>
      <c r="AB24" s="32">
        <f t="shared" si="6"/>
        <v>0</v>
      </c>
      <c r="AC24" s="14"/>
    </row>
    <row r="25" spans="1:29" x14ac:dyDescent="0.2">
      <c r="A25" s="43" t="s">
        <v>49</v>
      </c>
      <c r="B25" s="30" t="s">
        <v>414</v>
      </c>
      <c r="C25" s="30" t="s">
        <v>415</v>
      </c>
      <c r="D25" s="41">
        <v>501.5</v>
      </c>
      <c r="E25" s="10"/>
      <c r="F25" s="13">
        <v>3632992.59</v>
      </c>
      <c r="G25" s="10"/>
      <c r="H25" s="39">
        <f t="shared" si="0"/>
        <v>7244.2524227318045</v>
      </c>
      <c r="J25" s="41">
        <v>485</v>
      </c>
      <c r="K25" s="10"/>
      <c r="L25" s="13">
        <v>3974774.9699999988</v>
      </c>
      <c r="M25" s="10"/>
      <c r="N25" s="39">
        <f t="shared" si="1"/>
        <v>8195.4123092783484</v>
      </c>
      <c r="P25" s="40">
        <f t="shared" si="7"/>
        <v>3269693.3309999998</v>
      </c>
      <c r="Q25" s="10"/>
      <c r="R25" s="39">
        <f t="shared" si="8"/>
        <v>6519.8271804586238</v>
      </c>
      <c r="T25" s="38">
        <f t="shared" si="2"/>
        <v>0</v>
      </c>
      <c r="U25" s="37"/>
      <c r="V25" s="36">
        <f t="shared" si="3"/>
        <v>0</v>
      </c>
      <c r="X25" s="35">
        <f t="shared" si="4"/>
        <v>0</v>
      </c>
      <c r="Y25" s="34"/>
      <c r="Z25" s="33">
        <f t="shared" si="5"/>
        <v>0</v>
      </c>
      <c r="AA25" s="14"/>
      <c r="AB25" s="32">
        <f t="shared" si="6"/>
        <v>0</v>
      </c>
      <c r="AC25" s="14"/>
    </row>
    <row r="26" spans="1:29" x14ac:dyDescent="0.2">
      <c r="A26" s="43" t="s">
        <v>65</v>
      </c>
      <c r="B26" s="30" t="s">
        <v>414</v>
      </c>
      <c r="C26" s="30" t="s">
        <v>413</v>
      </c>
      <c r="D26" s="41">
        <v>262.5</v>
      </c>
      <c r="E26" s="10"/>
      <c r="F26" s="13">
        <v>2267141.2400000002</v>
      </c>
      <c r="G26" s="10"/>
      <c r="H26" s="39">
        <f t="shared" si="0"/>
        <v>8636.7285333333348</v>
      </c>
      <c r="J26" s="41">
        <v>251.5</v>
      </c>
      <c r="K26" s="10"/>
      <c r="L26" s="13">
        <v>2371556.2799999989</v>
      </c>
      <c r="M26" s="10"/>
      <c r="N26" s="39">
        <f t="shared" si="1"/>
        <v>9429.647236580513</v>
      </c>
      <c r="P26" s="40">
        <f t="shared" si="7"/>
        <v>2040427.1160000002</v>
      </c>
      <c r="Q26" s="10"/>
      <c r="R26" s="39">
        <f t="shared" si="8"/>
        <v>7773.0556800000013</v>
      </c>
      <c r="T26" s="38">
        <f t="shared" si="2"/>
        <v>0</v>
      </c>
      <c r="U26" s="37"/>
      <c r="V26" s="36">
        <f t="shared" si="3"/>
        <v>0</v>
      </c>
      <c r="X26" s="35">
        <f t="shared" si="4"/>
        <v>0</v>
      </c>
      <c r="Y26" s="34"/>
      <c r="Z26" s="33">
        <f t="shared" si="5"/>
        <v>0</v>
      </c>
      <c r="AA26" s="14"/>
      <c r="AB26" s="32">
        <f t="shared" si="6"/>
        <v>0</v>
      </c>
      <c r="AC26" s="14"/>
    </row>
    <row r="27" spans="1:29" x14ac:dyDescent="0.2">
      <c r="A27" s="43" t="s">
        <v>45</v>
      </c>
      <c r="B27" s="30" t="s">
        <v>411</v>
      </c>
      <c r="C27" s="30" t="s">
        <v>412</v>
      </c>
      <c r="D27" s="41">
        <v>25938.5</v>
      </c>
      <c r="E27" s="10"/>
      <c r="F27" s="13">
        <v>199022535.41000003</v>
      </c>
      <c r="G27" s="10"/>
      <c r="H27" s="39">
        <f t="shared" si="0"/>
        <v>7672.8621705187279</v>
      </c>
      <c r="J27" s="41">
        <v>27023.5</v>
      </c>
      <c r="K27" s="10"/>
      <c r="L27" s="13">
        <v>205525348.2100004</v>
      </c>
      <c r="M27" s="10"/>
      <c r="N27" s="39">
        <f t="shared" si="1"/>
        <v>7605.4303924362275</v>
      </c>
      <c r="P27" s="40">
        <f t="shared" si="7"/>
        <v>179120281.86900002</v>
      </c>
      <c r="Q27" s="10"/>
      <c r="R27" s="39">
        <f t="shared" si="8"/>
        <v>6905.575953466855</v>
      </c>
      <c r="T27" s="38">
        <f t="shared" si="2"/>
        <v>0</v>
      </c>
      <c r="U27" s="37"/>
      <c r="V27" s="36">
        <f t="shared" si="3"/>
        <v>0</v>
      </c>
      <c r="X27" s="35">
        <f t="shared" si="4"/>
        <v>0</v>
      </c>
      <c r="Y27" s="34"/>
      <c r="Z27" s="33">
        <f t="shared" si="5"/>
        <v>0</v>
      </c>
      <c r="AA27" s="14"/>
      <c r="AB27" s="32">
        <f t="shared" si="6"/>
        <v>0</v>
      </c>
      <c r="AC27" s="14"/>
    </row>
    <row r="28" spans="1:29" x14ac:dyDescent="0.2">
      <c r="A28" s="43" t="s">
        <v>83</v>
      </c>
      <c r="B28" s="30" t="s">
        <v>411</v>
      </c>
      <c r="C28" s="30" t="s">
        <v>410</v>
      </c>
      <c r="D28" s="41">
        <v>28148.5</v>
      </c>
      <c r="E28" s="10"/>
      <c r="F28" s="13">
        <v>260391489.80000001</v>
      </c>
      <c r="G28" s="10"/>
      <c r="H28" s="39">
        <f t="shared" si="0"/>
        <v>9250.6346625930346</v>
      </c>
      <c r="J28" s="41">
        <v>28377</v>
      </c>
      <c r="K28" s="10"/>
      <c r="L28" s="13">
        <v>279432424.56999993</v>
      </c>
      <c r="M28" s="10"/>
      <c r="N28" s="39">
        <f t="shared" si="1"/>
        <v>9847.1446794939548</v>
      </c>
      <c r="P28" s="40">
        <f t="shared" si="7"/>
        <v>234352340.82000002</v>
      </c>
      <c r="Q28" s="10"/>
      <c r="R28" s="39">
        <f t="shared" si="8"/>
        <v>8325.5711963337308</v>
      </c>
      <c r="T28" s="38">
        <f t="shared" si="2"/>
        <v>0</v>
      </c>
      <c r="U28" s="37"/>
      <c r="V28" s="36">
        <f t="shared" si="3"/>
        <v>0</v>
      </c>
      <c r="X28" s="35">
        <f t="shared" si="4"/>
        <v>0</v>
      </c>
      <c r="Y28" s="34"/>
      <c r="Z28" s="33">
        <f t="shared" si="5"/>
        <v>0</v>
      </c>
      <c r="AA28" s="14"/>
      <c r="AB28" s="32">
        <f t="shared" si="6"/>
        <v>0</v>
      </c>
      <c r="AC28" s="14"/>
    </row>
    <row r="29" spans="1:29" x14ac:dyDescent="0.2">
      <c r="A29" s="43" t="s">
        <v>55</v>
      </c>
      <c r="B29" s="30" t="s">
        <v>408</v>
      </c>
      <c r="C29" s="30" t="s">
        <v>409</v>
      </c>
      <c r="D29" s="41">
        <v>930</v>
      </c>
      <c r="E29" s="10"/>
      <c r="F29" s="13">
        <v>7721797.3200000003</v>
      </c>
      <c r="G29" s="10"/>
      <c r="H29" s="39">
        <f t="shared" si="0"/>
        <v>8303.0078709677418</v>
      </c>
      <c r="J29" s="41">
        <v>903.5</v>
      </c>
      <c r="K29" s="10"/>
      <c r="L29" s="13">
        <v>8622231.9899999946</v>
      </c>
      <c r="M29" s="10"/>
      <c r="N29" s="39">
        <f t="shared" si="1"/>
        <v>9543.1455340343055</v>
      </c>
      <c r="P29" s="40">
        <f t="shared" si="7"/>
        <v>6949617.5880000005</v>
      </c>
      <c r="Q29" s="10"/>
      <c r="R29" s="39">
        <f t="shared" si="8"/>
        <v>7472.7070838709678</v>
      </c>
      <c r="T29" s="38">
        <f t="shared" si="2"/>
        <v>0</v>
      </c>
      <c r="U29" s="37"/>
      <c r="V29" s="36">
        <f t="shared" si="3"/>
        <v>0</v>
      </c>
      <c r="X29" s="35">
        <f t="shared" si="4"/>
        <v>0</v>
      </c>
      <c r="Y29" s="34"/>
      <c r="Z29" s="33">
        <f t="shared" si="5"/>
        <v>0</v>
      </c>
      <c r="AA29" s="14"/>
      <c r="AB29" s="32">
        <f t="shared" si="6"/>
        <v>0</v>
      </c>
      <c r="AC29" s="14"/>
    </row>
    <row r="30" spans="1:29" x14ac:dyDescent="0.2">
      <c r="A30" s="43" t="s">
        <v>32</v>
      </c>
      <c r="B30" s="30" t="s">
        <v>408</v>
      </c>
      <c r="C30" s="30" t="s">
        <v>407</v>
      </c>
      <c r="D30" s="41">
        <v>1052.5</v>
      </c>
      <c r="E30" s="10"/>
      <c r="F30" s="13">
        <v>8647750.5999999996</v>
      </c>
      <c r="G30" s="10"/>
      <c r="H30" s="39">
        <f t="shared" si="0"/>
        <v>8216.3901187648444</v>
      </c>
      <c r="J30" s="41">
        <v>1079.5</v>
      </c>
      <c r="K30" s="10"/>
      <c r="L30" s="13">
        <v>9507014.6500000004</v>
      </c>
      <c r="M30" s="10"/>
      <c r="N30" s="39">
        <f t="shared" si="1"/>
        <v>8806.8685965724871</v>
      </c>
      <c r="P30" s="40">
        <f t="shared" si="7"/>
        <v>7782975.54</v>
      </c>
      <c r="Q30" s="10"/>
      <c r="R30" s="39">
        <f t="shared" si="8"/>
        <v>7394.7511068883605</v>
      </c>
      <c r="T30" s="38">
        <f t="shared" si="2"/>
        <v>0</v>
      </c>
      <c r="U30" s="37"/>
      <c r="V30" s="36">
        <f t="shared" si="3"/>
        <v>0</v>
      </c>
      <c r="X30" s="35">
        <f t="shared" si="4"/>
        <v>0</v>
      </c>
      <c r="Y30" s="34"/>
      <c r="Z30" s="33">
        <f t="shared" si="5"/>
        <v>0</v>
      </c>
      <c r="AA30" s="14"/>
      <c r="AB30" s="32">
        <f t="shared" si="6"/>
        <v>0</v>
      </c>
      <c r="AC30" s="14"/>
    </row>
    <row r="31" spans="1:29" x14ac:dyDescent="0.2">
      <c r="A31" s="43" t="s">
        <v>13</v>
      </c>
      <c r="B31" s="30" t="s">
        <v>405</v>
      </c>
      <c r="C31" s="30" t="s">
        <v>406</v>
      </c>
      <c r="D31" s="41">
        <v>113.5</v>
      </c>
      <c r="E31" s="10"/>
      <c r="F31" s="13">
        <v>1803750.95</v>
      </c>
      <c r="G31" s="10"/>
      <c r="H31" s="39">
        <f t="shared" si="0"/>
        <v>15892.07885462555</v>
      </c>
      <c r="J31" s="41">
        <v>107</v>
      </c>
      <c r="K31" s="10"/>
      <c r="L31" s="13">
        <v>2046487.1700000009</v>
      </c>
      <c r="M31" s="10"/>
      <c r="N31" s="39">
        <f t="shared" si="1"/>
        <v>19126.048317757017</v>
      </c>
      <c r="P31" s="40">
        <f t="shared" si="7"/>
        <v>1623375.855</v>
      </c>
      <c r="Q31" s="10"/>
      <c r="R31" s="39">
        <f t="shared" si="8"/>
        <v>14302.870969162996</v>
      </c>
      <c r="T31" s="38">
        <f t="shared" si="2"/>
        <v>0</v>
      </c>
      <c r="U31" s="37"/>
      <c r="V31" s="36">
        <f t="shared" si="3"/>
        <v>0</v>
      </c>
      <c r="X31" s="35">
        <f t="shared" si="4"/>
        <v>0</v>
      </c>
      <c r="Y31" s="34"/>
      <c r="Z31" s="33">
        <f t="shared" si="5"/>
        <v>0</v>
      </c>
      <c r="AA31" s="14"/>
      <c r="AB31" s="32">
        <f t="shared" si="6"/>
        <v>0</v>
      </c>
      <c r="AC31" s="14"/>
    </row>
    <row r="32" spans="1:29" x14ac:dyDescent="0.2">
      <c r="A32" s="43" t="s">
        <v>71</v>
      </c>
      <c r="B32" s="30" t="s">
        <v>405</v>
      </c>
      <c r="C32" s="30" t="s">
        <v>404</v>
      </c>
      <c r="D32" s="41">
        <v>171.5</v>
      </c>
      <c r="E32" s="10"/>
      <c r="F32" s="13">
        <v>2489601.09</v>
      </c>
      <c r="G32" s="10"/>
      <c r="H32" s="39">
        <f t="shared" si="0"/>
        <v>14516.62443148688</v>
      </c>
      <c r="J32" s="41">
        <v>172</v>
      </c>
      <c r="K32" s="10"/>
      <c r="L32" s="13">
        <v>2741571.6900000013</v>
      </c>
      <c r="M32" s="10"/>
      <c r="N32" s="39">
        <f t="shared" si="1"/>
        <v>15939.370290697681</v>
      </c>
      <c r="P32" s="40">
        <f t="shared" si="7"/>
        <v>2240640.9810000001</v>
      </c>
      <c r="Q32" s="10"/>
      <c r="R32" s="39">
        <f t="shared" si="8"/>
        <v>13064.961988338193</v>
      </c>
      <c r="T32" s="38">
        <f t="shared" si="2"/>
        <v>0</v>
      </c>
      <c r="U32" s="37"/>
      <c r="V32" s="36">
        <f t="shared" si="3"/>
        <v>0</v>
      </c>
      <c r="X32" s="35">
        <f t="shared" si="4"/>
        <v>0</v>
      </c>
      <c r="Y32" s="34"/>
      <c r="Z32" s="33">
        <f t="shared" si="5"/>
        <v>0</v>
      </c>
      <c r="AA32" s="14"/>
      <c r="AB32" s="32">
        <f t="shared" si="6"/>
        <v>0</v>
      </c>
      <c r="AC32" s="14"/>
    </row>
    <row r="33" spans="1:29" x14ac:dyDescent="0.2">
      <c r="A33" s="43" t="s">
        <v>37</v>
      </c>
      <c r="B33" s="30" t="s">
        <v>403</v>
      </c>
      <c r="C33" s="30" t="s">
        <v>402</v>
      </c>
      <c r="D33" s="41">
        <v>900.5</v>
      </c>
      <c r="E33" s="10"/>
      <c r="F33" s="13">
        <v>8896883.1100000013</v>
      </c>
      <c r="G33" s="10"/>
      <c r="H33" s="39">
        <f t="shared" si="0"/>
        <v>9879.9368239866762</v>
      </c>
      <c r="J33" s="41">
        <v>871</v>
      </c>
      <c r="K33" s="10"/>
      <c r="L33" s="13">
        <v>9746682.0300000068</v>
      </c>
      <c r="M33" s="10"/>
      <c r="N33" s="39">
        <f t="shared" si="1"/>
        <v>11190.220470723314</v>
      </c>
      <c r="P33" s="40">
        <f t="shared" si="7"/>
        <v>8007194.7990000015</v>
      </c>
      <c r="Q33" s="10"/>
      <c r="R33" s="39">
        <f t="shared" si="8"/>
        <v>8891.9431415880081</v>
      </c>
      <c r="T33" s="38">
        <f t="shared" si="2"/>
        <v>0</v>
      </c>
      <c r="U33" s="37"/>
      <c r="V33" s="36">
        <f t="shared" si="3"/>
        <v>0</v>
      </c>
      <c r="X33" s="35">
        <f t="shared" si="4"/>
        <v>0</v>
      </c>
      <c r="Y33" s="34"/>
      <c r="Z33" s="33">
        <f t="shared" si="5"/>
        <v>0</v>
      </c>
      <c r="AA33" s="14"/>
      <c r="AB33" s="32">
        <f t="shared" si="6"/>
        <v>0</v>
      </c>
      <c r="AC33" s="14"/>
    </row>
    <row r="34" spans="1:29" x14ac:dyDescent="0.2">
      <c r="A34" s="43" t="s">
        <v>67</v>
      </c>
      <c r="B34" s="30" t="s">
        <v>399</v>
      </c>
      <c r="C34" s="30" t="s">
        <v>401</v>
      </c>
      <c r="D34" s="41">
        <v>993</v>
      </c>
      <c r="E34" s="10"/>
      <c r="F34" s="13">
        <v>7874394.4299999997</v>
      </c>
      <c r="G34" s="10"/>
      <c r="H34" s="39">
        <f t="shared" si="0"/>
        <v>7929.9037562940584</v>
      </c>
      <c r="J34" s="41">
        <v>1028</v>
      </c>
      <c r="K34" s="10"/>
      <c r="L34" s="13">
        <v>8292628.9399999995</v>
      </c>
      <c r="M34" s="10"/>
      <c r="N34" s="39">
        <f t="shared" si="1"/>
        <v>8066.7596692607003</v>
      </c>
      <c r="P34" s="40">
        <f t="shared" si="7"/>
        <v>7086954.9869999997</v>
      </c>
      <c r="Q34" s="10"/>
      <c r="R34" s="39">
        <f t="shared" si="8"/>
        <v>7136.9133806646523</v>
      </c>
      <c r="T34" s="38">
        <f t="shared" si="2"/>
        <v>0</v>
      </c>
      <c r="U34" s="37"/>
      <c r="V34" s="36">
        <f t="shared" si="3"/>
        <v>0</v>
      </c>
      <c r="X34" s="35">
        <f t="shared" si="4"/>
        <v>0</v>
      </c>
      <c r="Y34" s="34"/>
      <c r="Z34" s="33">
        <f t="shared" si="5"/>
        <v>0</v>
      </c>
      <c r="AA34" s="14"/>
      <c r="AB34" s="32">
        <f t="shared" si="6"/>
        <v>0</v>
      </c>
      <c r="AC34" s="14"/>
    </row>
    <row r="35" spans="1:29" x14ac:dyDescent="0.2">
      <c r="A35" s="43" t="s">
        <v>68</v>
      </c>
      <c r="B35" s="30" t="s">
        <v>399</v>
      </c>
      <c r="C35" s="30" t="s">
        <v>400</v>
      </c>
      <c r="D35" s="41">
        <v>325.5</v>
      </c>
      <c r="E35" s="10"/>
      <c r="F35" s="13">
        <v>2627322.54</v>
      </c>
      <c r="G35" s="10"/>
      <c r="H35" s="39">
        <f t="shared" si="0"/>
        <v>8071.6514285714284</v>
      </c>
      <c r="J35" s="41">
        <v>328.5</v>
      </c>
      <c r="K35" s="10"/>
      <c r="L35" s="13">
        <v>2820058.5700000003</v>
      </c>
      <c r="M35" s="10"/>
      <c r="N35" s="39">
        <f t="shared" si="1"/>
        <v>8584.6531811263321</v>
      </c>
      <c r="P35" s="40">
        <f t="shared" si="7"/>
        <v>2364590.2860000003</v>
      </c>
      <c r="Q35" s="10"/>
      <c r="R35" s="39">
        <f t="shared" si="8"/>
        <v>7264.4862857142853</v>
      </c>
      <c r="T35" s="38">
        <f t="shared" si="2"/>
        <v>0</v>
      </c>
      <c r="U35" s="37"/>
      <c r="V35" s="36">
        <f t="shared" si="3"/>
        <v>0</v>
      </c>
      <c r="X35" s="35">
        <f t="shared" si="4"/>
        <v>0</v>
      </c>
      <c r="Y35" s="34"/>
      <c r="Z35" s="33">
        <f t="shared" si="5"/>
        <v>0</v>
      </c>
      <c r="AA35" s="14"/>
      <c r="AB35" s="32">
        <f t="shared" si="6"/>
        <v>0</v>
      </c>
      <c r="AC35" s="14"/>
    </row>
    <row r="36" spans="1:29" x14ac:dyDescent="0.2">
      <c r="A36" s="43" t="s">
        <v>21</v>
      </c>
      <c r="B36" s="30" t="s">
        <v>399</v>
      </c>
      <c r="C36" s="30" t="s">
        <v>398</v>
      </c>
      <c r="D36" s="41">
        <v>220.5</v>
      </c>
      <c r="E36" s="10"/>
      <c r="F36" s="13">
        <v>2525339.14</v>
      </c>
      <c r="G36" s="10"/>
      <c r="H36" s="39">
        <f t="shared" si="0"/>
        <v>11452.785215419502</v>
      </c>
      <c r="J36" s="41">
        <v>208</v>
      </c>
      <c r="K36" s="10"/>
      <c r="L36" s="13">
        <v>2554978.46</v>
      </c>
      <c r="M36" s="10"/>
      <c r="N36" s="39">
        <f t="shared" si="1"/>
        <v>12283.550288461538</v>
      </c>
      <c r="P36" s="40">
        <f t="shared" si="7"/>
        <v>2272805.2260000003</v>
      </c>
      <c r="Q36" s="10"/>
      <c r="R36" s="39">
        <f t="shared" si="8"/>
        <v>10307.506693877553</v>
      </c>
      <c r="T36" s="38">
        <f t="shared" si="2"/>
        <v>0</v>
      </c>
      <c r="U36" s="37"/>
      <c r="V36" s="36">
        <f t="shared" si="3"/>
        <v>0</v>
      </c>
      <c r="X36" s="35">
        <f t="shared" si="4"/>
        <v>0</v>
      </c>
      <c r="Y36" s="34"/>
      <c r="Z36" s="33">
        <f t="shared" si="5"/>
        <v>0</v>
      </c>
      <c r="AA36" s="14"/>
      <c r="AB36" s="32">
        <f t="shared" si="6"/>
        <v>0</v>
      </c>
      <c r="AC36" s="14"/>
    </row>
    <row r="37" spans="1:29" x14ac:dyDescent="0.2">
      <c r="A37" s="45" t="s">
        <v>17</v>
      </c>
      <c r="B37" s="44" t="s">
        <v>396</v>
      </c>
      <c r="C37" s="44" t="s">
        <v>397</v>
      </c>
      <c r="D37" s="41">
        <v>234.5</v>
      </c>
      <c r="E37" s="10"/>
      <c r="F37" s="13">
        <v>1980701.9100000001</v>
      </c>
      <c r="G37" s="10"/>
      <c r="H37" s="39">
        <f t="shared" si="0"/>
        <v>8446.4900213219626</v>
      </c>
      <c r="J37" s="41">
        <v>175.5</v>
      </c>
      <c r="K37" s="10"/>
      <c r="L37" s="13">
        <v>1966267.0099999998</v>
      </c>
      <c r="M37" s="10"/>
      <c r="N37" s="39">
        <f t="shared" si="1"/>
        <v>11203.800626780625</v>
      </c>
      <c r="P37" s="40">
        <f t="shared" si="7"/>
        <v>1782631.7190000003</v>
      </c>
      <c r="Q37" s="10"/>
      <c r="R37" s="39">
        <f t="shared" si="8"/>
        <v>7601.8410191897665</v>
      </c>
      <c r="T37" s="38">
        <f t="shared" si="2"/>
        <v>0</v>
      </c>
      <c r="U37" s="37"/>
      <c r="V37" s="36">
        <f t="shared" si="3"/>
        <v>0</v>
      </c>
      <c r="X37" s="35">
        <f t="shared" si="4"/>
        <v>0</v>
      </c>
      <c r="Y37" s="34"/>
      <c r="Z37" s="33">
        <f t="shared" si="5"/>
        <v>0</v>
      </c>
      <c r="AA37" s="14"/>
      <c r="AB37" s="32">
        <f t="shared" si="6"/>
        <v>0</v>
      </c>
      <c r="AC37" s="14"/>
    </row>
    <row r="38" spans="1:29" x14ac:dyDescent="0.2">
      <c r="A38" s="43" t="s">
        <v>84</v>
      </c>
      <c r="B38" s="30" t="s">
        <v>396</v>
      </c>
      <c r="C38" s="30" t="s">
        <v>395</v>
      </c>
      <c r="D38" s="41">
        <v>269</v>
      </c>
      <c r="E38" s="10"/>
      <c r="F38" s="13">
        <v>2718805.5300000003</v>
      </c>
      <c r="G38" s="10"/>
      <c r="H38" s="39">
        <f t="shared" si="0"/>
        <v>10107.083754646841</v>
      </c>
      <c r="J38" s="41">
        <v>261.5</v>
      </c>
      <c r="K38" s="10"/>
      <c r="L38" s="13">
        <v>3144856.4900000012</v>
      </c>
      <c r="M38" s="10"/>
      <c r="N38" s="39">
        <f t="shared" si="1"/>
        <v>12026.219847036333</v>
      </c>
      <c r="P38" s="40">
        <f t="shared" si="7"/>
        <v>2446924.9770000004</v>
      </c>
      <c r="Q38" s="10"/>
      <c r="R38" s="39">
        <f t="shared" si="8"/>
        <v>9096.3753791821564</v>
      </c>
      <c r="T38" s="38">
        <f t="shared" si="2"/>
        <v>0</v>
      </c>
      <c r="U38" s="37"/>
      <c r="V38" s="36">
        <f t="shared" si="3"/>
        <v>0</v>
      </c>
      <c r="X38" s="35">
        <f t="shared" si="4"/>
        <v>0</v>
      </c>
      <c r="Y38" s="34"/>
      <c r="Z38" s="33">
        <f t="shared" si="5"/>
        <v>0</v>
      </c>
      <c r="AA38" s="14"/>
      <c r="AB38" s="32">
        <f t="shared" si="6"/>
        <v>0</v>
      </c>
      <c r="AC38" s="14"/>
    </row>
    <row r="39" spans="1:29" x14ac:dyDescent="0.2">
      <c r="A39" s="43" t="s">
        <v>179</v>
      </c>
      <c r="B39" s="30" t="s">
        <v>394</v>
      </c>
      <c r="C39" s="30" t="s">
        <v>393</v>
      </c>
      <c r="D39" s="41">
        <v>481.5</v>
      </c>
      <c r="E39" s="10"/>
      <c r="F39" s="13">
        <v>3463487.5300000003</v>
      </c>
      <c r="G39" s="10"/>
      <c r="H39" s="39">
        <f t="shared" si="0"/>
        <v>7193.1205192108</v>
      </c>
      <c r="J39" s="41">
        <v>449</v>
      </c>
      <c r="K39" s="10"/>
      <c r="L39" s="13">
        <v>3543960.1200000015</v>
      </c>
      <c r="M39" s="10"/>
      <c r="N39" s="39">
        <f t="shared" si="1"/>
        <v>7893.0069487750588</v>
      </c>
      <c r="P39" s="40">
        <f t="shared" si="7"/>
        <v>3117138.7770000002</v>
      </c>
      <c r="Q39" s="10"/>
      <c r="R39" s="39">
        <f t="shared" si="8"/>
        <v>6473.8084672897203</v>
      </c>
      <c r="T39" s="38">
        <f t="shared" si="2"/>
        <v>0</v>
      </c>
      <c r="U39" s="37"/>
      <c r="V39" s="36">
        <f t="shared" si="3"/>
        <v>0</v>
      </c>
      <c r="X39" s="35">
        <f t="shared" si="4"/>
        <v>0</v>
      </c>
      <c r="Y39" s="34"/>
      <c r="Z39" s="33">
        <f t="shared" si="5"/>
        <v>0</v>
      </c>
      <c r="AA39" s="14"/>
      <c r="AB39" s="32">
        <f t="shared" si="6"/>
        <v>0</v>
      </c>
      <c r="AC39" s="14"/>
    </row>
    <row r="40" spans="1:29" x14ac:dyDescent="0.2">
      <c r="A40" s="43" t="s">
        <v>156</v>
      </c>
      <c r="B40" s="30" t="s">
        <v>392</v>
      </c>
      <c r="C40" s="30" t="s">
        <v>391</v>
      </c>
      <c r="D40" s="41">
        <v>406.5</v>
      </c>
      <c r="E40" s="10"/>
      <c r="F40" s="13">
        <v>3600060.45</v>
      </c>
      <c r="G40" s="10"/>
      <c r="H40" s="39">
        <f t="shared" si="0"/>
        <v>8856.2372693726938</v>
      </c>
      <c r="J40" s="41">
        <v>372</v>
      </c>
      <c r="K40" s="10"/>
      <c r="L40" s="13">
        <v>3618835.1700000013</v>
      </c>
      <c r="M40" s="10"/>
      <c r="N40" s="39">
        <f t="shared" si="1"/>
        <v>9728.0515322580686</v>
      </c>
      <c r="P40" s="40">
        <f t="shared" si="7"/>
        <v>3240054.4050000003</v>
      </c>
      <c r="Q40" s="10"/>
      <c r="R40" s="39">
        <f t="shared" si="8"/>
        <v>7970.6135424354243</v>
      </c>
      <c r="T40" s="38">
        <f t="shared" si="2"/>
        <v>0</v>
      </c>
      <c r="U40" s="37"/>
      <c r="V40" s="36">
        <f t="shared" si="3"/>
        <v>0</v>
      </c>
      <c r="X40" s="35">
        <f t="shared" si="4"/>
        <v>0</v>
      </c>
      <c r="Y40" s="34"/>
      <c r="Z40" s="33">
        <f t="shared" si="5"/>
        <v>0</v>
      </c>
      <c r="AA40" s="14"/>
      <c r="AB40" s="32">
        <f t="shared" si="6"/>
        <v>0</v>
      </c>
      <c r="AC40" s="14"/>
    </row>
    <row r="41" spans="1:29" x14ac:dyDescent="0.2">
      <c r="A41" s="43" t="s">
        <v>85</v>
      </c>
      <c r="B41" s="30" t="s">
        <v>390</v>
      </c>
      <c r="C41" s="30" t="s">
        <v>389</v>
      </c>
      <c r="D41" s="41">
        <v>4909.5</v>
      </c>
      <c r="E41" s="10"/>
      <c r="F41" s="13">
        <v>35781451.229999997</v>
      </c>
      <c r="G41" s="10"/>
      <c r="H41" s="39">
        <f t="shared" si="0"/>
        <v>7288.2067888787042</v>
      </c>
      <c r="J41" s="41">
        <v>4960.5</v>
      </c>
      <c r="K41" s="10"/>
      <c r="L41" s="13">
        <v>38192602.479999997</v>
      </c>
      <c r="M41" s="10"/>
      <c r="N41" s="39">
        <f t="shared" si="1"/>
        <v>7699.3453240600738</v>
      </c>
      <c r="P41" s="40">
        <f t="shared" si="7"/>
        <v>32203306.106999997</v>
      </c>
      <c r="Q41" s="10"/>
      <c r="R41" s="39">
        <f t="shared" si="8"/>
        <v>6559.3861099908336</v>
      </c>
      <c r="T41" s="38">
        <f t="shared" si="2"/>
        <v>0</v>
      </c>
      <c r="U41" s="37"/>
      <c r="V41" s="36">
        <f t="shared" si="3"/>
        <v>0</v>
      </c>
      <c r="X41" s="35">
        <f t="shared" si="4"/>
        <v>0</v>
      </c>
      <c r="Y41" s="34"/>
      <c r="Z41" s="33">
        <f t="shared" si="5"/>
        <v>0</v>
      </c>
      <c r="AA41" s="14"/>
      <c r="AB41" s="32">
        <f t="shared" si="6"/>
        <v>0</v>
      </c>
      <c r="AC41" s="14"/>
    </row>
    <row r="42" spans="1:29" x14ac:dyDescent="0.2">
      <c r="A42" s="43" t="s">
        <v>35</v>
      </c>
      <c r="B42" s="30" t="s">
        <v>388</v>
      </c>
      <c r="C42" s="30" t="s">
        <v>387</v>
      </c>
      <c r="D42" s="41">
        <v>74375.5</v>
      </c>
      <c r="E42" s="10"/>
      <c r="F42" s="13">
        <v>665990589.13999999</v>
      </c>
      <c r="G42" s="10"/>
      <c r="H42" s="39">
        <f t="shared" si="0"/>
        <v>8954.4351182849186</v>
      </c>
      <c r="J42" s="41">
        <v>76609.5</v>
      </c>
      <c r="K42" s="10"/>
      <c r="L42" s="13">
        <v>728258932.22999823</v>
      </c>
      <c r="M42" s="10"/>
      <c r="N42" s="39">
        <f t="shared" si="1"/>
        <v>9506.1178082352471</v>
      </c>
      <c r="P42" s="40">
        <f t="shared" si="7"/>
        <v>599391530.22599995</v>
      </c>
      <c r="Q42" s="10"/>
      <c r="R42" s="39">
        <f t="shared" si="8"/>
        <v>8058.9916064564268</v>
      </c>
      <c r="T42" s="38">
        <f t="shared" si="2"/>
        <v>0</v>
      </c>
      <c r="U42" s="37"/>
      <c r="V42" s="36">
        <f t="shared" si="3"/>
        <v>0</v>
      </c>
      <c r="X42" s="35">
        <f t="shared" si="4"/>
        <v>0</v>
      </c>
      <c r="Y42" s="34"/>
      <c r="Z42" s="33">
        <f t="shared" si="5"/>
        <v>0</v>
      </c>
      <c r="AA42" s="14"/>
      <c r="AB42" s="32">
        <f t="shared" si="6"/>
        <v>0</v>
      </c>
      <c r="AC42" s="14"/>
    </row>
    <row r="43" spans="1:29" x14ac:dyDescent="0.2">
      <c r="A43" s="43" t="s">
        <v>27</v>
      </c>
      <c r="B43" s="30" t="s">
        <v>386</v>
      </c>
      <c r="C43" s="30" t="s">
        <v>385</v>
      </c>
      <c r="D43" s="41">
        <v>259.5</v>
      </c>
      <c r="E43" s="10"/>
      <c r="F43" s="13">
        <v>2724389.99</v>
      </c>
      <c r="G43" s="10"/>
      <c r="H43" s="39">
        <f t="shared" si="0"/>
        <v>10498.61267822736</v>
      </c>
      <c r="J43" s="41">
        <v>261</v>
      </c>
      <c r="K43" s="10"/>
      <c r="L43" s="13">
        <v>2954127.3000000007</v>
      </c>
      <c r="M43" s="10"/>
      <c r="N43" s="39">
        <f t="shared" si="1"/>
        <v>11318.495402298853</v>
      </c>
      <c r="P43" s="40">
        <f t="shared" si="7"/>
        <v>2451950.9910000004</v>
      </c>
      <c r="Q43" s="10"/>
      <c r="R43" s="39">
        <f t="shared" si="8"/>
        <v>9448.751410404624</v>
      </c>
      <c r="T43" s="38">
        <f t="shared" si="2"/>
        <v>0</v>
      </c>
      <c r="U43" s="37"/>
      <c r="V43" s="36">
        <f t="shared" si="3"/>
        <v>0</v>
      </c>
      <c r="X43" s="35">
        <f t="shared" si="4"/>
        <v>0</v>
      </c>
      <c r="Y43" s="34"/>
      <c r="Z43" s="33">
        <f t="shared" si="5"/>
        <v>0</v>
      </c>
      <c r="AA43" s="14"/>
      <c r="AB43" s="32">
        <f t="shared" si="6"/>
        <v>0</v>
      </c>
      <c r="AC43" s="14"/>
    </row>
    <row r="44" spans="1:29" x14ac:dyDescent="0.2">
      <c r="A44" s="43" t="s">
        <v>89</v>
      </c>
      <c r="B44" s="30" t="s">
        <v>384</v>
      </c>
      <c r="C44" s="30" t="s">
        <v>383</v>
      </c>
      <c r="D44" s="41">
        <v>59231</v>
      </c>
      <c r="E44" s="10"/>
      <c r="F44" s="13">
        <v>444547099.88999999</v>
      </c>
      <c r="G44" s="10"/>
      <c r="H44" s="39">
        <f t="shared" si="0"/>
        <v>7505.3114060204962</v>
      </c>
      <c r="J44" s="41">
        <v>60822.5</v>
      </c>
      <c r="K44" s="10"/>
      <c r="L44" s="13">
        <v>479804811.29000103</v>
      </c>
      <c r="M44" s="10"/>
      <c r="N44" s="39">
        <f t="shared" si="1"/>
        <v>7888.6071978297678</v>
      </c>
      <c r="P44" s="40">
        <f t="shared" si="7"/>
        <v>400092389.90100002</v>
      </c>
      <c r="Q44" s="10"/>
      <c r="R44" s="39">
        <f t="shared" si="8"/>
        <v>6754.780265418447</v>
      </c>
      <c r="T44" s="38">
        <f t="shared" si="2"/>
        <v>0</v>
      </c>
      <c r="U44" s="37"/>
      <c r="V44" s="36">
        <f t="shared" si="3"/>
        <v>0</v>
      </c>
      <c r="X44" s="35">
        <f t="shared" si="4"/>
        <v>0</v>
      </c>
      <c r="Y44" s="34"/>
      <c r="Z44" s="33">
        <f t="shared" si="5"/>
        <v>0</v>
      </c>
      <c r="AA44" s="14"/>
      <c r="AB44" s="32">
        <f t="shared" si="6"/>
        <v>0</v>
      </c>
      <c r="AC44" s="14"/>
    </row>
    <row r="45" spans="1:29" x14ac:dyDescent="0.2">
      <c r="A45" s="43" t="s">
        <v>78</v>
      </c>
      <c r="B45" s="30" t="s">
        <v>382</v>
      </c>
      <c r="C45" s="30" t="s">
        <v>381</v>
      </c>
      <c r="D45" s="41">
        <v>5950</v>
      </c>
      <c r="E45" s="10"/>
      <c r="F45" s="13">
        <v>55906225.210000001</v>
      </c>
      <c r="G45" s="10"/>
      <c r="H45" s="39">
        <f t="shared" si="0"/>
        <v>9396.0042369747898</v>
      </c>
      <c r="J45" s="41">
        <v>6008.5</v>
      </c>
      <c r="K45" s="10"/>
      <c r="L45" s="13">
        <v>57407722.07000003</v>
      </c>
      <c r="M45" s="10"/>
      <c r="N45" s="39">
        <f t="shared" si="1"/>
        <v>9554.4182524756652</v>
      </c>
      <c r="P45" s="40">
        <f t="shared" si="7"/>
        <v>50315602.689000003</v>
      </c>
      <c r="Q45" s="10"/>
      <c r="R45" s="39">
        <f t="shared" si="8"/>
        <v>8456.4038132773112</v>
      </c>
      <c r="T45" s="38">
        <f t="shared" si="2"/>
        <v>0</v>
      </c>
      <c r="U45" s="37"/>
      <c r="V45" s="36">
        <f t="shared" si="3"/>
        <v>0</v>
      </c>
      <c r="X45" s="35">
        <f t="shared" si="4"/>
        <v>0</v>
      </c>
      <c r="Y45" s="34"/>
      <c r="Z45" s="33">
        <f t="shared" si="5"/>
        <v>0</v>
      </c>
      <c r="AA45" s="14"/>
      <c r="AB45" s="32">
        <f t="shared" si="6"/>
        <v>0</v>
      </c>
      <c r="AC45" s="14"/>
    </row>
    <row r="46" spans="1:29" x14ac:dyDescent="0.2">
      <c r="A46" s="43" t="s">
        <v>125</v>
      </c>
      <c r="B46" s="30" t="s">
        <v>376</v>
      </c>
      <c r="C46" s="30" t="s">
        <v>380</v>
      </c>
      <c r="D46" s="41">
        <v>2459</v>
      </c>
      <c r="E46" s="10"/>
      <c r="F46" s="13">
        <v>19761429.870000001</v>
      </c>
      <c r="G46" s="10"/>
      <c r="H46" s="39">
        <f t="shared" si="0"/>
        <v>8036.3683895892646</v>
      </c>
      <c r="J46" s="41">
        <v>2495.5</v>
      </c>
      <c r="K46" s="10"/>
      <c r="L46" s="13">
        <v>18238011.630000014</v>
      </c>
      <c r="M46" s="10"/>
      <c r="N46" s="39">
        <f t="shared" si="1"/>
        <v>7308.3596994590316</v>
      </c>
      <c r="P46" s="40">
        <f t="shared" si="7"/>
        <v>17785286.883000001</v>
      </c>
      <c r="Q46" s="10"/>
      <c r="R46" s="39">
        <f t="shared" si="8"/>
        <v>7232.7315506303385</v>
      </c>
      <c r="T46" s="38">
        <f t="shared" si="2"/>
        <v>0</v>
      </c>
      <c r="U46" s="37"/>
      <c r="V46" s="36">
        <f t="shared" si="3"/>
        <v>0</v>
      </c>
      <c r="X46" s="35">
        <f t="shared" si="4"/>
        <v>0</v>
      </c>
      <c r="Y46" s="34"/>
      <c r="Z46" s="33">
        <f t="shared" si="5"/>
        <v>0</v>
      </c>
      <c r="AA46" s="14"/>
      <c r="AB46" s="32">
        <f t="shared" si="6"/>
        <v>0</v>
      </c>
      <c r="AC46" s="14"/>
    </row>
    <row r="47" spans="1:29" x14ac:dyDescent="0.2">
      <c r="A47" s="43" t="s">
        <v>38</v>
      </c>
      <c r="B47" s="30" t="s">
        <v>376</v>
      </c>
      <c r="C47" s="30" t="s">
        <v>379</v>
      </c>
      <c r="D47" s="41">
        <v>355.5</v>
      </c>
      <c r="E47" s="10"/>
      <c r="F47" s="13">
        <v>3101661.65</v>
      </c>
      <c r="G47" s="10"/>
      <c r="H47" s="39">
        <f t="shared" si="0"/>
        <v>8724.7866385372708</v>
      </c>
      <c r="J47" s="41">
        <v>350</v>
      </c>
      <c r="K47" s="10"/>
      <c r="L47" s="13">
        <v>3364312.8600000008</v>
      </c>
      <c r="M47" s="10"/>
      <c r="N47" s="39">
        <f t="shared" si="1"/>
        <v>9612.32245714286</v>
      </c>
      <c r="P47" s="40">
        <f t="shared" si="7"/>
        <v>2791495.4849999999</v>
      </c>
      <c r="Q47" s="10"/>
      <c r="R47" s="39">
        <f t="shared" si="8"/>
        <v>7852.3079746835438</v>
      </c>
      <c r="T47" s="38">
        <f t="shared" si="2"/>
        <v>0</v>
      </c>
      <c r="U47" s="37"/>
      <c r="V47" s="36">
        <f t="shared" si="3"/>
        <v>0</v>
      </c>
      <c r="X47" s="35">
        <f t="shared" si="4"/>
        <v>0</v>
      </c>
      <c r="Y47" s="34"/>
      <c r="Z47" s="33">
        <f t="shared" si="5"/>
        <v>0</v>
      </c>
      <c r="AA47" s="14"/>
      <c r="AB47" s="32">
        <f t="shared" si="6"/>
        <v>0</v>
      </c>
      <c r="AC47" s="14"/>
    </row>
    <row r="48" spans="1:29" x14ac:dyDescent="0.2">
      <c r="A48" s="43" t="s">
        <v>149</v>
      </c>
      <c r="B48" s="30" t="s">
        <v>376</v>
      </c>
      <c r="C48" s="30" t="s">
        <v>378</v>
      </c>
      <c r="D48" s="41">
        <v>304.5</v>
      </c>
      <c r="E48" s="10"/>
      <c r="F48" s="13">
        <v>2883189.2100000004</v>
      </c>
      <c r="G48" s="10"/>
      <c r="H48" s="39">
        <f t="shared" si="0"/>
        <v>9468.6016748768488</v>
      </c>
      <c r="J48" s="41">
        <v>286</v>
      </c>
      <c r="K48" s="10"/>
      <c r="L48" s="13">
        <v>3149559.6799999992</v>
      </c>
      <c r="M48" s="10"/>
      <c r="N48" s="39">
        <f t="shared" si="1"/>
        <v>11012.446433566431</v>
      </c>
      <c r="P48" s="40">
        <f t="shared" si="7"/>
        <v>2594870.2890000003</v>
      </c>
      <c r="Q48" s="10"/>
      <c r="R48" s="39">
        <f t="shared" si="8"/>
        <v>8521.7415073891643</v>
      </c>
      <c r="T48" s="38">
        <f t="shared" si="2"/>
        <v>0</v>
      </c>
      <c r="U48" s="37"/>
      <c r="V48" s="36">
        <f t="shared" si="3"/>
        <v>0</v>
      </c>
      <c r="X48" s="35">
        <f t="shared" si="4"/>
        <v>0</v>
      </c>
      <c r="Y48" s="34"/>
      <c r="Z48" s="33">
        <f t="shared" si="5"/>
        <v>0</v>
      </c>
      <c r="AA48" s="14"/>
      <c r="AB48" s="32">
        <f t="shared" si="6"/>
        <v>0</v>
      </c>
      <c r="AC48" s="14"/>
    </row>
    <row r="49" spans="1:29" x14ac:dyDescent="0.2">
      <c r="A49" s="43" t="s">
        <v>117</v>
      </c>
      <c r="B49" s="30" t="s">
        <v>376</v>
      </c>
      <c r="C49" s="30" t="s">
        <v>377</v>
      </c>
      <c r="D49" s="41">
        <v>186</v>
      </c>
      <c r="E49" s="10"/>
      <c r="F49" s="13">
        <v>2326381.5499999998</v>
      </c>
      <c r="G49" s="10"/>
      <c r="H49" s="39">
        <f t="shared" si="0"/>
        <v>12507.427688172042</v>
      </c>
      <c r="J49" s="41">
        <v>194.5</v>
      </c>
      <c r="K49" s="10"/>
      <c r="L49" s="13">
        <v>2354720.9</v>
      </c>
      <c r="M49" s="10"/>
      <c r="N49" s="39">
        <f t="shared" si="1"/>
        <v>12106.534190231361</v>
      </c>
      <c r="P49" s="40">
        <f t="shared" si="7"/>
        <v>2093743.3949999998</v>
      </c>
      <c r="Q49" s="10"/>
      <c r="R49" s="39">
        <f t="shared" si="8"/>
        <v>11256.684919354837</v>
      </c>
      <c r="T49" s="38">
        <f t="shared" si="2"/>
        <v>0</v>
      </c>
      <c r="U49" s="37"/>
      <c r="V49" s="36">
        <f t="shared" si="3"/>
        <v>0</v>
      </c>
      <c r="X49" s="35">
        <f t="shared" si="4"/>
        <v>0</v>
      </c>
      <c r="Y49" s="34"/>
      <c r="Z49" s="33">
        <f t="shared" si="5"/>
        <v>0</v>
      </c>
      <c r="AA49" s="14"/>
      <c r="AB49" s="32">
        <f t="shared" si="6"/>
        <v>0</v>
      </c>
      <c r="AC49" s="14"/>
    </row>
    <row r="50" spans="1:29" x14ac:dyDescent="0.2">
      <c r="A50" s="43" t="s">
        <v>86</v>
      </c>
      <c r="B50" s="30" t="s">
        <v>376</v>
      </c>
      <c r="C50" s="44" t="s">
        <v>465</v>
      </c>
      <c r="D50" s="41">
        <v>34.5</v>
      </c>
      <c r="E50" s="10"/>
      <c r="F50" s="13">
        <v>691554.48</v>
      </c>
      <c r="G50" s="10" t="s">
        <v>466</v>
      </c>
      <c r="H50" s="39">
        <f t="shared" si="0"/>
        <v>20045.057391304348</v>
      </c>
      <c r="J50" s="41">
        <v>36</v>
      </c>
      <c r="K50" s="10"/>
      <c r="L50" s="13">
        <v>676368.71000000008</v>
      </c>
      <c r="M50" s="10"/>
      <c r="N50" s="39">
        <f t="shared" si="1"/>
        <v>18788.019722222223</v>
      </c>
      <c r="P50" s="40">
        <f t="shared" si="7"/>
        <v>622399.03200000001</v>
      </c>
      <c r="Q50" s="10"/>
      <c r="R50" s="39">
        <f t="shared" si="8"/>
        <v>18040.551652173915</v>
      </c>
      <c r="T50" s="38">
        <f t="shared" si="2"/>
        <v>0</v>
      </c>
      <c r="U50" s="37"/>
      <c r="V50" s="36">
        <f t="shared" si="3"/>
        <v>0</v>
      </c>
      <c r="X50" s="35">
        <f t="shared" si="4"/>
        <v>0</v>
      </c>
      <c r="Y50" s="34"/>
      <c r="Z50" s="33">
        <f t="shared" si="5"/>
        <v>0</v>
      </c>
      <c r="AA50" s="14"/>
      <c r="AB50" s="32">
        <f t="shared" si="6"/>
        <v>0</v>
      </c>
      <c r="AC50" s="14"/>
    </row>
    <row r="51" spans="1:29" x14ac:dyDescent="0.2">
      <c r="A51" s="43" t="s">
        <v>109</v>
      </c>
      <c r="B51" s="30" t="s">
        <v>361</v>
      </c>
      <c r="C51" s="30" t="s">
        <v>375</v>
      </c>
      <c r="D51" s="41">
        <v>498</v>
      </c>
      <c r="E51" s="10"/>
      <c r="F51" s="13">
        <v>3988928.99</v>
      </c>
      <c r="G51" s="10"/>
      <c r="H51" s="39">
        <f t="shared" si="0"/>
        <v>8009.8975702811249</v>
      </c>
      <c r="J51" s="41">
        <v>480</v>
      </c>
      <c r="K51" s="10"/>
      <c r="L51" s="13">
        <v>3992461.15</v>
      </c>
      <c r="M51" s="10"/>
      <c r="N51" s="39">
        <f t="shared" si="1"/>
        <v>8317.6273958333331</v>
      </c>
      <c r="P51" s="40">
        <f t="shared" si="7"/>
        <v>3590036.0910000005</v>
      </c>
      <c r="Q51" s="10"/>
      <c r="R51" s="39">
        <f t="shared" si="8"/>
        <v>7208.9078132530121</v>
      </c>
      <c r="T51" s="38">
        <f t="shared" si="2"/>
        <v>0</v>
      </c>
      <c r="U51" s="37"/>
      <c r="V51" s="36">
        <f t="shared" si="3"/>
        <v>0</v>
      </c>
      <c r="X51" s="35">
        <f t="shared" si="4"/>
        <v>0</v>
      </c>
      <c r="Y51" s="34"/>
      <c r="Z51" s="33">
        <f t="shared" si="5"/>
        <v>0</v>
      </c>
      <c r="AA51" s="14"/>
      <c r="AB51" s="32">
        <f t="shared" si="6"/>
        <v>0</v>
      </c>
      <c r="AC51" s="14"/>
    </row>
    <row r="52" spans="1:29" x14ac:dyDescent="0.2">
      <c r="A52" s="43" t="s">
        <v>20</v>
      </c>
      <c r="B52" s="30" t="s">
        <v>361</v>
      </c>
      <c r="C52" s="30" t="s">
        <v>374</v>
      </c>
      <c r="D52" s="41">
        <v>10260.5</v>
      </c>
      <c r="E52" s="10"/>
      <c r="F52" s="13">
        <v>75971295.610000014</v>
      </c>
      <c r="G52" s="10"/>
      <c r="H52" s="39">
        <f t="shared" si="0"/>
        <v>7404.2488777350045</v>
      </c>
      <c r="J52" s="41">
        <v>10306</v>
      </c>
      <c r="K52" s="10"/>
      <c r="L52" s="13">
        <v>78467055.570000008</v>
      </c>
      <c r="M52" s="10"/>
      <c r="N52" s="39">
        <f t="shared" si="1"/>
        <v>7613.7255550164964</v>
      </c>
      <c r="P52" s="40">
        <f t="shared" si="7"/>
        <v>68374166.04900001</v>
      </c>
      <c r="Q52" s="10"/>
      <c r="R52" s="39">
        <f t="shared" si="8"/>
        <v>6663.8239899615046</v>
      </c>
      <c r="T52" s="38">
        <f t="shared" si="2"/>
        <v>0</v>
      </c>
      <c r="U52" s="37"/>
      <c r="V52" s="36">
        <f t="shared" si="3"/>
        <v>0</v>
      </c>
      <c r="X52" s="35">
        <f t="shared" si="4"/>
        <v>0</v>
      </c>
      <c r="Y52" s="34"/>
      <c r="Z52" s="33">
        <f t="shared" si="5"/>
        <v>0</v>
      </c>
      <c r="AA52" s="14"/>
      <c r="AB52" s="32">
        <f t="shared" si="6"/>
        <v>0</v>
      </c>
      <c r="AC52" s="14"/>
    </row>
    <row r="53" spans="1:29" x14ac:dyDescent="0.2">
      <c r="A53" s="43" t="s">
        <v>107</v>
      </c>
      <c r="B53" s="30" t="s">
        <v>361</v>
      </c>
      <c r="C53" s="30" t="s">
        <v>373</v>
      </c>
      <c r="D53" s="41">
        <v>8514</v>
      </c>
      <c r="E53" s="10"/>
      <c r="F53" s="13">
        <v>59311116.789999999</v>
      </c>
      <c r="G53" s="10"/>
      <c r="H53" s="39">
        <f t="shared" si="0"/>
        <v>6966.3045325346484</v>
      </c>
      <c r="J53" s="41">
        <v>8601</v>
      </c>
      <c r="K53" s="10"/>
      <c r="L53" s="13">
        <v>62845084.319999956</v>
      </c>
      <c r="M53" s="10"/>
      <c r="N53" s="39">
        <f t="shared" si="1"/>
        <v>7306.7183257760671</v>
      </c>
      <c r="P53" s="40">
        <f t="shared" si="7"/>
        <v>53380005.111000001</v>
      </c>
      <c r="Q53" s="10"/>
      <c r="R53" s="39">
        <f t="shared" si="8"/>
        <v>6269.6740792811834</v>
      </c>
      <c r="T53" s="38">
        <f t="shared" si="2"/>
        <v>0</v>
      </c>
      <c r="U53" s="37"/>
      <c r="V53" s="36">
        <f t="shared" si="3"/>
        <v>0</v>
      </c>
      <c r="X53" s="35">
        <f t="shared" si="4"/>
        <v>0</v>
      </c>
      <c r="Y53" s="34"/>
      <c r="Z53" s="33">
        <f t="shared" si="5"/>
        <v>0</v>
      </c>
      <c r="AA53" s="14"/>
      <c r="AB53" s="32">
        <f t="shared" si="6"/>
        <v>0</v>
      </c>
      <c r="AC53" s="14"/>
    </row>
    <row r="54" spans="1:29" x14ac:dyDescent="0.2">
      <c r="A54" s="43" t="s">
        <v>0</v>
      </c>
      <c r="B54" s="30" t="s">
        <v>361</v>
      </c>
      <c r="C54" s="30" t="s">
        <v>372</v>
      </c>
      <c r="D54" s="41">
        <v>7148</v>
      </c>
      <c r="E54" s="10"/>
      <c r="F54" s="13">
        <v>53180270.169999994</v>
      </c>
      <c r="G54" s="10"/>
      <c r="H54" s="39">
        <f t="shared" si="0"/>
        <v>7439.8811094012299</v>
      </c>
      <c r="J54" s="41">
        <v>7260</v>
      </c>
      <c r="K54" s="10"/>
      <c r="L54" s="13">
        <v>57200571.729999997</v>
      </c>
      <c r="M54" s="10"/>
      <c r="N54" s="39">
        <f t="shared" si="1"/>
        <v>7878.8666294765835</v>
      </c>
      <c r="P54" s="40">
        <f t="shared" si="7"/>
        <v>47862243.152999997</v>
      </c>
      <c r="Q54" s="10"/>
      <c r="R54" s="39">
        <f t="shared" si="8"/>
        <v>6695.8929984611068</v>
      </c>
      <c r="T54" s="38">
        <f t="shared" si="2"/>
        <v>0</v>
      </c>
      <c r="U54" s="37"/>
      <c r="V54" s="36">
        <f t="shared" si="3"/>
        <v>0</v>
      </c>
      <c r="X54" s="35">
        <f t="shared" si="4"/>
        <v>0</v>
      </c>
      <c r="Y54" s="34"/>
      <c r="Z54" s="33">
        <f t="shared" si="5"/>
        <v>0</v>
      </c>
      <c r="AA54" s="14"/>
      <c r="AB54" s="32">
        <f t="shared" si="6"/>
        <v>0</v>
      </c>
      <c r="AC54" s="14"/>
    </row>
    <row r="55" spans="1:29" x14ac:dyDescent="0.2">
      <c r="A55" s="43" t="s">
        <v>82</v>
      </c>
      <c r="B55" s="30" t="s">
        <v>361</v>
      </c>
      <c r="C55" s="30" t="s">
        <v>371</v>
      </c>
      <c r="D55" s="41">
        <v>27774.5</v>
      </c>
      <c r="E55" s="10"/>
      <c r="F55" s="13">
        <v>217020282.18000001</v>
      </c>
      <c r="G55" s="10"/>
      <c r="H55" s="39">
        <f t="shared" si="0"/>
        <v>7813.6521694359935</v>
      </c>
      <c r="J55" s="41">
        <v>27370</v>
      </c>
      <c r="K55" s="10"/>
      <c r="L55" s="13">
        <v>232617917.52000007</v>
      </c>
      <c r="M55" s="10"/>
      <c r="N55" s="39">
        <f t="shared" si="1"/>
        <v>8499.0105049324102</v>
      </c>
      <c r="P55" s="40">
        <f t="shared" si="7"/>
        <v>195318253.96200001</v>
      </c>
      <c r="Q55" s="10"/>
      <c r="R55" s="39">
        <f t="shared" si="8"/>
        <v>7032.2869524923944</v>
      </c>
      <c r="T55" s="38">
        <f t="shared" si="2"/>
        <v>0</v>
      </c>
      <c r="U55" s="37"/>
      <c r="V55" s="36">
        <f t="shared" si="3"/>
        <v>0</v>
      </c>
      <c r="X55" s="35">
        <f t="shared" si="4"/>
        <v>0</v>
      </c>
      <c r="Y55" s="34"/>
      <c r="Z55" s="33">
        <f t="shared" si="5"/>
        <v>0</v>
      </c>
      <c r="AA55" s="14"/>
      <c r="AB55" s="32">
        <f t="shared" si="6"/>
        <v>0</v>
      </c>
      <c r="AC55" s="14"/>
    </row>
    <row r="56" spans="1:29" x14ac:dyDescent="0.2">
      <c r="A56" s="43" t="s">
        <v>59</v>
      </c>
      <c r="B56" s="30" t="s">
        <v>361</v>
      </c>
      <c r="C56" s="30" t="s">
        <v>370</v>
      </c>
      <c r="D56" s="41">
        <v>4335.5</v>
      </c>
      <c r="E56" s="10"/>
      <c r="F56" s="13">
        <v>31715359.809999999</v>
      </c>
      <c r="G56" s="10"/>
      <c r="H56" s="39">
        <f t="shared" si="0"/>
        <v>7315.2715511475026</v>
      </c>
      <c r="J56" s="41">
        <v>4353.5</v>
      </c>
      <c r="K56" s="10"/>
      <c r="L56" s="13">
        <v>35584785.229999989</v>
      </c>
      <c r="M56" s="10"/>
      <c r="N56" s="39">
        <f t="shared" si="1"/>
        <v>8173.8337498564351</v>
      </c>
      <c r="P56" s="40">
        <f t="shared" si="7"/>
        <v>28543823.829</v>
      </c>
      <c r="Q56" s="10"/>
      <c r="R56" s="39">
        <f t="shared" si="8"/>
        <v>6583.7443960327528</v>
      </c>
      <c r="T56" s="38">
        <f t="shared" si="2"/>
        <v>0</v>
      </c>
      <c r="U56" s="37"/>
      <c r="V56" s="36">
        <f t="shared" si="3"/>
        <v>0</v>
      </c>
      <c r="X56" s="35">
        <f t="shared" si="4"/>
        <v>0</v>
      </c>
      <c r="Y56" s="34"/>
      <c r="Z56" s="33">
        <f t="shared" si="5"/>
        <v>0</v>
      </c>
      <c r="AA56" s="14"/>
      <c r="AB56" s="32">
        <f t="shared" si="6"/>
        <v>0</v>
      </c>
      <c r="AC56" s="14"/>
    </row>
    <row r="57" spans="1:29" x14ac:dyDescent="0.2">
      <c r="A57" s="43" t="s">
        <v>127</v>
      </c>
      <c r="B57" s="30" t="s">
        <v>361</v>
      </c>
      <c r="C57" s="30" t="s">
        <v>369</v>
      </c>
      <c r="D57" s="41">
        <v>1427</v>
      </c>
      <c r="E57" s="10"/>
      <c r="F57" s="13">
        <v>11674548.82</v>
      </c>
      <c r="G57" s="10"/>
      <c r="H57" s="39">
        <f t="shared" si="0"/>
        <v>8181.1834758234063</v>
      </c>
      <c r="J57" s="41">
        <v>1419</v>
      </c>
      <c r="K57" s="10"/>
      <c r="L57" s="13">
        <v>12628434.640000001</v>
      </c>
      <c r="M57" s="10"/>
      <c r="N57" s="39">
        <f t="shared" si="1"/>
        <v>8899.5311064129673</v>
      </c>
      <c r="P57" s="40">
        <f t="shared" si="7"/>
        <v>10507093.938000001</v>
      </c>
      <c r="Q57" s="10"/>
      <c r="R57" s="39">
        <f t="shared" si="8"/>
        <v>7363.0651282410654</v>
      </c>
      <c r="T57" s="38">
        <f t="shared" si="2"/>
        <v>0</v>
      </c>
      <c r="U57" s="37"/>
      <c r="V57" s="36">
        <f t="shared" si="3"/>
        <v>0</v>
      </c>
      <c r="X57" s="35">
        <f t="shared" si="4"/>
        <v>0</v>
      </c>
      <c r="Y57" s="34"/>
      <c r="Z57" s="33">
        <f t="shared" si="5"/>
        <v>0</v>
      </c>
      <c r="AA57" s="14"/>
      <c r="AB57" s="32">
        <f t="shared" si="6"/>
        <v>0</v>
      </c>
      <c r="AC57" s="14"/>
    </row>
    <row r="58" spans="1:29" x14ac:dyDescent="0.2">
      <c r="A58" s="43" t="s">
        <v>115</v>
      </c>
      <c r="B58" s="30" t="s">
        <v>361</v>
      </c>
      <c r="C58" s="30" t="s">
        <v>368</v>
      </c>
      <c r="D58" s="41">
        <v>22314.5</v>
      </c>
      <c r="E58" s="10"/>
      <c r="F58" s="13">
        <v>170932385.22</v>
      </c>
      <c r="G58" s="10"/>
      <c r="H58" s="39">
        <f t="shared" si="0"/>
        <v>7660.1485679714979</v>
      </c>
      <c r="J58" s="41">
        <v>22592.5</v>
      </c>
      <c r="K58" s="10"/>
      <c r="L58" s="13">
        <v>178730487.24000007</v>
      </c>
      <c r="M58" s="10"/>
      <c r="N58" s="39">
        <f t="shared" si="1"/>
        <v>7911.0539887130717</v>
      </c>
      <c r="P58" s="40">
        <f t="shared" si="7"/>
        <v>153839146.69800001</v>
      </c>
      <c r="Q58" s="10"/>
      <c r="R58" s="39">
        <f t="shared" si="8"/>
        <v>6894.1337111743478</v>
      </c>
      <c r="T58" s="38">
        <f t="shared" si="2"/>
        <v>0</v>
      </c>
      <c r="U58" s="37"/>
      <c r="V58" s="36">
        <f t="shared" si="3"/>
        <v>0</v>
      </c>
      <c r="X58" s="35">
        <f t="shared" si="4"/>
        <v>0</v>
      </c>
      <c r="Y58" s="34"/>
      <c r="Z58" s="33">
        <f t="shared" si="5"/>
        <v>0</v>
      </c>
      <c r="AA58" s="14"/>
      <c r="AB58" s="32">
        <f t="shared" si="6"/>
        <v>0</v>
      </c>
      <c r="AC58" s="14"/>
    </row>
    <row r="59" spans="1:29" x14ac:dyDescent="0.2">
      <c r="A59" s="43" t="s">
        <v>93</v>
      </c>
      <c r="B59" s="30" t="s">
        <v>361</v>
      </c>
      <c r="C59" s="30" t="s">
        <v>367</v>
      </c>
      <c r="D59" s="41">
        <v>935.5</v>
      </c>
      <c r="E59" s="10"/>
      <c r="F59" s="13">
        <v>6236218.6299999999</v>
      </c>
      <c r="G59" s="10"/>
      <c r="H59" s="39">
        <f t="shared" si="0"/>
        <v>6666.1877391769103</v>
      </c>
      <c r="J59" s="41">
        <v>945</v>
      </c>
      <c r="K59" s="10"/>
      <c r="L59" s="13">
        <v>6637871.9899999993</v>
      </c>
      <c r="M59" s="10"/>
      <c r="N59" s="39">
        <f t="shared" si="1"/>
        <v>7024.2031640211635</v>
      </c>
      <c r="P59" s="40">
        <f t="shared" si="7"/>
        <v>5612596.767</v>
      </c>
      <c r="Q59" s="10"/>
      <c r="R59" s="39">
        <f t="shared" si="8"/>
        <v>5999.5689652592191</v>
      </c>
      <c r="T59" s="38">
        <f t="shared" si="2"/>
        <v>0</v>
      </c>
      <c r="U59" s="37"/>
      <c r="V59" s="36">
        <f t="shared" si="3"/>
        <v>0</v>
      </c>
      <c r="X59" s="35">
        <f t="shared" si="4"/>
        <v>0</v>
      </c>
      <c r="Y59" s="34"/>
      <c r="Z59" s="33">
        <f t="shared" si="5"/>
        <v>0</v>
      </c>
      <c r="AA59" s="14"/>
      <c r="AB59" s="32">
        <f t="shared" si="6"/>
        <v>0</v>
      </c>
      <c r="AC59" s="14"/>
    </row>
    <row r="60" spans="1:29" x14ac:dyDescent="0.2">
      <c r="A60" s="43" t="s">
        <v>146</v>
      </c>
      <c r="B60" s="30" t="s">
        <v>361</v>
      </c>
      <c r="C60" s="30" t="s">
        <v>366</v>
      </c>
      <c r="D60" s="41">
        <v>623.5</v>
      </c>
      <c r="E60" s="10"/>
      <c r="F60" s="13">
        <v>4622414.75</v>
      </c>
      <c r="G60" s="10"/>
      <c r="H60" s="39">
        <f t="shared" si="0"/>
        <v>7413.6563753007222</v>
      </c>
      <c r="J60" s="41">
        <v>627.5</v>
      </c>
      <c r="K60" s="10"/>
      <c r="L60" s="13">
        <v>4545816.5500000017</v>
      </c>
      <c r="M60" s="10"/>
      <c r="N60" s="39">
        <f t="shared" si="1"/>
        <v>7244.329163346616</v>
      </c>
      <c r="P60" s="40">
        <f t="shared" si="7"/>
        <v>4160173.2749999999</v>
      </c>
      <c r="Q60" s="10"/>
      <c r="R60" s="39">
        <f t="shared" si="8"/>
        <v>6672.2907377706497</v>
      </c>
      <c r="T60" s="38">
        <f t="shared" si="2"/>
        <v>0</v>
      </c>
      <c r="U60" s="37"/>
      <c r="V60" s="36">
        <f t="shared" si="3"/>
        <v>0</v>
      </c>
      <c r="X60" s="35">
        <f t="shared" si="4"/>
        <v>0</v>
      </c>
      <c r="Y60" s="34"/>
      <c r="Z60" s="33">
        <f t="shared" si="5"/>
        <v>0</v>
      </c>
      <c r="AA60" s="14"/>
      <c r="AB60" s="32">
        <f t="shared" si="6"/>
        <v>0</v>
      </c>
      <c r="AC60" s="14"/>
    </row>
    <row r="61" spans="1:29" x14ac:dyDescent="0.2">
      <c r="A61" s="43" t="s">
        <v>122</v>
      </c>
      <c r="B61" s="30" t="s">
        <v>361</v>
      </c>
      <c r="C61" s="30" t="s">
        <v>365</v>
      </c>
      <c r="D61" s="41">
        <v>194.5</v>
      </c>
      <c r="E61" s="10"/>
      <c r="F61" s="13">
        <v>2484320.35</v>
      </c>
      <c r="G61" s="10"/>
      <c r="H61" s="39">
        <f t="shared" si="0"/>
        <v>12772.85526992288</v>
      </c>
      <c r="J61" s="41">
        <v>213.5</v>
      </c>
      <c r="K61" s="10"/>
      <c r="L61" s="13">
        <v>2813351.21</v>
      </c>
      <c r="M61" s="10"/>
      <c r="N61" s="39">
        <f t="shared" si="1"/>
        <v>13177.289039812646</v>
      </c>
      <c r="P61" s="40">
        <f t="shared" si="7"/>
        <v>2235888.3149999999</v>
      </c>
      <c r="Q61" s="10"/>
      <c r="R61" s="39">
        <f t="shared" si="8"/>
        <v>11495.569742930593</v>
      </c>
      <c r="T61" s="38">
        <f t="shared" si="2"/>
        <v>0</v>
      </c>
      <c r="U61" s="37"/>
      <c r="V61" s="36">
        <f t="shared" si="3"/>
        <v>0</v>
      </c>
      <c r="X61" s="35">
        <f t="shared" si="4"/>
        <v>0</v>
      </c>
      <c r="Y61" s="34"/>
      <c r="Z61" s="33">
        <f t="shared" si="5"/>
        <v>0</v>
      </c>
      <c r="AA61" s="14"/>
      <c r="AB61" s="32">
        <f t="shared" si="6"/>
        <v>0</v>
      </c>
      <c r="AC61" s="14"/>
    </row>
    <row r="62" spans="1:29" x14ac:dyDescent="0.2">
      <c r="A62" s="43" t="s">
        <v>130</v>
      </c>
      <c r="B62" s="30" t="s">
        <v>361</v>
      </c>
      <c r="C62" s="30" t="s">
        <v>364</v>
      </c>
      <c r="D62" s="41">
        <v>5638</v>
      </c>
      <c r="E62" s="10"/>
      <c r="F62" s="13">
        <v>41543521.669999994</v>
      </c>
      <c r="G62" s="10"/>
      <c r="H62" s="39">
        <f t="shared" si="0"/>
        <v>7368.4855746718686</v>
      </c>
      <c r="J62" s="41">
        <v>5739.5</v>
      </c>
      <c r="K62" s="10"/>
      <c r="L62" s="13">
        <v>43052572.629999973</v>
      </c>
      <c r="M62" s="10"/>
      <c r="N62" s="39">
        <f t="shared" si="1"/>
        <v>7501.1015994424552</v>
      </c>
      <c r="P62" s="40">
        <f t="shared" si="7"/>
        <v>37389169.502999999</v>
      </c>
      <c r="Q62" s="10"/>
      <c r="R62" s="39">
        <f t="shared" si="8"/>
        <v>6631.6370172046818</v>
      </c>
      <c r="T62" s="38">
        <f t="shared" si="2"/>
        <v>0</v>
      </c>
      <c r="U62" s="37"/>
      <c r="V62" s="36">
        <f t="shared" si="3"/>
        <v>0</v>
      </c>
      <c r="X62" s="35">
        <f t="shared" si="4"/>
        <v>0</v>
      </c>
      <c r="Y62" s="34"/>
      <c r="Z62" s="33">
        <f t="shared" si="5"/>
        <v>0</v>
      </c>
      <c r="AA62" s="14"/>
      <c r="AB62" s="32">
        <f t="shared" si="6"/>
        <v>0</v>
      </c>
      <c r="AC62" s="14"/>
    </row>
    <row r="63" spans="1:29" x14ac:dyDescent="0.2">
      <c r="A63" s="43" t="s">
        <v>103</v>
      </c>
      <c r="B63" s="30" t="s">
        <v>361</v>
      </c>
      <c r="C63" s="30" t="s">
        <v>363</v>
      </c>
      <c r="D63" s="41">
        <v>14103.5</v>
      </c>
      <c r="E63" s="10"/>
      <c r="F63" s="13">
        <v>90313133.929999992</v>
      </c>
      <c r="G63" s="10"/>
      <c r="H63" s="39">
        <f t="shared" si="0"/>
        <v>6403.5972581274145</v>
      </c>
      <c r="J63" s="41">
        <v>14471.5</v>
      </c>
      <c r="K63" s="10"/>
      <c r="L63" s="13">
        <v>98390879.690000221</v>
      </c>
      <c r="M63" s="10"/>
      <c r="N63" s="39">
        <f t="shared" si="1"/>
        <v>6798.9413460940623</v>
      </c>
      <c r="P63" s="40">
        <f t="shared" si="7"/>
        <v>81281820.537</v>
      </c>
      <c r="Q63" s="10"/>
      <c r="R63" s="39">
        <f t="shared" si="8"/>
        <v>5763.2375323146734</v>
      </c>
      <c r="T63" s="38">
        <f t="shared" si="2"/>
        <v>0</v>
      </c>
      <c r="U63" s="37"/>
      <c r="V63" s="36">
        <f t="shared" si="3"/>
        <v>0</v>
      </c>
      <c r="X63" s="35">
        <f t="shared" si="4"/>
        <v>0</v>
      </c>
      <c r="Y63" s="34"/>
      <c r="Z63" s="33">
        <f t="shared" si="5"/>
        <v>0</v>
      </c>
      <c r="AA63" s="14"/>
      <c r="AB63" s="32">
        <f t="shared" si="6"/>
        <v>0</v>
      </c>
      <c r="AC63" s="14"/>
    </row>
    <row r="64" spans="1:29" x14ac:dyDescent="0.2">
      <c r="A64" s="43" t="s">
        <v>106</v>
      </c>
      <c r="B64" s="30" t="s">
        <v>361</v>
      </c>
      <c r="C64" s="30" t="s">
        <v>362</v>
      </c>
      <c r="D64" s="41">
        <v>162</v>
      </c>
      <c r="E64" s="10"/>
      <c r="F64" s="13">
        <v>1894129.1400000001</v>
      </c>
      <c r="G64" s="10"/>
      <c r="H64" s="39">
        <f t="shared" si="0"/>
        <v>11692.155185185185</v>
      </c>
      <c r="J64" s="41">
        <v>158.5</v>
      </c>
      <c r="K64" s="10"/>
      <c r="L64" s="13">
        <v>1904283.1200000003</v>
      </c>
      <c r="M64" s="10"/>
      <c r="N64" s="39">
        <f t="shared" si="1"/>
        <v>12014.404542586753</v>
      </c>
      <c r="P64" s="40">
        <f t="shared" si="7"/>
        <v>1704716.2260000003</v>
      </c>
      <c r="Q64" s="10"/>
      <c r="R64" s="39">
        <f t="shared" si="8"/>
        <v>10522.939666666667</v>
      </c>
      <c r="T64" s="38">
        <f t="shared" si="2"/>
        <v>0</v>
      </c>
      <c r="U64" s="37"/>
      <c r="V64" s="36">
        <f t="shared" si="3"/>
        <v>0</v>
      </c>
      <c r="X64" s="35">
        <f t="shared" si="4"/>
        <v>0</v>
      </c>
      <c r="Y64" s="34"/>
      <c r="Z64" s="33">
        <f t="shared" si="5"/>
        <v>0</v>
      </c>
      <c r="AA64" s="14"/>
      <c r="AB64" s="32">
        <f t="shared" si="6"/>
        <v>0</v>
      </c>
      <c r="AC64" s="14"/>
    </row>
    <row r="65" spans="1:29" x14ac:dyDescent="0.2">
      <c r="A65" s="43" t="s">
        <v>162</v>
      </c>
      <c r="B65" s="30" t="s">
        <v>361</v>
      </c>
      <c r="C65" s="30" t="s">
        <v>360</v>
      </c>
      <c r="D65" s="41">
        <v>287</v>
      </c>
      <c r="E65" s="10"/>
      <c r="F65" s="13">
        <v>2653507.5500000003</v>
      </c>
      <c r="G65" s="10"/>
      <c r="H65" s="39">
        <f t="shared" si="0"/>
        <v>9245.6709059233453</v>
      </c>
      <c r="J65" s="41">
        <v>243</v>
      </c>
      <c r="K65" s="10"/>
      <c r="L65" s="13">
        <v>2897845.1800000006</v>
      </c>
      <c r="M65" s="10"/>
      <c r="N65" s="39">
        <f t="shared" si="1"/>
        <v>11925.288806584365</v>
      </c>
      <c r="P65" s="40">
        <f t="shared" si="7"/>
        <v>2388156.7950000004</v>
      </c>
      <c r="Q65" s="10"/>
      <c r="R65" s="39">
        <f t="shared" si="8"/>
        <v>8321.103815331011</v>
      </c>
      <c r="T65" s="38">
        <f t="shared" si="2"/>
        <v>0</v>
      </c>
      <c r="U65" s="37"/>
      <c r="V65" s="36">
        <f t="shared" si="3"/>
        <v>0</v>
      </c>
      <c r="X65" s="35">
        <f t="shared" si="4"/>
        <v>0</v>
      </c>
      <c r="Y65" s="34"/>
      <c r="Z65" s="33">
        <f t="shared" si="5"/>
        <v>0</v>
      </c>
      <c r="AA65" s="14"/>
      <c r="AB65" s="32">
        <f t="shared" si="6"/>
        <v>0</v>
      </c>
      <c r="AC65" s="14"/>
    </row>
    <row r="66" spans="1:29" x14ac:dyDescent="0.2">
      <c r="A66" s="43" t="s">
        <v>128</v>
      </c>
      <c r="B66" s="30" t="s">
        <v>357</v>
      </c>
      <c r="C66" s="30" t="s">
        <v>359</v>
      </c>
      <c r="D66" s="41">
        <v>3730.5</v>
      </c>
      <c r="E66" s="10"/>
      <c r="F66" s="13">
        <v>25412793.32</v>
      </c>
      <c r="G66" s="10"/>
      <c r="H66" s="39">
        <f t="shared" si="0"/>
        <v>6812.1681597641063</v>
      </c>
      <c r="J66" s="41">
        <v>3604.5</v>
      </c>
      <c r="K66" s="10"/>
      <c r="L66" s="13">
        <v>26076046.859999992</v>
      </c>
      <c r="M66" s="10"/>
      <c r="N66" s="39">
        <f t="shared" si="1"/>
        <v>7234.3034706616709</v>
      </c>
      <c r="P66" s="40">
        <f t="shared" si="7"/>
        <v>22871513.988000002</v>
      </c>
      <c r="Q66" s="10"/>
      <c r="R66" s="39">
        <f t="shared" si="8"/>
        <v>6130.9513437876958</v>
      </c>
      <c r="T66" s="38">
        <f t="shared" si="2"/>
        <v>0</v>
      </c>
      <c r="U66" s="37"/>
      <c r="V66" s="36">
        <f t="shared" si="3"/>
        <v>0</v>
      </c>
      <c r="X66" s="35">
        <f t="shared" si="4"/>
        <v>0</v>
      </c>
      <c r="Y66" s="34"/>
      <c r="Z66" s="33">
        <f t="shared" si="5"/>
        <v>0</v>
      </c>
      <c r="AA66" s="14"/>
      <c r="AB66" s="32">
        <f t="shared" si="6"/>
        <v>0</v>
      </c>
      <c r="AC66" s="14"/>
    </row>
    <row r="67" spans="1:29" x14ac:dyDescent="0.2">
      <c r="A67" s="43" t="s">
        <v>6</v>
      </c>
      <c r="B67" s="30" t="s">
        <v>357</v>
      </c>
      <c r="C67" s="30" t="s">
        <v>358</v>
      </c>
      <c r="D67" s="41">
        <v>1570.5</v>
      </c>
      <c r="E67" s="10"/>
      <c r="F67" s="13">
        <v>11144538.439999999</v>
      </c>
      <c r="G67" s="10"/>
      <c r="H67" s="39">
        <f t="shared" ref="H67:H130" si="9">F67/D67</f>
        <v>7096.1721999363253</v>
      </c>
      <c r="J67" s="41">
        <v>1525.5</v>
      </c>
      <c r="K67" s="10"/>
      <c r="L67" s="13">
        <v>11446731.510000004</v>
      </c>
      <c r="M67" s="10"/>
      <c r="N67" s="39">
        <f t="shared" ref="N67:N130" si="10">L67/J67</f>
        <v>7503.5932546706017</v>
      </c>
      <c r="P67" s="40">
        <f t="shared" ref="P67:P130" si="11">+F67*0.9</f>
        <v>10030084.595999999</v>
      </c>
      <c r="Q67" s="10"/>
      <c r="R67" s="39">
        <f t="shared" ref="R67:R130" si="12">+H67*0.9</f>
        <v>6386.5549799426926</v>
      </c>
      <c r="T67" s="38">
        <f t="shared" ref="T67:T130" si="13">IF(+L67-P67&gt;0,0,+L67-P67)</f>
        <v>0</v>
      </c>
      <c r="U67" s="37"/>
      <c r="V67" s="36">
        <f t="shared" ref="V67:V130" si="14">IF(+N67-R67&gt;0,0,+N67-R67)</f>
        <v>0</v>
      </c>
      <c r="X67" s="35">
        <f t="shared" ref="X67:X130" si="15">IF(T67=0,0,+T67/P67)</f>
        <v>0</v>
      </c>
      <c r="Y67" s="34"/>
      <c r="Z67" s="33">
        <f t="shared" ref="Z67:Z130" si="16">IF(V67=0,0,+V67/R67)</f>
        <v>0</v>
      </c>
      <c r="AA67" s="14"/>
      <c r="AB67" s="32">
        <f t="shared" ref="AB67:AB130" si="17">IF(X67=0,0,(IF(Z67=0,0,(IF(X67&gt;Z67,X67,Z67)))))</f>
        <v>0</v>
      </c>
      <c r="AC67" s="14"/>
    </row>
    <row r="68" spans="1:29" x14ac:dyDescent="0.2">
      <c r="A68" s="43" t="s">
        <v>136</v>
      </c>
      <c r="B68" s="30" t="s">
        <v>357</v>
      </c>
      <c r="C68" s="30" t="s">
        <v>356</v>
      </c>
      <c r="D68" s="41">
        <v>192</v>
      </c>
      <c r="E68" s="10"/>
      <c r="F68" s="13">
        <v>2201653.75</v>
      </c>
      <c r="G68" s="10"/>
      <c r="H68" s="39">
        <f t="shared" si="9"/>
        <v>11466.946614583334</v>
      </c>
      <c r="J68" s="41">
        <v>206.5</v>
      </c>
      <c r="K68" s="10"/>
      <c r="L68" s="13">
        <v>2151834.42</v>
      </c>
      <c r="M68" s="10"/>
      <c r="N68" s="39">
        <f t="shared" si="10"/>
        <v>10420.505665859564</v>
      </c>
      <c r="P68" s="40">
        <f t="shared" si="11"/>
        <v>1981488.375</v>
      </c>
      <c r="Q68" s="10"/>
      <c r="R68" s="39">
        <f t="shared" si="12"/>
        <v>10320.251953125</v>
      </c>
      <c r="T68" s="38">
        <f t="shared" si="13"/>
        <v>0</v>
      </c>
      <c r="U68" s="37"/>
      <c r="V68" s="36">
        <f t="shared" si="14"/>
        <v>0</v>
      </c>
      <c r="X68" s="35">
        <f t="shared" si="15"/>
        <v>0</v>
      </c>
      <c r="Y68" s="34"/>
      <c r="Z68" s="33">
        <f t="shared" si="16"/>
        <v>0</v>
      </c>
      <c r="AA68" s="14"/>
      <c r="AB68" s="32">
        <f t="shared" si="17"/>
        <v>0</v>
      </c>
      <c r="AC68" s="14"/>
    </row>
    <row r="69" spans="1:29" x14ac:dyDescent="0.2">
      <c r="A69" s="43" t="s">
        <v>133</v>
      </c>
      <c r="B69" s="30" t="s">
        <v>353</v>
      </c>
      <c r="C69" s="30" t="s">
        <v>355</v>
      </c>
      <c r="D69" s="41">
        <v>5091.5</v>
      </c>
      <c r="E69" s="10"/>
      <c r="F69" s="13">
        <v>41582354.640000001</v>
      </c>
      <c r="G69" s="10"/>
      <c r="H69" s="39">
        <f t="shared" si="9"/>
        <v>8167.014561524109</v>
      </c>
      <c r="J69" s="41">
        <v>5185</v>
      </c>
      <c r="K69" s="10"/>
      <c r="L69" s="13">
        <v>47050883.419999994</v>
      </c>
      <c r="M69" s="10"/>
      <c r="N69" s="39">
        <f t="shared" si="10"/>
        <v>9074.4230318225636</v>
      </c>
      <c r="P69" s="40">
        <f t="shared" si="11"/>
        <v>37424119.175999999</v>
      </c>
      <c r="Q69" s="10"/>
      <c r="R69" s="39">
        <f t="shared" si="12"/>
        <v>7350.3131053716979</v>
      </c>
      <c r="T69" s="38">
        <f t="shared" si="13"/>
        <v>0</v>
      </c>
      <c r="U69" s="37"/>
      <c r="V69" s="36">
        <f t="shared" si="14"/>
        <v>0</v>
      </c>
      <c r="X69" s="35">
        <f t="shared" si="15"/>
        <v>0</v>
      </c>
      <c r="Y69" s="34"/>
      <c r="Z69" s="33">
        <f t="shared" si="16"/>
        <v>0</v>
      </c>
      <c r="AA69" s="14"/>
      <c r="AB69" s="32">
        <f t="shared" si="17"/>
        <v>0</v>
      </c>
      <c r="AC69" s="14"/>
    </row>
    <row r="70" spans="1:29" x14ac:dyDescent="0.2">
      <c r="A70" s="43" t="s">
        <v>148</v>
      </c>
      <c r="B70" s="30" t="s">
        <v>353</v>
      </c>
      <c r="C70" s="30" t="s">
        <v>354</v>
      </c>
      <c r="D70" s="41">
        <v>4500.5</v>
      </c>
      <c r="E70" s="10"/>
      <c r="F70" s="13">
        <v>35056337.439999998</v>
      </c>
      <c r="G70" s="10"/>
      <c r="H70" s="39">
        <f t="shared" si="9"/>
        <v>7789.4317164759468</v>
      </c>
      <c r="J70" s="41">
        <v>4494.5</v>
      </c>
      <c r="K70" s="10"/>
      <c r="L70" s="13">
        <v>35272739.189999953</v>
      </c>
      <c r="M70" s="10"/>
      <c r="N70" s="39">
        <f t="shared" si="10"/>
        <v>7847.9784603404059</v>
      </c>
      <c r="P70" s="40">
        <f t="shared" si="11"/>
        <v>31550703.695999999</v>
      </c>
      <c r="Q70" s="10"/>
      <c r="R70" s="39">
        <f t="shared" si="12"/>
        <v>7010.4885448283521</v>
      </c>
      <c r="T70" s="38">
        <f t="shared" si="13"/>
        <v>0</v>
      </c>
      <c r="U70" s="37"/>
      <c r="V70" s="36">
        <f t="shared" si="14"/>
        <v>0</v>
      </c>
      <c r="X70" s="35">
        <f t="shared" si="15"/>
        <v>0</v>
      </c>
      <c r="Y70" s="34"/>
      <c r="Z70" s="33">
        <f t="shared" si="16"/>
        <v>0</v>
      </c>
      <c r="AA70" s="14"/>
      <c r="AB70" s="32">
        <f t="shared" si="17"/>
        <v>0</v>
      </c>
      <c r="AC70" s="14"/>
    </row>
    <row r="71" spans="1:29" x14ac:dyDescent="0.2">
      <c r="A71" s="43" t="s">
        <v>30</v>
      </c>
      <c r="B71" s="30" t="s">
        <v>353</v>
      </c>
      <c r="C71" s="30" t="s">
        <v>352</v>
      </c>
      <c r="D71" s="41">
        <v>1069</v>
      </c>
      <c r="E71" s="10"/>
      <c r="F71" s="13">
        <v>9381145.9000000004</v>
      </c>
      <c r="G71" s="10"/>
      <c r="H71" s="39">
        <f t="shared" si="9"/>
        <v>8775.6275958840033</v>
      </c>
      <c r="J71" s="41">
        <v>1024</v>
      </c>
      <c r="K71" s="10"/>
      <c r="L71" s="13">
        <v>10023284.549999991</v>
      </c>
      <c r="M71" s="10"/>
      <c r="N71" s="39">
        <f t="shared" si="10"/>
        <v>9788.3638183593666</v>
      </c>
      <c r="P71" s="40">
        <f t="shared" si="11"/>
        <v>8443031.3100000005</v>
      </c>
      <c r="Q71" s="10"/>
      <c r="R71" s="39">
        <f t="shared" si="12"/>
        <v>7898.0648362956035</v>
      </c>
      <c r="T71" s="38">
        <f t="shared" si="13"/>
        <v>0</v>
      </c>
      <c r="U71" s="37"/>
      <c r="V71" s="36">
        <f t="shared" si="14"/>
        <v>0</v>
      </c>
      <c r="X71" s="35">
        <f t="shared" si="15"/>
        <v>0</v>
      </c>
      <c r="Y71" s="34"/>
      <c r="Z71" s="33">
        <f t="shared" si="16"/>
        <v>0</v>
      </c>
      <c r="AA71" s="14"/>
      <c r="AB71" s="32">
        <f t="shared" si="17"/>
        <v>0</v>
      </c>
      <c r="AC71" s="14"/>
    </row>
    <row r="72" spans="1:29" x14ac:dyDescent="0.2">
      <c r="A72" s="43" t="s">
        <v>170</v>
      </c>
      <c r="B72" s="30" t="s">
        <v>351</v>
      </c>
      <c r="C72" s="30" t="s">
        <v>350</v>
      </c>
      <c r="D72" s="41">
        <v>325.5</v>
      </c>
      <c r="E72" s="10"/>
      <c r="F72" s="13">
        <v>4136586.3400000003</v>
      </c>
      <c r="G72" s="10"/>
      <c r="H72" s="39">
        <f t="shared" si="9"/>
        <v>12708.406574500768</v>
      </c>
      <c r="J72" s="41">
        <v>334</v>
      </c>
      <c r="K72" s="10"/>
      <c r="L72" s="13">
        <v>4506094.7800000012</v>
      </c>
      <c r="M72" s="10"/>
      <c r="N72" s="39">
        <f t="shared" si="10"/>
        <v>13491.30173652695</v>
      </c>
      <c r="P72" s="40">
        <f t="shared" si="11"/>
        <v>3722927.7060000002</v>
      </c>
      <c r="Q72" s="10"/>
      <c r="R72" s="39">
        <f t="shared" si="12"/>
        <v>11437.565917050691</v>
      </c>
      <c r="T72" s="38">
        <f t="shared" si="13"/>
        <v>0</v>
      </c>
      <c r="U72" s="37"/>
      <c r="V72" s="36">
        <f t="shared" si="14"/>
        <v>0</v>
      </c>
      <c r="X72" s="35">
        <f t="shared" si="15"/>
        <v>0</v>
      </c>
      <c r="Y72" s="34"/>
      <c r="Z72" s="33">
        <f t="shared" si="16"/>
        <v>0</v>
      </c>
      <c r="AA72" s="14"/>
      <c r="AB72" s="32">
        <f t="shared" si="17"/>
        <v>0</v>
      </c>
      <c r="AC72" s="14"/>
    </row>
    <row r="73" spans="1:29" x14ac:dyDescent="0.2">
      <c r="A73" s="43" t="s">
        <v>116</v>
      </c>
      <c r="B73" s="30" t="s">
        <v>348</v>
      </c>
      <c r="C73" s="30" t="s">
        <v>349</v>
      </c>
      <c r="D73" s="41">
        <v>422</v>
      </c>
      <c r="E73" s="10"/>
      <c r="F73" s="13">
        <v>4174743.25</v>
      </c>
      <c r="G73" s="10"/>
      <c r="H73" s="39">
        <f t="shared" si="9"/>
        <v>9892.7565165876786</v>
      </c>
      <c r="J73" s="41">
        <v>433</v>
      </c>
      <c r="K73" s="10"/>
      <c r="L73" s="13">
        <v>4589588.2100000018</v>
      </c>
      <c r="M73" s="10"/>
      <c r="N73" s="39">
        <f t="shared" si="10"/>
        <v>10599.510877598157</v>
      </c>
      <c r="P73" s="40">
        <f t="shared" si="11"/>
        <v>3757268.9250000003</v>
      </c>
      <c r="Q73" s="10"/>
      <c r="R73" s="39">
        <f t="shared" si="12"/>
        <v>8903.4808649289116</v>
      </c>
      <c r="T73" s="38">
        <f t="shared" si="13"/>
        <v>0</v>
      </c>
      <c r="U73" s="37"/>
      <c r="V73" s="36">
        <f t="shared" si="14"/>
        <v>0</v>
      </c>
      <c r="X73" s="35">
        <f t="shared" si="15"/>
        <v>0</v>
      </c>
      <c r="Y73" s="34"/>
      <c r="Z73" s="33">
        <f t="shared" si="16"/>
        <v>0</v>
      </c>
      <c r="AA73" s="14"/>
      <c r="AB73" s="32">
        <f t="shared" si="17"/>
        <v>0</v>
      </c>
      <c r="AC73" s="14"/>
    </row>
    <row r="74" spans="1:29" x14ac:dyDescent="0.2">
      <c r="A74" s="43" t="s">
        <v>46</v>
      </c>
      <c r="B74" s="30" t="s">
        <v>348</v>
      </c>
      <c r="C74" s="30" t="s">
        <v>347</v>
      </c>
      <c r="D74" s="41">
        <v>1188.5</v>
      </c>
      <c r="E74" s="10"/>
      <c r="F74" s="13">
        <v>11489003.800000001</v>
      </c>
      <c r="G74" s="10"/>
      <c r="H74" s="39">
        <f t="shared" si="9"/>
        <v>9666.8100967606224</v>
      </c>
      <c r="J74" s="41">
        <v>1152</v>
      </c>
      <c r="K74" s="10"/>
      <c r="L74" s="13">
        <v>12303506.82</v>
      </c>
      <c r="M74" s="10"/>
      <c r="N74" s="39">
        <f t="shared" si="10"/>
        <v>10680.127447916668</v>
      </c>
      <c r="P74" s="40">
        <f t="shared" si="11"/>
        <v>10340103.420000002</v>
      </c>
      <c r="Q74" s="10"/>
      <c r="R74" s="39">
        <f t="shared" si="12"/>
        <v>8700.1290870845605</v>
      </c>
      <c r="T74" s="38">
        <f t="shared" si="13"/>
        <v>0</v>
      </c>
      <c r="U74" s="37"/>
      <c r="V74" s="36">
        <f t="shared" si="14"/>
        <v>0</v>
      </c>
      <c r="X74" s="35">
        <f t="shared" si="15"/>
        <v>0</v>
      </c>
      <c r="Y74" s="34"/>
      <c r="Z74" s="33">
        <f t="shared" si="16"/>
        <v>0</v>
      </c>
      <c r="AA74" s="14"/>
      <c r="AB74" s="32">
        <f t="shared" si="17"/>
        <v>0</v>
      </c>
      <c r="AC74" s="14"/>
    </row>
    <row r="75" spans="1:29" x14ac:dyDescent="0.2">
      <c r="A75" s="43" t="s">
        <v>120</v>
      </c>
      <c r="B75" s="30" t="s">
        <v>346</v>
      </c>
      <c r="C75" s="30" t="s">
        <v>345</v>
      </c>
      <c r="D75" s="41">
        <v>1708.5</v>
      </c>
      <c r="E75" s="10"/>
      <c r="F75" s="13">
        <v>13682247.359999999</v>
      </c>
      <c r="G75" s="10"/>
      <c r="H75" s="39">
        <f t="shared" si="9"/>
        <v>8008.3391044776117</v>
      </c>
      <c r="J75" s="41">
        <v>1718</v>
      </c>
      <c r="K75" s="10"/>
      <c r="L75" s="13">
        <v>14580471.910000015</v>
      </c>
      <c r="M75" s="10"/>
      <c r="N75" s="39">
        <f t="shared" si="10"/>
        <v>8486.8870256111841</v>
      </c>
      <c r="P75" s="40">
        <f t="shared" si="11"/>
        <v>12314022.624</v>
      </c>
      <c r="Q75" s="10"/>
      <c r="R75" s="39">
        <f t="shared" si="12"/>
        <v>7207.5051940298508</v>
      </c>
      <c r="T75" s="38">
        <f t="shared" si="13"/>
        <v>0</v>
      </c>
      <c r="U75" s="37"/>
      <c r="V75" s="36">
        <f t="shared" si="14"/>
        <v>0</v>
      </c>
      <c r="X75" s="35">
        <f t="shared" si="15"/>
        <v>0</v>
      </c>
      <c r="Y75" s="34"/>
      <c r="Z75" s="33">
        <f t="shared" si="16"/>
        <v>0</v>
      </c>
      <c r="AA75" s="14"/>
      <c r="AB75" s="32">
        <f t="shared" si="17"/>
        <v>0</v>
      </c>
      <c r="AC75" s="14"/>
    </row>
    <row r="76" spans="1:29" x14ac:dyDescent="0.2">
      <c r="A76" s="43" t="s">
        <v>169</v>
      </c>
      <c r="B76" s="30" t="s">
        <v>344</v>
      </c>
      <c r="C76" s="30" t="s">
        <v>343</v>
      </c>
      <c r="D76" s="41">
        <v>76</v>
      </c>
      <c r="E76" s="10"/>
      <c r="F76" s="13">
        <v>1336825.32</v>
      </c>
      <c r="G76" s="10"/>
      <c r="H76" s="39">
        <f t="shared" si="9"/>
        <v>17589.806842105263</v>
      </c>
      <c r="J76" s="41">
        <v>71.5</v>
      </c>
      <c r="K76" s="10"/>
      <c r="L76" s="13">
        <v>1326190.98</v>
      </c>
      <c r="M76" s="10"/>
      <c r="N76" s="39">
        <f t="shared" si="10"/>
        <v>18548.125594405596</v>
      </c>
      <c r="P76" s="40">
        <f t="shared" si="11"/>
        <v>1203142.7880000002</v>
      </c>
      <c r="Q76" s="10"/>
      <c r="R76" s="39">
        <f t="shared" si="12"/>
        <v>15830.826157894737</v>
      </c>
      <c r="T76" s="38">
        <f t="shared" si="13"/>
        <v>0</v>
      </c>
      <c r="U76" s="37"/>
      <c r="V76" s="36">
        <f t="shared" si="14"/>
        <v>0</v>
      </c>
      <c r="X76" s="35">
        <f t="shared" si="15"/>
        <v>0</v>
      </c>
      <c r="Y76" s="34"/>
      <c r="Z76" s="33">
        <f t="shared" si="16"/>
        <v>0</v>
      </c>
      <c r="AA76" s="14"/>
      <c r="AB76" s="32">
        <f t="shared" si="17"/>
        <v>0</v>
      </c>
      <c r="AC76" s="14"/>
    </row>
    <row r="77" spans="1:29" x14ac:dyDescent="0.2">
      <c r="A77" s="43" t="s">
        <v>118</v>
      </c>
      <c r="B77" s="30" t="s">
        <v>341</v>
      </c>
      <c r="C77" s="30" t="s">
        <v>342</v>
      </c>
      <c r="D77" s="41">
        <v>519.5</v>
      </c>
      <c r="E77" s="10"/>
      <c r="F77" s="13">
        <v>4014801.5100000002</v>
      </c>
      <c r="G77" s="10"/>
      <c r="H77" s="39">
        <f t="shared" si="9"/>
        <v>7728.2030991337833</v>
      </c>
      <c r="J77" s="41">
        <v>480</v>
      </c>
      <c r="K77" s="10"/>
      <c r="L77" s="13">
        <v>4240201.7400000012</v>
      </c>
      <c r="M77" s="10"/>
      <c r="N77" s="39">
        <f t="shared" si="10"/>
        <v>8833.753625000003</v>
      </c>
      <c r="P77" s="40">
        <f t="shared" si="11"/>
        <v>3613321.3590000002</v>
      </c>
      <c r="Q77" s="10"/>
      <c r="R77" s="39">
        <f t="shared" si="12"/>
        <v>6955.3827892204054</v>
      </c>
      <c r="T77" s="38">
        <f t="shared" si="13"/>
        <v>0</v>
      </c>
      <c r="U77" s="37"/>
      <c r="V77" s="36">
        <f t="shared" si="14"/>
        <v>0</v>
      </c>
      <c r="X77" s="35">
        <f t="shared" si="15"/>
        <v>0</v>
      </c>
      <c r="Y77" s="34"/>
      <c r="Z77" s="33">
        <f t="shared" si="16"/>
        <v>0</v>
      </c>
      <c r="AA77" s="14"/>
      <c r="AB77" s="32">
        <f t="shared" si="17"/>
        <v>0</v>
      </c>
      <c r="AC77" s="14"/>
    </row>
    <row r="78" spans="1:29" x14ac:dyDescent="0.2">
      <c r="A78" s="43" t="s">
        <v>62</v>
      </c>
      <c r="B78" s="30" t="s">
        <v>341</v>
      </c>
      <c r="C78" s="30" t="s">
        <v>340</v>
      </c>
      <c r="D78" s="41">
        <v>209.5</v>
      </c>
      <c r="E78" s="10"/>
      <c r="F78" s="13">
        <v>2316860.35</v>
      </c>
      <c r="G78" s="10"/>
      <c r="H78" s="39">
        <f t="shared" si="9"/>
        <v>11058.999284009547</v>
      </c>
      <c r="J78" s="41">
        <v>211.5</v>
      </c>
      <c r="K78" s="10"/>
      <c r="L78" s="13">
        <v>2499999.3900000006</v>
      </c>
      <c r="M78" s="10"/>
      <c r="N78" s="39">
        <f t="shared" si="10"/>
        <v>11820.328085106386</v>
      </c>
      <c r="P78" s="40">
        <f t="shared" si="11"/>
        <v>2085174.3150000002</v>
      </c>
      <c r="Q78" s="10"/>
      <c r="R78" s="39">
        <f t="shared" si="12"/>
        <v>9953.0993556085923</v>
      </c>
      <c r="T78" s="38">
        <f t="shared" si="13"/>
        <v>0</v>
      </c>
      <c r="U78" s="37"/>
      <c r="V78" s="36">
        <f t="shared" si="14"/>
        <v>0</v>
      </c>
      <c r="X78" s="35">
        <f t="shared" si="15"/>
        <v>0</v>
      </c>
      <c r="Y78" s="34"/>
      <c r="Z78" s="33">
        <f t="shared" si="16"/>
        <v>0</v>
      </c>
      <c r="AA78" s="14"/>
      <c r="AB78" s="32">
        <f t="shared" si="17"/>
        <v>0</v>
      </c>
      <c r="AC78" s="14"/>
    </row>
    <row r="79" spans="1:29" x14ac:dyDescent="0.2">
      <c r="A79" s="43" t="s">
        <v>151</v>
      </c>
      <c r="B79" s="30" t="s">
        <v>339</v>
      </c>
      <c r="C79" s="30" t="s">
        <v>338</v>
      </c>
      <c r="D79" s="41">
        <v>171.5</v>
      </c>
      <c r="E79" s="10"/>
      <c r="F79" s="13">
        <v>2329632.5699999998</v>
      </c>
      <c r="G79" s="10"/>
      <c r="H79" s="39">
        <f t="shared" si="9"/>
        <v>13583.863381924197</v>
      </c>
      <c r="J79" s="41">
        <v>184</v>
      </c>
      <c r="K79" s="10"/>
      <c r="L79" s="13">
        <v>2440086.2200000002</v>
      </c>
      <c r="M79" s="10"/>
      <c r="N79" s="39">
        <f t="shared" si="10"/>
        <v>13261.338152173914</v>
      </c>
      <c r="P79" s="40">
        <f t="shared" si="11"/>
        <v>2096669.3129999998</v>
      </c>
      <c r="Q79" s="10"/>
      <c r="R79" s="39">
        <f t="shared" si="12"/>
        <v>12225.477043731777</v>
      </c>
      <c r="T79" s="38">
        <f t="shared" si="13"/>
        <v>0</v>
      </c>
      <c r="U79" s="37"/>
      <c r="V79" s="36">
        <f t="shared" si="14"/>
        <v>0</v>
      </c>
      <c r="X79" s="35">
        <f t="shared" si="15"/>
        <v>0</v>
      </c>
      <c r="Y79" s="34"/>
      <c r="Z79" s="33">
        <f t="shared" si="16"/>
        <v>0</v>
      </c>
      <c r="AA79" s="14"/>
      <c r="AB79" s="32">
        <f t="shared" si="17"/>
        <v>0</v>
      </c>
      <c r="AC79" s="14"/>
    </row>
    <row r="80" spans="1:29" x14ac:dyDescent="0.2">
      <c r="A80" s="43" t="s">
        <v>164</v>
      </c>
      <c r="B80" s="30" t="s">
        <v>337</v>
      </c>
      <c r="C80" s="30" t="s">
        <v>336</v>
      </c>
      <c r="D80" s="41">
        <v>80039</v>
      </c>
      <c r="E80" s="10"/>
      <c r="F80" s="13">
        <v>644256000.86000001</v>
      </c>
      <c r="G80" s="10"/>
      <c r="H80" s="39">
        <f t="shared" si="9"/>
        <v>8049.2759887055063</v>
      </c>
      <c r="J80" s="41">
        <v>79733</v>
      </c>
      <c r="K80" s="10"/>
      <c r="L80" s="13">
        <v>671288260.73000038</v>
      </c>
      <c r="M80" s="10"/>
      <c r="N80" s="39">
        <f t="shared" si="10"/>
        <v>8419.2023469579763</v>
      </c>
      <c r="P80" s="40">
        <f t="shared" si="11"/>
        <v>579830400.77400005</v>
      </c>
      <c r="Q80" s="10"/>
      <c r="R80" s="39">
        <f t="shared" si="12"/>
        <v>7244.3483898349559</v>
      </c>
      <c r="T80" s="38">
        <f t="shared" si="13"/>
        <v>0</v>
      </c>
      <c r="U80" s="37"/>
      <c r="V80" s="36">
        <f t="shared" si="14"/>
        <v>0</v>
      </c>
      <c r="X80" s="35">
        <f t="shared" si="15"/>
        <v>0</v>
      </c>
      <c r="Y80" s="34"/>
      <c r="Z80" s="33">
        <f t="shared" si="16"/>
        <v>0</v>
      </c>
      <c r="AA80" s="14"/>
      <c r="AB80" s="32">
        <f t="shared" si="17"/>
        <v>0</v>
      </c>
      <c r="AC80" s="14"/>
    </row>
    <row r="81" spans="1:29" x14ac:dyDescent="0.2">
      <c r="A81" s="43" t="s">
        <v>129</v>
      </c>
      <c r="B81" s="30" t="s">
        <v>334</v>
      </c>
      <c r="C81" s="30" t="s">
        <v>335</v>
      </c>
      <c r="D81" s="41">
        <v>173.5</v>
      </c>
      <c r="E81" s="10"/>
      <c r="F81" s="13">
        <v>1816165</v>
      </c>
      <c r="G81" s="10"/>
      <c r="H81" s="39">
        <f t="shared" si="9"/>
        <v>10467.809798270893</v>
      </c>
      <c r="J81" s="41">
        <v>158.5</v>
      </c>
      <c r="K81" s="10"/>
      <c r="L81" s="13">
        <v>2069514.4200000004</v>
      </c>
      <c r="M81" s="10"/>
      <c r="N81" s="39">
        <f t="shared" si="10"/>
        <v>13056.873312302841</v>
      </c>
      <c r="P81" s="40">
        <f t="shared" si="11"/>
        <v>1634548.5</v>
      </c>
      <c r="Q81" s="10"/>
      <c r="R81" s="39">
        <f t="shared" si="12"/>
        <v>9421.028818443805</v>
      </c>
      <c r="T81" s="38">
        <f t="shared" si="13"/>
        <v>0</v>
      </c>
      <c r="U81" s="37"/>
      <c r="V81" s="36">
        <f t="shared" si="14"/>
        <v>0</v>
      </c>
      <c r="X81" s="35">
        <f t="shared" si="15"/>
        <v>0</v>
      </c>
      <c r="Y81" s="34"/>
      <c r="Z81" s="33">
        <f t="shared" si="16"/>
        <v>0</v>
      </c>
      <c r="AA81" s="14"/>
      <c r="AB81" s="32">
        <f t="shared" si="17"/>
        <v>0</v>
      </c>
      <c r="AC81" s="14"/>
    </row>
    <row r="82" spans="1:29" x14ac:dyDescent="0.2">
      <c r="A82" s="43" t="s">
        <v>159</v>
      </c>
      <c r="B82" s="30" t="s">
        <v>334</v>
      </c>
      <c r="C82" s="30" t="s">
        <v>333</v>
      </c>
      <c r="D82" s="41">
        <v>78.5</v>
      </c>
      <c r="E82" s="10"/>
      <c r="F82" s="13">
        <v>1047811.03</v>
      </c>
      <c r="G82" s="10"/>
      <c r="H82" s="39">
        <f t="shared" si="9"/>
        <v>13347.911210191083</v>
      </c>
      <c r="J82" s="41">
        <v>73.5</v>
      </c>
      <c r="K82" s="10"/>
      <c r="L82" s="13">
        <v>1089201.0499999998</v>
      </c>
      <c r="M82" s="10"/>
      <c r="N82" s="39">
        <f t="shared" si="10"/>
        <v>14819.061904761902</v>
      </c>
      <c r="P82" s="40">
        <f t="shared" si="11"/>
        <v>943029.92700000003</v>
      </c>
      <c r="Q82" s="10"/>
      <c r="R82" s="39">
        <f t="shared" si="12"/>
        <v>12013.120089171975</v>
      </c>
      <c r="T82" s="38">
        <f t="shared" si="13"/>
        <v>0</v>
      </c>
      <c r="U82" s="37"/>
      <c r="V82" s="36">
        <f t="shared" si="14"/>
        <v>0</v>
      </c>
      <c r="X82" s="35">
        <f t="shared" si="15"/>
        <v>0</v>
      </c>
      <c r="Y82" s="34"/>
      <c r="Z82" s="33">
        <f t="shared" si="16"/>
        <v>0</v>
      </c>
      <c r="AA82" s="14"/>
      <c r="AB82" s="32">
        <f t="shared" si="17"/>
        <v>0</v>
      </c>
      <c r="AC82" s="14"/>
    </row>
    <row r="83" spans="1:29" x14ac:dyDescent="0.2">
      <c r="A83" s="43" t="s">
        <v>131</v>
      </c>
      <c r="B83" s="30" t="s">
        <v>328</v>
      </c>
      <c r="C83" s="30" t="s">
        <v>332</v>
      </c>
      <c r="D83" s="41">
        <v>139</v>
      </c>
      <c r="E83" s="10"/>
      <c r="F83" s="13">
        <v>1726330.6800000002</v>
      </c>
      <c r="G83" s="10"/>
      <c r="H83" s="39">
        <f t="shared" si="9"/>
        <v>12419.645179856116</v>
      </c>
      <c r="J83" s="41">
        <v>147.5</v>
      </c>
      <c r="K83" s="10"/>
      <c r="L83" s="13">
        <v>2028153.3699999994</v>
      </c>
      <c r="M83" s="10"/>
      <c r="N83" s="39">
        <f t="shared" si="10"/>
        <v>13750.192338983046</v>
      </c>
      <c r="P83" s="40">
        <f t="shared" si="11"/>
        <v>1553697.6120000002</v>
      </c>
      <c r="Q83" s="10"/>
      <c r="R83" s="39">
        <f t="shared" si="12"/>
        <v>11177.680661870505</v>
      </c>
      <c r="T83" s="38">
        <f t="shared" si="13"/>
        <v>0</v>
      </c>
      <c r="U83" s="37"/>
      <c r="V83" s="36">
        <f t="shared" si="14"/>
        <v>0</v>
      </c>
      <c r="X83" s="35">
        <f t="shared" si="15"/>
        <v>0</v>
      </c>
      <c r="Y83" s="34"/>
      <c r="Z83" s="33">
        <f t="shared" si="16"/>
        <v>0</v>
      </c>
      <c r="AA83" s="14"/>
      <c r="AB83" s="32">
        <f t="shared" si="17"/>
        <v>0</v>
      </c>
      <c r="AC83" s="14"/>
    </row>
    <row r="84" spans="1:29" x14ac:dyDescent="0.2">
      <c r="A84" s="43" t="s">
        <v>174</v>
      </c>
      <c r="B84" s="30" t="s">
        <v>328</v>
      </c>
      <c r="C84" s="30" t="s">
        <v>331</v>
      </c>
      <c r="D84" s="41">
        <v>116.5</v>
      </c>
      <c r="E84" s="10"/>
      <c r="F84" s="13">
        <v>1492273.35</v>
      </c>
      <c r="G84" s="10"/>
      <c r="H84" s="39">
        <f t="shared" si="9"/>
        <v>12809.21330472103</v>
      </c>
      <c r="J84" s="41">
        <v>123.5</v>
      </c>
      <c r="K84" s="10"/>
      <c r="L84" s="13">
        <v>1654459.9900000002</v>
      </c>
      <c r="M84" s="10"/>
      <c r="N84" s="39">
        <f t="shared" si="10"/>
        <v>13396.437165991905</v>
      </c>
      <c r="P84" s="40">
        <f t="shared" si="11"/>
        <v>1343046.0150000001</v>
      </c>
      <c r="Q84" s="10"/>
      <c r="R84" s="39">
        <f t="shared" si="12"/>
        <v>11528.291974248927</v>
      </c>
      <c r="T84" s="38">
        <f t="shared" si="13"/>
        <v>0</v>
      </c>
      <c r="U84" s="37"/>
      <c r="V84" s="36">
        <f t="shared" si="14"/>
        <v>0</v>
      </c>
      <c r="X84" s="35">
        <f t="shared" si="15"/>
        <v>0</v>
      </c>
      <c r="Y84" s="34"/>
      <c r="Z84" s="33">
        <f t="shared" si="16"/>
        <v>0</v>
      </c>
      <c r="AA84" s="14"/>
      <c r="AB84" s="32">
        <f t="shared" si="17"/>
        <v>0</v>
      </c>
      <c r="AC84" s="14"/>
    </row>
    <row r="85" spans="1:29" x14ac:dyDescent="0.2">
      <c r="A85" s="43" t="s">
        <v>155</v>
      </c>
      <c r="B85" s="30" t="s">
        <v>328</v>
      </c>
      <c r="C85" s="30" t="s">
        <v>330</v>
      </c>
      <c r="D85" s="41">
        <v>147.5</v>
      </c>
      <c r="E85" s="10"/>
      <c r="F85" s="13">
        <v>2037432.04</v>
      </c>
      <c r="G85" s="10"/>
      <c r="H85" s="39">
        <f t="shared" si="9"/>
        <v>13813.098576271186</v>
      </c>
      <c r="J85" s="41">
        <v>157.5</v>
      </c>
      <c r="K85" s="10"/>
      <c r="L85" s="13">
        <v>2172651.9500000002</v>
      </c>
      <c r="M85" s="10"/>
      <c r="N85" s="39">
        <f t="shared" si="10"/>
        <v>13794.615555555556</v>
      </c>
      <c r="P85" s="40">
        <f t="shared" si="11"/>
        <v>1833688.8360000001</v>
      </c>
      <c r="Q85" s="10"/>
      <c r="R85" s="39">
        <f t="shared" si="12"/>
        <v>12431.788718644068</v>
      </c>
      <c r="T85" s="38">
        <f t="shared" si="13"/>
        <v>0</v>
      </c>
      <c r="U85" s="37"/>
      <c r="V85" s="36">
        <f t="shared" si="14"/>
        <v>0</v>
      </c>
      <c r="X85" s="35">
        <f t="shared" si="15"/>
        <v>0</v>
      </c>
      <c r="Y85" s="34"/>
      <c r="Z85" s="33">
        <f t="shared" si="16"/>
        <v>0</v>
      </c>
      <c r="AA85" s="14"/>
      <c r="AB85" s="32">
        <f t="shared" si="17"/>
        <v>0</v>
      </c>
      <c r="AC85" s="14"/>
    </row>
    <row r="86" spans="1:29" x14ac:dyDescent="0.2">
      <c r="A86" s="43" t="s">
        <v>99</v>
      </c>
      <c r="B86" s="30" t="s">
        <v>328</v>
      </c>
      <c r="C86" s="30" t="s">
        <v>329</v>
      </c>
      <c r="D86" s="41">
        <v>120.5</v>
      </c>
      <c r="E86" s="10"/>
      <c r="F86" s="13">
        <v>1705263.8800000001</v>
      </c>
      <c r="G86" s="10"/>
      <c r="H86" s="39">
        <f t="shared" si="9"/>
        <v>14151.56746887967</v>
      </c>
      <c r="J86" s="41">
        <v>119.5</v>
      </c>
      <c r="K86" s="10"/>
      <c r="L86" s="13">
        <v>1860826.4100000004</v>
      </c>
      <c r="M86" s="10"/>
      <c r="N86" s="39">
        <f t="shared" si="10"/>
        <v>15571.769121338915</v>
      </c>
      <c r="P86" s="40">
        <f t="shared" si="11"/>
        <v>1534737.4920000001</v>
      </c>
      <c r="Q86" s="10"/>
      <c r="R86" s="39">
        <f t="shared" si="12"/>
        <v>12736.410721991702</v>
      </c>
      <c r="T86" s="38">
        <f t="shared" si="13"/>
        <v>0</v>
      </c>
      <c r="U86" s="37"/>
      <c r="V86" s="36">
        <f t="shared" si="14"/>
        <v>0</v>
      </c>
      <c r="X86" s="35">
        <f t="shared" si="15"/>
        <v>0</v>
      </c>
      <c r="Y86" s="34"/>
      <c r="Z86" s="33">
        <f t="shared" si="16"/>
        <v>0</v>
      </c>
      <c r="AA86" s="14"/>
      <c r="AB86" s="32">
        <f t="shared" si="17"/>
        <v>0</v>
      </c>
      <c r="AC86" s="14"/>
    </row>
    <row r="87" spans="1:29" x14ac:dyDescent="0.2">
      <c r="A87" s="43" t="s">
        <v>23</v>
      </c>
      <c r="B87" s="30" t="s">
        <v>328</v>
      </c>
      <c r="C87" s="30" t="s">
        <v>327</v>
      </c>
      <c r="D87" s="41">
        <v>729</v>
      </c>
      <c r="E87" s="10"/>
      <c r="F87" s="13">
        <v>5127273.87</v>
      </c>
      <c r="G87" s="10"/>
      <c r="H87" s="39">
        <f t="shared" si="9"/>
        <v>7033.2974897119348</v>
      </c>
      <c r="J87" s="41">
        <v>715</v>
      </c>
      <c r="K87" s="10"/>
      <c r="L87" s="13">
        <v>5357856.3400000036</v>
      </c>
      <c r="M87" s="10"/>
      <c r="N87" s="39">
        <f t="shared" si="10"/>
        <v>7493.5053706293756</v>
      </c>
      <c r="P87" s="40">
        <f t="shared" si="11"/>
        <v>4614546.483</v>
      </c>
      <c r="Q87" s="10"/>
      <c r="R87" s="39">
        <f t="shared" si="12"/>
        <v>6329.9677407407416</v>
      </c>
      <c r="T87" s="38">
        <f t="shared" si="13"/>
        <v>0</v>
      </c>
      <c r="U87" s="37"/>
      <c r="V87" s="36">
        <f t="shared" si="14"/>
        <v>0</v>
      </c>
      <c r="X87" s="35">
        <f t="shared" si="15"/>
        <v>0</v>
      </c>
      <c r="Y87" s="34"/>
      <c r="Z87" s="33">
        <f t="shared" si="16"/>
        <v>0</v>
      </c>
      <c r="AA87" s="14"/>
      <c r="AB87" s="32">
        <f t="shared" si="17"/>
        <v>0</v>
      </c>
      <c r="AC87" s="14"/>
    </row>
    <row r="88" spans="1:29" x14ac:dyDescent="0.2">
      <c r="A88" s="43" t="s">
        <v>114</v>
      </c>
      <c r="B88" s="30" t="s">
        <v>326</v>
      </c>
      <c r="C88" s="30" t="s">
        <v>325</v>
      </c>
      <c r="D88" s="41">
        <v>1079.5</v>
      </c>
      <c r="E88" s="10"/>
      <c r="F88" s="13">
        <v>8596934.0700000003</v>
      </c>
      <c r="G88" s="10"/>
      <c r="H88" s="39">
        <f t="shared" si="9"/>
        <v>7963.8110884668831</v>
      </c>
      <c r="J88" s="41">
        <v>1050</v>
      </c>
      <c r="K88" s="10"/>
      <c r="L88" s="13">
        <v>9012198.9400000032</v>
      </c>
      <c r="M88" s="10"/>
      <c r="N88" s="39">
        <f t="shared" si="10"/>
        <v>8583.0466095238135</v>
      </c>
      <c r="P88" s="40">
        <f t="shared" si="11"/>
        <v>7737240.6630000006</v>
      </c>
      <c r="Q88" s="10"/>
      <c r="R88" s="39">
        <f t="shared" si="12"/>
        <v>7167.4299796201949</v>
      </c>
      <c r="T88" s="38">
        <f t="shared" si="13"/>
        <v>0</v>
      </c>
      <c r="U88" s="37"/>
      <c r="V88" s="36">
        <f t="shared" si="14"/>
        <v>0</v>
      </c>
      <c r="X88" s="35">
        <f t="shared" si="15"/>
        <v>0</v>
      </c>
      <c r="Y88" s="34"/>
      <c r="Z88" s="33">
        <f t="shared" si="16"/>
        <v>0</v>
      </c>
      <c r="AA88" s="14"/>
      <c r="AB88" s="32">
        <f t="shared" si="17"/>
        <v>0</v>
      </c>
      <c r="AC88" s="14"/>
    </row>
    <row r="89" spans="1:29" x14ac:dyDescent="0.2">
      <c r="A89" s="43" t="s">
        <v>163</v>
      </c>
      <c r="B89" s="30" t="s">
        <v>322</v>
      </c>
      <c r="C89" s="30" t="s">
        <v>324</v>
      </c>
      <c r="D89" s="41">
        <v>4236</v>
      </c>
      <c r="E89" s="10"/>
      <c r="F89" s="13">
        <v>35768175.759999998</v>
      </c>
      <c r="G89" s="10"/>
      <c r="H89" s="39">
        <f t="shared" si="9"/>
        <v>8443.8564117091591</v>
      </c>
      <c r="J89" s="41">
        <v>4240.5</v>
      </c>
      <c r="K89" s="10"/>
      <c r="L89" s="13">
        <v>39717937.300000034</v>
      </c>
      <c r="M89" s="10"/>
      <c r="N89" s="39">
        <f t="shared" si="10"/>
        <v>9366.3335219903402</v>
      </c>
      <c r="P89" s="40">
        <f t="shared" si="11"/>
        <v>32191358.184</v>
      </c>
      <c r="Q89" s="10"/>
      <c r="R89" s="39">
        <f t="shared" si="12"/>
        <v>7599.4707705382434</v>
      </c>
      <c r="T89" s="38">
        <f t="shared" si="13"/>
        <v>0</v>
      </c>
      <c r="U89" s="37"/>
      <c r="V89" s="36">
        <f t="shared" si="14"/>
        <v>0</v>
      </c>
      <c r="X89" s="35">
        <f t="shared" si="15"/>
        <v>0</v>
      </c>
      <c r="Y89" s="34"/>
      <c r="Z89" s="33">
        <f t="shared" si="16"/>
        <v>0</v>
      </c>
      <c r="AA89" s="14"/>
      <c r="AB89" s="32">
        <f t="shared" si="17"/>
        <v>0</v>
      </c>
      <c r="AC89" s="14"/>
    </row>
    <row r="90" spans="1:29" x14ac:dyDescent="0.2">
      <c r="A90" s="43" t="s">
        <v>112</v>
      </c>
      <c r="B90" s="30" t="s">
        <v>322</v>
      </c>
      <c r="C90" s="30" t="s">
        <v>323</v>
      </c>
      <c r="D90" s="41">
        <v>1292</v>
      </c>
      <c r="E90" s="10"/>
      <c r="F90" s="13">
        <v>10055016.84</v>
      </c>
      <c r="G90" s="10"/>
      <c r="H90" s="39">
        <f t="shared" si="9"/>
        <v>7782.5207739938078</v>
      </c>
      <c r="J90" s="41">
        <v>1311</v>
      </c>
      <c r="K90" s="10"/>
      <c r="L90" s="13">
        <v>10737583.640000002</v>
      </c>
      <c r="M90" s="10"/>
      <c r="N90" s="39">
        <f t="shared" si="10"/>
        <v>8190.3765369946623</v>
      </c>
      <c r="P90" s="40">
        <f t="shared" si="11"/>
        <v>9049515.1559999995</v>
      </c>
      <c r="Q90" s="10"/>
      <c r="R90" s="39">
        <f t="shared" si="12"/>
        <v>7004.2686965944267</v>
      </c>
      <c r="T90" s="38">
        <f t="shared" si="13"/>
        <v>0</v>
      </c>
      <c r="U90" s="37"/>
      <c r="V90" s="36">
        <f t="shared" si="14"/>
        <v>0</v>
      </c>
      <c r="X90" s="35">
        <f t="shared" si="15"/>
        <v>0</v>
      </c>
      <c r="Y90" s="34"/>
      <c r="Z90" s="33">
        <f t="shared" si="16"/>
        <v>0</v>
      </c>
      <c r="AA90" s="14"/>
      <c r="AB90" s="32">
        <f t="shared" si="17"/>
        <v>0</v>
      </c>
      <c r="AC90" s="14"/>
    </row>
    <row r="91" spans="1:29" x14ac:dyDescent="0.2">
      <c r="A91" s="43" t="s">
        <v>165</v>
      </c>
      <c r="B91" s="30" t="s">
        <v>322</v>
      </c>
      <c r="C91" s="30" t="s">
        <v>321</v>
      </c>
      <c r="D91" s="41">
        <v>739.5</v>
      </c>
      <c r="E91" s="10"/>
      <c r="F91" s="13">
        <v>8058220.0899999999</v>
      </c>
      <c r="G91" s="10"/>
      <c r="H91" s="39">
        <f t="shared" si="9"/>
        <v>10896.849344151453</v>
      </c>
      <c r="J91" s="41">
        <v>717.5</v>
      </c>
      <c r="K91" s="10"/>
      <c r="L91" s="13">
        <v>8246218.8699999945</v>
      </c>
      <c r="M91" s="10"/>
      <c r="N91" s="39">
        <f t="shared" si="10"/>
        <v>11492.987972125427</v>
      </c>
      <c r="P91" s="40">
        <f t="shared" si="11"/>
        <v>7252398.0810000002</v>
      </c>
      <c r="Q91" s="10"/>
      <c r="R91" s="39">
        <f t="shared" si="12"/>
        <v>9807.1644097363078</v>
      </c>
      <c r="T91" s="38">
        <f t="shared" si="13"/>
        <v>0</v>
      </c>
      <c r="U91" s="37"/>
      <c r="V91" s="36">
        <f t="shared" si="14"/>
        <v>0</v>
      </c>
      <c r="X91" s="35">
        <f t="shared" si="15"/>
        <v>0</v>
      </c>
      <c r="Y91" s="34"/>
      <c r="Z91" s="33">
        <f t="shared" si="16"/>
        <v>0</v>
      </c>
      <c r="AA91" s="14"/>
      <c r="AB91" s="32">
        <f t="shared" si="17"/>
        <v>0</v>
      </c>
      <c r="AC91" s="14"/>
    </row>
    <row r="92" spans="1:29" x14ac:dyDescent="0.2">
      <c r="A92" s="43" t="s">
        <v>88</v>
      </c>
      <c r="B92" s="30" t="s">
        <v>318</v>
      </c>
      <c r="C92" s="30" t="s">
        <v>320</v>
      </c>
      <c r="D92" s="41">
        <v>25830.5</v>
      </c>
      <c r="E92" s="10"/>
      <c r="F92" s="13">
        <v>202440063.61000001</v>
      </c>
      <c r="G92" s="10"/>
      <c r="H92" s="39">
        <f t="shared" si="9"/>
        <v>7837.2491283560139</v>
      </c>
      <c r="J92" s="41">
        <v>26162.5</v>
      </c>
      <c r="K92" s="10"/>
      <c r="L92" s="13">
        <v>220046090.72999978</v>
      </c>
      <c r="M92" s="10"/>
      <c r="N92" s="39">
        <f t="shared" si="10"/>
        <v>8410.7440317247892</v>
      </c>
      <c r="P92" s="40">
        <f t="shared" si="11"/>
        <v>182196057.24900001</v>
      </c>
      <c r="Q92" s="10"/>
      <c r="R92" s="39">
        <f t="shared" si="12"/>
        <v>7053.5242155204123</v>
      </c>
      <c r="T92" s="38">
        <f t="shared" si="13"/>
        <v>0</v>
      </c>
      <c r="U92" s="37"/>
      <c r="V92" s="36">
        <f t="shared" si="14"/>
        <v>0</v>
      </c>
      <c r="X92" s="35">
        <f t="shared" si="15"/>
        <v>0</v>
      </c>
      <c r="Y92" s="34"/>
      <c r="Z92" s="33">
        <f t="shared" si="16"/>
        <v>0</v>
      </c>
      <c r="AA92" s="14"/>
      <c r="AB92" s="32">
        <f t="shared" si="17"/>
        <v>0</v>
      </c>
      <c r="AC92" s="14"/>
    </row>
    <row r="93" spans="1:29" x14ac:dyDescent="0.2">
      <c r="A93" s="43" t="s">
        <v>61</v>
      </c>
      <c r="B93" s="30" t="s">
        <v>318</v>
      </c>
      <c r="C93" s="30" t="s">
        <v>319</v>
      </c>
      <c r="D93" s="41">
        <v>14578.5</v>
      </c>
      <c r="E93" s="10"/>
      <c r="F93" s="13">
        <v>111004242.60000001</v>
      </c>
      <c r="G93" s="10"/>
      <c r="H93" s="39">
        <f t="shared" si="9"/>
        <v>7614.2430702747206</v>
      </c>
      <c r="J93" s="41">
        <v>14799</v>
      </c>
      <c r="K93" s="10"/>
      <c r="L93" s="13">
        <v>113490048.68000023</v>
      </c>
      <c r="M93" s="10"/>
      <c r="N93" s="39">
        <f t="shared" si="10"/>
        <v>7668.7646922089489</v>
      </c>
      <c r="P93" s="40">
        <f t="shared" si="11"/>
        <v>99903818.340000004</v>
      </c>
      <c r="Q93" s="10"/>
      <c r="R93" s="39">
        <f t="shared" si="12"/>
        <v>6852.8187632472491</v>
      </c>
      <c r="T93" s="38">
        <f t="shared" si="13"/>
        <v>0</v>
      </c>
      <c r="U93" s="37"/>
      <c r="V93" s="36">
        <f t="shared" si="14"/>
        <v>0</v>
      </c>
      <c r="X93" s="35">
        <f t="shared" si="15"/>
        <v>0</v>
      </c>
      <c r="Y93" s="34"/>
      <c r="Z93" s="33">
        <f t="shared" si="16"/>
        <v>0</v>
      </c>
      <c r="AA93" s="14"/>
      <c r="AB93" s="32">
        <f t="shared" si="17"/>
        <v>0</v>
      </c>
      <c r="AC93" s="14"/>
    </row>
    <row r="94" spans="1:29" x14ac:dyDescent="0.2">
      <c r="A94" s="43" t="s">
        <v>140</v>
      </c>
      <c r="B94" s="30" t="s">
        <v>318</v>
      </c>
      <c r="C94" s="30" t="s">
        <v>317</v>
      </c>
      <c r="D94" s="41">
        <v>1094</v>
      </c>
      <c r="E94" s="10"/>
      <c r="F94" s="13">
        <v>10135408.210000001</v>
      </c>
      <c r="G94" s="10"/>
      <c r="H94" s="39">
        <f t="shared" si="9"/>
        <v>9264.5413254113355</v>
      </c>
      <c r="J94" s="41">
        <v>1072.5</v>
      </c>
      <c r="K94" s="10"/>
      <c r="L94" s="13">
        <v>10044361.780000007</v>
      </c>
      <c r="M94" s="10"/>
      <c r="N94" s="39">
        <f t="shared" si="10"/>
        <v>9365.372289044295</v>
      </c>
      <c r="P94" s="40">
        <f t="shared" si="11"/>
        <v>9121867.3890000004</v>
      </c>
      <c r="Q94" s="10"/>
      <c r="R94" s="39">
        <f t="shared" si="12"/>
        <v>8338.0871928702018</v>
      </c>
      <c r="T94" s="38">
        <f t="shared" si="13"/>
        <v>0</v>
      </c>
      <c r="U94" s="37"/>
      <c r="V94" s="36">
        <f t="shared" si="14"/>
        <v>0</v>
      </c>
      <c r="X94" s="35">
        <f t="shared" si="15"/>
        <v>0</v>
      </c>
      <c r="Y94" s="34"/>
      <c r="Z94" s="33">
        <f t="shared" si="16"/>
        <v>0</v>
      </c>
      <c r="AA94" s="14"/>
      <c r="AB94" s="32">
        <f t="shared" si="17"/>
        <v>0</v>
      </c>
      <c r="AC94" s="14"/>
    </row>
    <row r="95" spans="1:29" x14ac:dyDescent="0.2">
      <c r="A95" s="43" t="s">
        <v>74</v>
      </c>
      <c r="B95" s="30" t="s">
        <v>311</v>
      </c>
      <c r="C95" s="30" t="s">
        <v>316</v>
      </c>
      <c r="D95" s="41">
        <v>1366</v>
      </c>
      <c r="E95" s="10"/>
      <c r="F95" s="13">
        <v>10730840.049999999</v>
      </c>
      <c r="G95" s="10"/>
      <c r="H95" s="39">
        <f t="shared" si="9"/>
        <v>7855.6662152269391</v>
      </c>
      <c r="J95" s="41">
        <v>1207.5</v>
      </c>
      <c r="K95" s="10"/>
      <c r="L95" s="13">
        <v>9520072.4600000009</v>
      </c>
      <c r="M95" s="10"/>
      <c r="N95" s="39">
        <f t="shared" si="10"/>
        <v>7884.1179792960666</v>
      </c>
      <c r="P95" s="40">
        <f t="shared" si="11"/>
        <v>9657756.0449999999</v>
      </c>
      <c r="Q95" s="10"/>
      <c r="R95" s="39">
        <f t="shared" si="12"/>
        <v>7070.0995937042453</v>
      </c>
      <c r="T95" s="38">
        <f t="shared" si="13"/>
        <v>-137683.58499999903</v>
      </c>
      <c r="U95" s="37"/>
      <c r="V95" s="36">
        <f t="shared" si="14"/>
        <v>0</v>
      </c>
      <c r="X95" s="35">
        <f t="shared" si="15"/>
        <v>-1.4256270748449935E-2</v>
      </c>
      <c r="Y95" s="34"/>
      <c r="Z95" s="33">
        <f t="shared" si="16"/>
        <v>0</v>
      </c>
      <c r="AA95" s="14"/>
      <c r="AB95" s="32">
        <f t="shared" si="17"/>
        <v>0</v>
      </c>
      <c r="AC95" s="14"/>
    </row>
    <row r="96" spans="1:29" x14ac:dyDescent="0.2">
      <c r="A96" s="43" t="s">
        <v>171</v>
      </c>
      <c r="B96" s="30" t="s">
        <v>311</v>
      </c>
      <c r="C96" s="30" t="s">
        <v>315</v>
      </c>
      <c r="D96" s="41">
        <v>170</v>
      </c>
      <c r="E96" s="10"/>
      <c r="F96" s="13">
        <v>2733069.0999999996</v>
      </c>
      <c r="G96" s="10"/>
      <c r="H96" s="39">
        <f t="shared" si="9"/>
        <v>16076.877058823527</v>
      </c>
      <c r="J96" s="41">
        <v>178</v>
      </c>
      <c r="K96" s="10"/>
      <c r="L96" s="13">
        <v>2846009.0500000012</v>
      </c>
      <c r="M96" s="10"/>
      <c r="N96" s="39">
        <f t="shared" si="10"/>
        <v>15988.814887640456</v>
      </c>
      <c r="P96" s="40">
        <f t="shared" si="11"/>
        <v>2459762.19</v>
      </c>
      <c r="Q96" s="10"/>
      <c r="R96" s="39">
        <f t="shared" si="12"/>
        <v>14469.189352941175</v>
      </c>
      <c r="T96" s="38">
        <f t="shared" si="13"/>
        <v>0</v>
      </c>
      <c r="U96" s="37"/>
      <c r="V96" s="36">
        <f t="shared" si="14"/>
        <v>0</v>
      </c>
      <c r="X96" s="35">
        <f t="shared" si="15"/>
        <v>0</v>
      </c>
      <c r="Y96" s="34"/>
      <c r="Z96" s="33">
        <f t="shared" si="16"/>
        <v>0</v>
      </c>
      <c r="AA96" s="14"/>
      <c r="AB96" s="32">
        <f t="shared" si="17"/>
        <v>0</v>
      </c>
      <c r="AC96" s="14"/>
    </row>
    <row r="97" spans="1:29" x14ac:dyDescent="0.2">
      <c r="A97" s="43" t="s">
        <v>24</v>
      </c>
      <c r="B97" s="30" t="s">
        <v>311</v>
      </c>
      <c r="C97" s="30" t="s">
        <v>314</v>
      </c>
      <c r="D97" s="41">
        <v>336</v>
      </c>
      <c r="E97" s="10"/>
      <c r="F97" s="13">
        <v>2565482.5099999998</v>
      </c>
      <c r="G97" s="10"/>
      <c r="H97" s="39">
        <f t="shared" si="9"/>
        <v>7635.3646130952375</v>
      </c>
      <c r="J97" s="41">
        <v>362</v>
      </c>
      <c r="K97" s="10"/>
      <c r="L97" s="13">
        <v>2708870.9199999995</v>
      </c>
      <c r="M97" s="10"/>
      <c r="N97" s="39">
        <f t="shared" si="10"/>
        <v>7483.0688397790036</v>
      </c>
      <c r="P97" s="40">
        <f t="shared" si="11"/>
        <v>2308934.2590000001</v>
      </c>
      <c r="Q97" s="10"/>
      <c r="R97" s="39">
        <f t="shared" si="12"/>
        <v>6871.828151785714</v>
      </c>
      <c r="T97" s="38">
        <f t="shared" si="13"/>
        <v>0</v>
      </c>
      <c r="U97" s="37"/>
      <c r="V97" s="36">
        <f t="shared" si="14"/>
        <v>0</v>
      </c>
      <c r="X97" s="35">
        <f t="shared" si="15"/>
        <v>0</v>
      </c>
      <c r="Y97" s="34"/>
      <c r="Z97" s="33">
        <f t="shared" si="16"/>
        <v>0</v>
      </c>
      <c r="AA97" s="14"/>
      <c r="AB97" s="32">
        <f t="shared" si="17"/>
        <v>0</v>
      </c>
      <c r="AC97" s="14"/>
    </row>
    <row r="98" spans="1:29" x14ac:dyDescent="0.2">
      <c r="A98" s="43" t="s">
        <v>47</v>
      </c>
      <c r="B98" s="30" t="s">
        <v>311</v>
      </c>
      <c r="C98" s="30" t="s">
        <v>313</v>
      </c>
      <c r="D98" s="41">
        <v>76</v>
      </c>
      <c r="E98" s="10"/>
      <c r="F98" s="13">
        <v>1548734.92</v>
      </c>
      <c r="G98" s="10"/>
      <c r="H98" s="39">
        <f t="shared" si="9"/>
        <v>20378.091052631578</v>
      </c>
      <c r="J98" s="41">
        <v>77</v>
      </c>
      <c r="K98" s="10"/>
      <c r="L98" s="13">
        <v>1472842.92</v>
      </c>
      <c r="M98" s="10"/>
      <c r="N98" s="39">
        <f t="shared" si="10"/>
        <v>19127.83012987013</v>
      </c>
      <c r="P98" s="40">
        <f t="shared" si="11"/>
        <v>1393861.4280000001</v>
      </c>
      <c r="Q98" s="10"/>
      <c r="R98" s="39">
        <f t="shared" si="12"/>
        <v>18340.281947368421</v>
      </c>
      <c r="T98" s="38">
        <f t="shared" si="13"/>
        <v>0</v>
      </c>
      <c r="U98" s="37"/>
      <c r="V98" s="36">
        <f t="shared" si="14"/>
        <v>0</v>
      </c>
      <c r="X98" s="35">
        <f t="shared" si="15"/>
        <v>0</v>
      </c>
      <c r="Y98" s="34"/>
      <c r="Z98" s="33">
        <f t="shared" si="16"/>
        <v>0</v>
      </c>
      <c r="AA98" s="14"/>
      <c r="AB98" s="32">
        <f t="shared" si="17"/>
        <v>0</v>
      </c>
      <c r="AC98" s="14"/>
    </row>
    <row r="99" spans="1:29" x14ac:dyDescent="0.2">
      <c r="A99" s="43" t="s">
        <v>113</v>
      </c>
      <c r="B99" s="30" t="s">
        <v>311</v>
      </c>
      <c r="C99" s="30" t="s">
        <v>312</v>
      </c>
      <c r="D99" s="41">
        <v>426</v>
      </c>
      <c r="E99" s="10"/>
      <c r="F99" s="13">
        <v>2762330.8200000003</v>
      </c>
      <c r="G99" s="10"/>
      <c r="H99" s="39">
        <f t="shared" si="9"/>
        <v>6484.3446478873248</v>
      </c>
      <c r="J99" s="41">
        <v>430</v>
      </c>
      <c r="K99" s="10"/>
      <c r="L99" s="13">
        <v>2773685.9999999995</v>
      </c>
      <c r="M99" s="10"/>
      <c r="N99" s="39">
        <f t="shared" si="10"/>
        <v>6450.4325581395342</v>
      </c>
      <c r="P99" s="40">
        <f t="shared" si="11"/>
        <v>2486097.7380000004</v>
      </c>
      <c r="Q99" s="10"/>
      <c r="R99" s="39">
        <f t="shared" si="12"/>
        <v>5835.9101830985928</v>
      </c>
      <c r="T99" s="38">
        <f t="shared" si="13"/>
        <v>0</v>
      </c>
      <c r="U99" s="37"/>
      <c r="V99" s="36">
        <f t="shared" si="14"/>
        <v>0</v>
      </c>
      <c r="X99" s="35">
        <f t="shared" si="15"/>
        <v>0</v>
      </c>
      <c r="Y99" s="34"/>
      <c r="Z99" s="33">
        <f t="shared" si="16"/>
        <v>0</v>
      </c>
      <c r="AA99" s="14"/>
      <c r="AB99" s="32">
        <f t="shared" si="17"/>
        <v>0</v>
      </c>
      <c r="AC99" s="14"/>
    </row>
    <row r="100" spans="1:29" x14ac:dyDescent="0.2">
      <c r="A100" s="43" t="s">
        <v>90</v>
      </c>
      <c r="B100" s="30" t="s">
        <v>311</v>
      </c>
      <c r="C100" s="30" t="s">
        <v>310</v>
      </c>
      <c r="D100" s="41">
        <v>51</v>
      </c>
      <c r="E100" s="10"/>
      <c r="F100" s="13">
        <v>944028.20000000007</v>
      </c>
      <c r="G100" s="10"/>
      <c r="H100" s="39">
        <f t="shared" si="9"/>
        <v>18510.356862745099</v>
      </c>
      <c r="J100" s="41">
        <v>46.5</v>
      </c>
      <c r="K100" s="10"/>
      <c r="L100" s="13">
        <v>892285.53000000038</v>
      </c>
      <c r="M100" s="10"/>
      <c r="N100" s="39">
        <f t="shared" si="10"/>
        <v>19188.936129032267</v>
      </c>
      <c r="P100" s="40">
        <f t="shared" si="11"/>
        <v>849625.38000000012</v>
      </c>
      <c r="Q100" s="10"/>
      <c r="R100" s="39">
        <f t="shared" si="12"/>
        <v>16659.321176470588</v>
      </c>
      <c r="T100" s="38">
        <f t="shared" si="13"/>
        <v>0</v>
      </c>
      <c r="U100" s="37"/>
      <c r="V100" s="36">
        <f t="shared" si="14"/>
        <v>0</v>
      </c>
      <c r="X100" s="35">
        <f t="shared" si="15"/>
        <v>0</v>
      </c>
      <c r="Y100" s="34"/>
      <c r="Z100" s="33">
        <f t="shared" si="16"/>
        <v>0</v>
      </c>
      <c r="AA100" s="14"/>
      <c r="AB100" s="32">
        <f t="shared" si="17"/>
        <v>0</v>
      </c>
      <c r="AC100" s="14"/>
    </row>
    <row r="101" spans="1:29" x14ac:dyDescent="0.2">
      <c r="A101" s="43" t="s">
        <v>57</v>
      </c>
      <c r="B101" s="30" t="s">
        <v>307</v>
      </c>
      <c r="C101" s="30" t="s">
        <v>309</v>
      </c>
      <c r="D101" s="41">
        <v>164.5</v>
      </c>
      <c r="E101" s="10"/>
      <c r="F101" s="13">
        <v>1952575.4300000002</v>
      </c>
      <c r="G101" s="10"/>
      <c r="H101" s="39">
        <f t="shared" si="9"/>
        <v>11869.75945288754</v>
      </c>
      <c r="J101" s="41">
        <v>152.5</v>
      </c>
      <c r="K101" s="10"/>
      <c r="L101" s="13">
        <v>2002223.3299999996</v>
      </c>
      <c r="M101" s="10"/>
      <c r="N101" s="39">
        <f t="shared" si="10"/>
        <v>13129.333311475408</v>
      </c>
      <c r="P101" s="40">
        <f t="shared" si="11"/>
        <v>1757317.8870000001</v>
      </c>
      <c r="Q101" s="10"/>
      <c r="R101" s="39">
        <f t="shared" si="12"/>
        <v>10682.783507598786</v>
      </c>
      <c r="T101" s="38">
        <f t="shared" si="13"/>
        <v>0</v>
      </c>
      <c r="U101" s="37"/>
      <c r="V101" s="36">
        <f t="shared" si="14"/>
        <v>0</v>
      </c>
      <c r="X101" s="35">
        <f t="shared" si="15"/>
        <v>0</v>
      </c>
      <c r="Y101" s="34"/>
      <c r="Z101" s="33">
        <f t="shared" si="16"/>
        <v>0</v>
      </c>
      <c r="AA101" s="14"/>
      <c r="AB101" s="32">
        <f t="shared" si="17"/>
        <v>0</v>
      </c>
      <c r="AC101" s="14"/>
    </row>
    <row r="102" spans="1:29" x14ac:dyDescent="0.2">
      <c r="A102" s="43" t="s">
        <v>53</v>
      </c>
      <c r="B102" s="30" t="s">
        <v>307</v>
      </c>
      <c r="C102" s="30" t="s">
        <v>308</v>
      </c>
      <c r="D102" s="41">
        <v>435.5</v>
      </c>
      <c r="E102" s="10"/>
      <c r="F102" s="13">
        <v>3383307.75</v>
      </c>
      <c r="G102" s="10"/>
      <c r="H102" s="39">
        <f t="shared" si="9"/>
        <v>7768.7893226176811</v>
      </c>
      <c r="J102" s="41">
        <v>441.5</v>
      </c>
      <c r="K102" s="10"/>
      <c r="L102" s="13">
        <v>3994024.879999998</v>
      </c>
      <c r="M102" s="10"/>
      <c r="N102" s="39">
        <f t="shared" si="10"/>
        <v>9046.4889694224184</v>
      </c>
      <c r="P102" s="40">
        <f t="shared" si="11"/>
        <v>3044976.9750000001</v>
      </c>
      <c r="Q102" s="10"/>
      <c r="R102" s="39">
        <f t="shared" si="12"/>
        <v>6991.9103903559135</v>
      </c>
      <c r="T102" s="38">
        <f t="shared" si="13"/>
        <v>0</v>
      </c>
      <c r="U102" s="37"/>
      <c r="V102" s="36">
        <f t="shared" si="14"/>
        <v>0</v>
      </c>
      <c r="X102" s="35">
        <f t="shared" si="15"/>
        <v>0</v>
      </c>
      <c r="Y102" s="34"/>
      <c r="Z102" s="33">
        <f t="shared" si="16"/>
        <v>0</v>
      </c>
      <c r="AA102" s="14"/>
      <c r="AB102" s="32">
        <f t="shared" si="17"/>
        <v>0</v>
      </c>
      <c r="AC102" s="14"/>
    </row>
    <row r="103" spans="1:29" x14ac:dyDescent="0.2">
      <c r="A103" s="43" t="s">
        <v>144</v>
      </c>
      <c r="B103" s="30" t="s">
        <v>307</v>
      </c>
      <c r="C103" s="30" t="s">
        <v>306</v>
      </c>
      <c r="D103" s="41">
        <v>186</v>
      </c>
      <c r="E103" s="10"/>
      <c r="F103" s="13">
        <v>1783346.69</v>
      </c>
      <c r="G103" s="10"/>
      <c r="H103" s="39">
        <f t="shared" si="9"/>
        <v>9587.8854301075262</v>
      </c>
      <c r="J103" s="41">
        <v>114</v>
      </c>
      <c r="K103" s="10"/>
      <c r="L103" s="13">
        <v>1582242.56</v>
      </c>
      <c r="M103" s="10"/>
      <c r="N103" s="39">
        <f t="shared" si="10"/>
        <v>13879.320701754386</v>
      </c>
      <c r="P103" s="40">
        <f t="shared" si="11"/>
        <v>1605012.0209999999</v>
      </c>
      <c r="Q103" s="10"/>
      <c r="R103" s="39">
        <f t="shared" si="12"/>
        <v>8629.0968870967736</v>
      </c>
      <c r="T103" s="38">
        <f t="shared" si="13"/>
        <v>-22769.460999999894</v>
      </c>
      <c r="U103" s="37"/>
      <c r="V103" s="36">
        <f t="shared" si="14"/>
        <v>0</v>
      </c>
      <c r="X103" s="35">
        <f t="shared" si="15"/>
        <v>-1.4186473809593913E-2</v>
      </c>
      <c r="Y103" s="34"/>
      <c r="Z103" s="33">
        <f t="shared" si="16"/>
        <v>0</v>
      </c>
      <c r="AA103" s="14"/>
      <c r="AB103" s="32">
        <f t="shared" si="17"/>
        <v>0</v>
      </c>
      <c r="AC103" s="14"/>
    </row>
    <row r="104" spans="1:29" x14ac:dyDescent="0.2">
      <c r="A104" s="43" t="s">
        <v>101</v>
      </c>
      <c r="B104" s="30" t="s">
        <v>302</v>
      </c>
      <c r="C104" s="30" t="s">
        <v>305</v>
      </c>
      <c r="D104" s="41">
        <v>2181</v>
      </c>
      <c r="E104" s="10"/>
      <c r="F104" s="13">
        <v>16454660.300000001</v>
      </c>
      <c r="G104" s="10"/>
      <c r="H104" s="39">
        <f t="shared" si="9"/>
        <v>7544.5485098578638</v>
      </c>
      <c r="J104" s="41">
        <v>2146</v>
      </c>
      <c r="K104" s="10"/>
      <c r="L104" s="13">
        <v>17309419.869999994</v>
      </c>
      <c r="M104" s="10"/>
      <c r="N104" s="39">
        <f t="shared" si="10"/>
        <v>8065.8992870456632</v>
      </c>
      <c r="P104" s="40">
        <f t="shared" si="11"/>
        <v>14809194.270000001</v>
      </c>
      <c r="Q104" s="10"/>
      <c r="R104" s="39">
        <f t="shared" si="12"/>
        <v>6790.0936588720779</v>
      </c>
      <c r="T104" s="38">
        <f t="shared" si="13"/>
        <v>0</v>
      </c>
      <c r="U104" s="37"/>
      <c r="V104" s="36">
        <f t="shared" si="14"/>
        <v>0</v>
      </c>
      <c r="X104" s="35">
        <f t="shared" si="15"/>
        <v>0</v>
      </c>
      <c r="Y104" s="34"/>
      <c r="Z104" s="33">
        <f t="shared" si="16"/>
        <v>0</v>
      </c>
      <c r="AA104" s="14"/>
      <c r="AB104" s="32">
        <f t="shared" si="17"/>
        <v>0</v>
      </c>
      <c r="AC104" s="14"/>
    </row>
    <row r="105" spans="1:29" x14ac:dyDescent="0.2">
      <c r="A105" s="43" t="s">
        <v>66</v>
      </c>
      <c r="B105" s="30" t="s">
        <v>302</v>
      </c>
      <c r="C105" s="30" t="s">
        <v>304</v>
      </c>
      <c r="D105" s="41">
        <v>173</v>
      </c>
      <c r="E105" s="10"/>
      <c r="F105" s="13">
        <v>2045495.23</v>
      </c>
      <c r="G105" s="10"/>
      <c r="H105" s="39">
        <f t="shared" si="9"/>
        <v>11823.671849710983</v>
      </c>
      <c r="J105" s="41">
        <v>190</v>
      </c>
      <c r="K105" s="10"/>
      <c r="L105" s="13">
        <v>2280988.17</v>
      </c>
      <c r="M105" s="10"/>
      <c r="N105" s="39">
        <f t="shared" si="10"/>
        <v>12005.200894736841</v>
      </c>
      <c r="P105" s="40">
        <f t="shared" si="11"/>
        <v>1840945.7069999999</v>
      </c>
      <c r="Q105" s="10"/>
      <c r="R105" s="39">
        <f t="shared" si="12"/>
        <v>10641.304664739886</v>
      </c>
      <c r="T105" s="38">
        <f t="shared" si="13"/>
        <v>0</v>
      </c>
      <c r="U105" s="37"/>
      <c r="V105" s="36">
        <f t="shared" si="14"/>
        <v>0</v>
      </c>
      <c r="X105" s="35">
        <f t="shared" si="15"/>
        <v>0</v>
      </c>
      <c r="Y105" s="34"/>
      <c r="Z105" s="33">
        <f t="shared" si="16"/>
        <v>0</v>
      </c>
      <c r="AA105" s="14"/>
      <c r="AB105" s="32">
        <f t="shared" si="17"/>
        <v>0</v>
      </c>
      <c r="AC105" s="14"/>
    </row>
    <row r="106" spans="1:29" x14ac:dyDescent="0.2">
      <c r="A106" s="43" t="s">
        <v>69</v>
      </c>
      <c r="B106" s="30" t="s">
        <v>302</v>
      </c>
      <c r="C106" s="30" t="s">
        <v>303</v>
      </c>
      <c r="D106" s="41">
        <v>306</v>
      </c>
      <c r="E106" s="10"/>
      <c r="F106" s="13">
        <v>2759161.5100000002</v>
      </c>
      <c r="G106" s="10"/>
      <c r="H106" s="39">
        <f t="shared" si="9"/>
        <v>9016.8676797385633</v>
      </c>
      <c r="J106" s="41">
        <v>313</v>
      </c>
      <c r="K106" s="10"/>
      <c r="L106" s="13">
        <v>3064164.7199999993</v>
      </c>
      <c r="M106" s="10"/>
      <c r="N106" s="39">
        <f t="shared" si="10"/>
        <v>9789.6636421725216</v>
      </c>
      <c r="P106" s="40">
        <f t="shared" si="11"/>
        <v>2483245.3590000002</v>
      </c>
      <c r="Q106" s="10"/>
      <c r="R106" s="39">
        <f t="shared" si="12"/>
        <v>8115.1809117647072</v>
      </c>
      <c r="T106" s="38">
        <f t="shared" si="13"/>
        <v>0</v>
      </c>
      <c r="U106" s="37"/>
      <c r="V106" s="36">
        <f t="shared" si="14"/>
        <v>0</v>
      </c>
      <c r="X106" s="35">
        <f t="shared" si="15"/>
        <v>0</v>
      </c>
      <c r="Y106" s="34"/>
      <c r="Z106" s="33">
        <f t="shared" si="16"/>
        <v>0</v>
      </c>
      <c r="AA106" s="14"/>
      <c r="AB106" s="32">
        <f t="shared" si="17"/>
        <v>0</v>
      </c>
      <c r="AC106" s="14"/>
    </row>
    <row r="107" spans="1:29" x14ac:dyDescent="0.2">
      <c r="A107" s="43" t="s">
        <v>76</v>
      </c>
      <c r="B107" s="30" t="s">
        <v>302</v>
      </c>
      <c r="C107" s="30" t="s">
        <v>301</v>
      </c>
      <c r="D107" s="41">
        <v>171</v>
      </c>
      <c r="E107" s="10"/>
      <c r="F107" s="13">
        <v>2240333.64</v>
      </c>
      <c r="G107" s="10"/>
      <c r="H107" s="39">
        <f t="shared" si="9"/>
        <v>13101.366315789475</v>
      </c>
      <c r="J107" s="41">
        <v>182.5</v>
      </c>
      <c r="K107" s="10"/>
      <c r="L107" s="13">
        <v>2669382.8500000006</v>
      </c>
      <c r="M107" s="10"/>
      <c r="N107" s="39">
        <f t="shared" si="10"/>
        <v>14626.755342465756</v>
      </c>
      <c r="P107" s="40">
        <f t="shared" si="11"/>
        <v>2016300.2760000001</v>
      </c>
      <c r="Q107" s="10"/>
      <c r="R107" s="39">
        <f t="shared" si="12"/>
        <v>11791.229684210528</v>
      </c>
      <c r="T107" s="38">
        <f t="shared" si="13"/>
        <v>0</v>
      </c>
      <c r="U107" s="37"/>
      <c r="V107" s="36">
        <f t="shared" si="14"/>
        <v>0</v>
      </c>
      <c r="X107" s="35">
        <f t="shared" si="15"/>
        <v>0</v>
      </c>
      <c r="Y107" s="34"/>
      <c r="Z107" s="33">
        <f t="shared" si="16"/>
        <v>0</v>
      </c>
      <c r="AA107" s="14"/>
      <c r="AB107" s="32">
        <f t="shared" si="17"/>
        <v>0</v>
      </c>
      <c r="AC107" s="14"/>
    </row>
    <row r="108" spans="1:29" x14ac:dyDescent="0.2">
      <c r="A108" s="43" t="s">
        <v>119</v>
      </c>
      <c r="B108" s="30" t="s">
        <v>298</v>
      </c>
      <c r="C108" s="30" t="s">
        <v>300</v>
      </c>
      <c r="D108" s="41">
        <v>100.5</v>
      </c>
      <c r="E108" s="10"/>
      <c r="F108" s="13">
        <v>1613488.0899999999</v>
      </c>
      <c r="G108" s="10"/>
      <c r="H108" s="39">
        <f t="shared" si="9"/>
        <v>16054.607860696517</v>
      </c>
      <c r="J108" s="41">
        <v>110.5</v>
      </c>
      <c r="K108" s="10"/>
      <c r="L108" s="13">
        <v>1785384.9100000001</v>
      </c>
      <c r="M108" s="10"/>
      <c r="N108" s="39">
        <f t="shared" si="10"/>
        <v>16157.329502262444</v>
      </c>
      <c r="P108" s="40">
        <f t="shared" si="11"/>
        <v>1452139.281</v>
      </c>
      <c r="Q108" s="10"/>
      <c r="R108" s="39">
        <f t="shared" si="12"/>
        <v>14449.147074626866</v>
      </c>
      <c r="T108" s="38">
        <f t="shared" si="13"/>
        <v>0</v>
      </c>
      <c r="U108" s="37"/>
      <c r="V108" s="36">
        <f t="shared" si="14"/>
        <v>0</v>
      </c>
      <c r="X108" s="35">
        <f t="shared" si="15"/>
        <v>0</v>
      </c>
      <c r="Y108" s="34"/>
      <c r="Z108" s="33">
        <f t="shared" si="16"/>
        <v>0</v>
      </c>
      <c r="AA108" s="14"/>
      <c r="AB108" s="32">
        <f t="shared" si="17"/>
        <v>0</v>
      </c>
      <c r="AC108" s="14"/>
    </row>
    <row r="109" spans="1:29" x14ac:dyDescent="0.2">
      <c r="A109" s="43" t="s">
        <v>141</v>
      </c>
      <c r="B109" s="30" t="s">
        <v>298</v>
      </c>
      <c r="C109" s="30" t="s">
        <v>299</v>
      </c>
      <c r="D109" s="41">
        <v>455.5</v>
      </c>
      <c r="E109" s="10"/>
      <c r="F109" s="13">
        <v>3242477.81</v>
      </c>
      <c r="G109" s="10"/>
      <c r="H109" s="39">
        <f t="shared" si="9"/>
        <v>7118.5023271130631</v>
      </c>
      <c r="J109" s="41">
        <v>478.5</v>
      </c>
      <c r="K109" s="10"/>
      <c r="L109" s="13">
        <v>3520945.9799999986</v>
      </c>
      <c r="M109" s="10"/>
      <c r="N109" s="39">
        <f t="shared" si="10"/>
        <v>7358.2988087774265</v>
      </c>
      <c r="P109" s="40">
        <f t="shared" si="11"/>
        <v>2918230.0290000001</v>
      </c>
      <c r="Q109" s="10"/>
      <c r="R109" s="39">
        <f t="shared" si="12"/>
        <v>6406.6520944017566</v>
      </c>
      <c r="T109" s="38">
        <f t="shared" si="13"/>
        <v>0</v>
      </c>
      <c r="U109" s="37"/>
      <c r="V109" s="36">
        <f t="shared" si="14"/>
        <v>0</v>
      </c>
      <c r="X109" s="35">
        <f t="shared" si="15"/>
        <v>0</v>
      </c>
      <c r="Y109" s="34"/>
      <c r="Z109" s="33">
        <f t="shared" si="16"/>
        <v>0</v>
      </c>
      <c r="AA109" s="14"/>
      <c r="AB109" s="32">
        <f t="shared" si="17"/>
        <v>0</v>
      </c>
      <c r="AC109" s="14"/>
    </row>
    <row r="110" spans="1:29" x14ac:dyDescent="0.2">
      <c r="A110" s="43" t="s">
        <v>54</v>
      </c>
      <c r="B110" s="30" t="s">
        <v>298</v>
      </c>
      <c r="C110" s="30" t="s">
        <v>297</v>
      </c>
      <c r="D110" s="41">
        <v>20728.5</v>
      </c>
      <c r="E110" s="10"/>
      <c r="F110" s="13">
        <v>142203445.62</v>
      </c>
      <c r="G110" s="10"/>
      <c r="H110" s="39">
        <f t="shared" si="9"/>
        <v>6860.2863506766053</v>
      </c>
      <c r="J110" s="41">
        <v>20527.5</v>
      </c>
      <c r="K110" s="10"/>
      <c r="L110" s="13">
        <v>148864248.21999979</v>
      </c>
      <c r="M110" s="10"/>
      <c r="N110" s="39">
        <f t="shared" si="10"/>
        <v>7251.9424294239334</v>
      </c>
      <c r="P110" s="40">
        <f t="shared" si="11"/>
        <v>127983101.05800001</v>
      </c>
      <c r="Q110" s="10"/>
      <c r="R110" s="39">
        <f t="shared" si="12"/>
        <v>6174.2577156089446</v>
      </c>
      <c r="T110" s="38">
        <f t="shared" si="13"/>
        <v>0</v>
      </c>
      <c r="U110" s="37"/>
      <c r="V110" s="36">
        <f t="shared" si="14"/>
        <v>0</v>
      </c>
      <c r="X110" s="35">
        <f t="shared" si="15"/>
        <v>0</v>
      </c>
      <c r="Y110" s="34"/>
      <c r="Z110" s="33">
        <f t="shared" si="16"/>
        <v>0</v>
      </c>
      <c r="AA110" s="14"/>
      <c r="AB110" s="32">
        <f t="shared" si="17"/>
        <v>0</v>
      </c>
      <c r="AC110" s="14"/>
    </row>
    <row r="111" spans="1:29" x14ac:dyDescent="0.2">
      <c r="A111" s="43" t="s">
        <v>138</v>
      </c>
      <c r="B111" s="30" t="s">
        <v>296</v>
      </c>
      <c r="C111" s="30" t="s">
        <v>295</v>
      </c>
      <c r="D111" s="41">
        <v>82</v>
      </c>
      <c r="E111" s="10"/>
      <c r="F111" s="13">
        <v>1407943.93</v>
      </c>
      <c r="G111" s="10"/>
      <c r="H111" s="39">
        <f t="shared" si="9"/>
        <v>17170.047926829269</v>
      </c>
      <c r="J111" s="41">
        <v>79.5</v>
      </c>
      <c r="K111" s="10"/>
      <c r="L111" s="13">
        <v>1540885.7999999993</v>
      </c>
      <c r="M111" s="10"/>
      <c r="N111" s="39">
        <f t="shared" si="10"/>
        <v>19382.211320754708</v>
      </c>
      <c r="P111" s="40">
        <f t="shared" si="11"/>
        <v>1267149.537</v>
      </c>
      <c r="Q111" s="10"/>
      <c r="R111" s="39">
        <f t="shared" si="12"/>
        <v>15453.043134146343</v>
      </c>
      <c r="T111" s="38">
        <f t="shared" si="13"/>
        <v>0</v>
      </c>
      <c r="U111" s="37"/>
      <c r="V111" s="36">
        <f t="shared" si="14"/>
        <v>0</v>
      </c>
      <c r="X111" s="35">
        <f t="shared" si="15"/>
        <v>0</v>
      </c>
      <c r="Y111" s="34"/>
      <c r="Z111" s="33">
        <f t="shared" si="16"/>
        <v>0</v>
      </c>
      <c r="AA111" s="14"/>
      <c r="AB111" s="32">
        <f t="shared" si="17"/>
        <v>0</v>
      </c>
      <c r="AC111" s="14"/>
    </row>
    <row r="112" spans="1:29" x14ac:dyDescent="0.2">
      <c r="A112" s="43" t="s">
        <v>167</v>
      </c>
      <c r="B112" s="30" t="s">
        <v>294</v>
      </c>
      <c r="C112" s="30" t="s">
        <v>293</v>
      </c>
      <c r="D112" s="41">
        <v>2113</v>
      </c>
      <c r="E112" s="10"/>
      <c r="F112" s="13">
        <v>19837656.599999998</v>
      </c>
      <c r="G112" s="10"/>
      <c r="H112" s="39">
        <f t="shared" si="9"/>
        <v>9388.3845716990054</v>
      </c>
      <c r="J112" s="41">
        <v>2082</v>
      </c>
      <c r="K112" s="10"/>
      <c r="L112" s="13">
        <v>17981969.749999996</v>
      </c>
      <c r="M112" s="10"/>
      <c r="N112" s="39">
        <f t="shared" si="10"/>
        <v>8636.8730787704117</v>
      </c>
      <c r="P112" s="40">
        <f t="shared" si="11"/>
        <v>17853890.939999998</v>
      </c>
      <c r="Q112" s="10"/>
      <c r="R112" s="39">
        <f t="shared" si="12"/>
        <v>8449.5461145291047</v>
      </c>
      <c r="T112" s="38">
        <f t="shared" si="13"/>
        <v>0</v>
      </c>
      <c r="U112" s="37"/>
      <c r="V112" s="36">
        <f t="shared" si="14"/>
        <v>0</v>
      </c>
      <c r="X112" s="35">
        <f t="shared" si="15"/>
        <v>0</v>
      </c>
      <c r="Y112" s="34"/>
      <c r="Z112" s="33">
        <f t="shared" si="16"/>
        <v>0</v>
      </c>
      <c r="AA112" s="14"/>
      <c r="AB112" s="32">
        <f t="shared" si="17"/>
        <v>0</v>
      </c>
      <c r="AC112" s="14"/>
    </row>
    <row r="113" spans="1:29" x14ac:dyDescent="0.2">
      <c r="A113" s="43" t="s">
        <v>166</v>
      </c>
      <c r="B113" s="30" t="s">
        <v>290</v>
      </c>
      <c r="C113" s="30" t="s">
        <v>292</v>
      </c>
      <c r="D113" s="41">
        <v>2704.5</v>
      </c>
      <c r="E113" s="10"/>
      <c r="F113" s="13">
        <v>20187373.41</v>
      </c>
      <c r="G113" s="10"/>
      <c r="H113" s="39">
        <f t="shared" si="9"/>
        <v>7464.3643594009982</v>
      </c>
      <c r="J113" s="41">
        <v>2601</v>
      </c>
      <c r="K113" s="10"/>
      <c r="L113" s="13">
        <v>19914325.899999991</v>
      </c>
      <c r="M113" s="10"/>
      <c r="N113" s="39">
        <f t="shared" si="10"/>
        <v>7656.4113417916151</v>
      </c>
      <c r="P113" s="40">
        <f t="shared" si="11"/>
        <v>18168636.069000002</v>
      </c>
      <c r="Q113" s="10"/>
      <c r="R113" s="39">
        <f t="shared" si="12"/>
        <v>6717.9279234608985</v>
      </c>
      <c r="T113" s="38">
        <f t="shared" si="13"/>
        <v>0</v>
      </c>
      <c r="U113" s="37"/>
      <c r="V113" s="36">
        <f t="shared" si="14"/>
        <v>0</v>
      </c>
      <c r="X113" s="35">
        <f t="shared" si="15"/>
        <v>0</v>
      </c>
      <c r="Y113" s="34"/>
      <c r="Z113" s="33">
        <f t="shared" si="16"/>
        <v>0</v>
      </c>
      <c r="AA113" s="14"/>
      <c r="AB113" s="32">
        <f t="shared" si="17"/>
        <v>0</v>
      </c>
      <c r="AC113" s="14"/>
    </row>
    <row r="114" spans="1:29" x14ac:dyDescent="0.2">
      <c r="A114" s="43" t="s">
        <v>147</v>
      </c>
      <c r="B114" s="30" t="s">
        <v>290</v>
      </c>
      <c r="C114" s="30" t="s">
        <v>291</v>
      </c>
      <c r="D114" s="41">
        <v>661.5</v>
      </c>
      <c r="E114" s="10"/>
      <c r="F114" s="13">
        <v>4924382.87</v>
      </c>
      <c r="G114" s="10"/>
      <c r="H114" s="39">
        <f t="shared" si="9"/>
        <v>7444.2673771730915</v>
      </c>
      <c r="J114" s="41">
        <v>709</v>
      </c>
      <c r="K114" s="10"/>
      <c r="L114" s="13">
        <v>5534597.0200000005</v>
      </c>
      <c r="M114" s="10"/>
      <c r="N114" s="39">
        <f t="shared" si="10"/>
        <v>7806.2017207334284</v>
      </c>
      <c r="P114" s="40">
        <f t="shared" si="11"/>
        <v>4431944.5830000006</v>
      </c>
      <c r="Q114" s="10"/>
      <c r="R114" s="39">
        <f t="shared" si="12"/>
        <v>6699.8406394557824</v>
      </c>
      <c r="T114" s="38">
        <f t="shared" si="13"/>
        <v>0</v>
      </c>
      <c r="U114" s="37"/>
      <c r="V114" s="36">
        <f t="shared" si="14"/>
        <v>0</v>
      </c>
      <c r="X114" s="35">
        <f t="shared" si="15"/>
        <v>0</v>
      </c>
      <c r="Y114" s="34"/>
      <c r="Z114" s="33">
        <f t="shared" si="16"/>
        <v>0</v>
      </c>
      <c r="AA114" s="14"/>
      <c r="AB114" s="32">
        <f t="shared" si="17"/>
        <v>0</v>
      </c>
      <c r="AC114" s="14"/>
    </row>
    <row r="115" spans="1:29" x14ac:dyDescent="0.2">
      <c r="A115" s="43" t="s">
        <v>152</v>
      </c>
      <c r="B115" s="30" t="s">
        <v>290</v>
      </c>
      <c r="C115" s="30" t="s">
        <v>289</v>
      </c>
      <c r="D115" s="41">
        <v>363</v>
      </c>
      <c r="E115" s="10"/>
      <c r="F115" s="13">
        <v>3145705.23</v>
      </c>
      <c r="G115" s="10"/>
      <c r="H115" s="39">
        <f t="shared" si="9"/>
        <v>8665.8546280991741</v>
      </c>
      <c r="J115" s="41">
        <v>379.5</v>
      </c>
      <c r="K115" s="10"/>
      <c r="L115" s="13">
        <v>3251301.810000001</v>
      </c>
      <c r="M115" s="10"/>
      <c r="N115" s="39">
        <f t="shared" si="10"/>
        <v>8567.330197628462</v>
      </c>
      <c r="P115" s="40">
        <f t="shared" si="11"/>
        <v>2831134.7069999999</v>
      </c>
      <c r="Q115" s="10"/>
      <c r="R115" s="39">
        <f t="shared" si="12"/>
        <v>7799.2691652892572</v>
      </c>
      <c r="T115" s="38">
        <f t="shared" si="13"/>
        <v>0</v>
      </c>
      <c r="U115" s="37"/>
      <c r="V115" s="36">
        <f t="shared" si="14"/>
        <v>0</v>
      </c>
      <c r="X115" s="35">
        <f t="shared" si="15"/>
        <v>0</v>
      </c>
      <c r="Y115" s="34"/>
      <c r="Z115" s="33">
        <f t="shared" si="16"/>
        <v>0</v>
      </c>
      <c r="AA115" s="14"/>
      <c r="AB115" s="32">
        <f t="shared" si="17"/>
        <v>0</v>
      </c>
      <c r="AC115" s="14"/>
    </row>
    <row r="116" spans="1:29" x14ac:dyDescent="0.2">
      <c r="A116" s="43" t="s">
        <v>132</v>
      </c>
      <c r="B116" s="30" t="s">
        <v>287</v>
      </c>
      <c r="C116" s="30" t="s">
        <v>288</v>
      </c>
      <c r="D116" s="41">
        <v>5858.5</v>
      </c>
      <c r="E116" s="10"/>
      <c r="F116" s="13">
        <v>36467636.839999996</v>
      </c>
      <c r="G116" s="10"/>
      <c r="H116" s="39">
        <f t="shared" si="9"/>
        <v>6224.739581804215</v>
      </c>
      <c r="J116" s="41">
        <v>5767.5</v>
      </c>
      <c r="K116" s="10"/>
      <c r="L116" s="13">
        <v>42174934.620000012</v>
      </c>
      <c r="M116" s="10"/>
      <c r="N116" s="39">
        <f t="shared" si="10"/>
        <v>7312.5157555266605</v>
      </c>
      <c r="P116" s="40">
        <f t="shared" si="11"/>
        <v>32820873.155999996</v>
      </c>
      <c r="Q116" s="10"/>
      <c r="R116" s="39">
        <f t="shared" si="12"/>
        <v>5602.2656236237935</v>
      </c>
      <c r="T116" s="38">
        <f t="shared" si="13"/>
        <v>0</v>
      </c>
      <c r="U116" s="37"/>
      <c r="V116" s="36">
        <f t="shared" si="14"/>
        <v>0</v>
      </c>
      <c r="X116" s="35">
        <f t="shared" si="15"/>
        <v>0</v>
      </c>
      <c r="Y116" s="34"/>
      <c r="Z116" s="33">
        <f t="shared" si="16"/>
        <v>0</v>
      </c>
      <c r="AA116" s="14"/>
      <c r="AB116" s="32">
        <f t="shared" si="17"/>
        <v>0</v>
      </c>
      <c r="AC116" s="14"/>
    </row>
    <row r="117" spans="1:29" x14ac:dyDescent="0.2">
      <c r="A117" s="43" t="s">
        <v>72</v>
      </c>
      <c r="B117" s="30" t="s">
        <v>287</v>
      </c>
      <c r="C117" s="30" t="s">
        <v>286</v>
      </c>
      <c r="D117" s="41">
        <v>307</v>
      </c>
      <c r="E117" s="10"/>
      <c r="F117" s="13">
        <v>3285047.7</v>
      </c>
      <c r="G117" s="10"/>
      <c r="H117" s="39">
        <f t="shared" si="9"/>
        <v>10700.481107491858</v>
      </c>
      <c r="J117" s="41">
        <v>268</v>
      </c>
      <c r="K117" s="10"/>
      <c r="L117" s="13">
        <v>4591565.2800000031</v>
      </c>
      <c r="M117" s="10"/>
      <c r="N117" s="39">
        <f t="shared" si="10"/>
        <v>17132.706268656726</v>
      </c>
      <c r="P117" s="40">
        <f t="shared" si="11"/>
        <v>2956542.93</v>
      </c>
      <c r="Q117" s="10"/>
      <c r="R117" s="39">
        <f t="shared" si="12"/>
        <v>9630.4329967426729</v>
      </c>
      <c r="T117" s="38">
        <f t="shared" si="13"/>
        <v>0</v>
      </c>
      <c r="U117" s="37"/>
      <c r="V117" s="36">
        <f t="shared" si="14"/>
        <v>0</v>
      </c>
      <c r="X117" s="35">
        <f t="shared" si="15"/>
        <v>0</v>
      </c>
      <c r="Y117" s="34"/>
      <c r="Z117" s="33">
        <f t="shared" si="16"/>
        <v>0</v>
      </c>
      <c r="AA117" s="14"/>
      <c r="AB117" s="32">
        <f t="shared" si="17"/>
        <v>0</v>
      </c>
      <c r="AC117" s="14"/>
    </row>
    <row r="118" spans="1:29" x14ac:dyDescent="0.2">
      <c r="A118" s="43" t="s">
        <v>180</v>
      </c>
      <c r="B118" s="30" t="s">
        <v>282</v>
      </c>
      <c r="C118" s="30" t="s">
        <v>285</v>
      </c>
      <c r="D118" s="41">
        <v>1398.5</v>
      </c>
      <c r="E118" s="10"/>
      <c r="F118" s="13">
        <v>10258619.609999999</v>
      </c>
      <c r="G118" s="10"/>
      <c r="H118" s="39">
        <f t="shared" si="9"/>
        <v>7335.4448409009647</v>
      </c>
      <c r="J118" s="41">
        <v>1444</v>
      </c>
      <c r="K118" s="10"/>
      <c r="L118" s="13">
        <v>11710445.770000009</v>
      </c>
      <c r="M118" s="10"/>
      <c r="N118" s="39">
        <f t="shared" si="10"/>
        <v>8109.7269875346319</v>
      </c>
      <c r="P118" s="40">
        <f t="shared" si="11"/>
        <v>9232757.6490000002</v>
      </c>
      <c r="Q118" s="10"/>
      <c r="R118" s="39">
        <f t="shared" si="12"/>
        <v>6601.9003568108683</v>
      </c>
      <c r="T118" s="38">
        <f t="shared" si="13"/>
        <v>0</v>
      </c>
      <c r="U118" s="37"/>
      <c r="V118" s="36">
        <f t="shared" si="14"/>
        <v>0</v>
      </c>
      <c r="X118" s="35">
        <f t="shared" si="15"/>
        <v>0</v>
      </c>
      <c r="Y118" s="34"/>
      <c r="Z118" s="33">
        <f t="shared" si="16"/>
        <v>0</v>
      </c>
      <c r="AA118" s="14"/>
      <c r="AB118" s="32">
        <f t="shared" si="17"/>
        <v>0</v>
      </c>
      <c r="AC118" s="14"/>
    </row>
    <row r="119" spans="1:29" x14ac:dyDescent="0.2">
      <c r="A119" s="43" t="s">
        <v>18</v>
      </c>
      <c r="B119" s="30" t="s">
        <v>282</v>
      </c>
      <c r="C119" s="30" t="s">
        <v>284</v>
      </c>
      <c r="D119" s="41">
        <v>2940.5</v>
      </c>
      <c r="E119" s="10"/>
      <c r="F119" s="13">
        <v>20663775.75</v>
      </c>
      <c r="G119" s="10"/>
      <c r="H119" s="39">
        <f t="shared" si="9"/>
        <v>7027.3000340078215</v>
      </c>
      <c r="J119" s="41">
        <v>2898.5</v>
      </c>
      <c r="K119" s="10"/>
      <c r="L119" s="13">
        <v>21319816.280000035</v>
      </c>
      <c r="M119" s="10"/>
      <c r="N119" s="39">
        <f t="shared" si="10"/>
        <v>7355.4653372434141</v>
      </c>
      <c r="P119" s="40">
        <f t="shared" si="11"/>
        <v>18597398.175000001</v>
      </c>
      <c r="Q119" s="10"/>
      <c r="R119" s="39">
        <f t="shared" si="12"/>
        <v>6324.5700306070394</v>
      </c>
      <c r="T119" s="38">
        <f t="shared" si="13"/>
        <v>0</v>
      </c>
      <c r="U119" s="37"/>
      <c r="V119" s="36">
        <f t="shared" si="14"/>
        <v>0</v>
      </c>
      <c r="X119" s="35">
        <f t="shared" si="15"/>
        <v>0</v>
      </c>
      <c r="Y119" s="34"/>
      <c r="Z119" s="33">
        <f t="shared" si="16"/>
        <v>0</v>
      </c>
      <c r="AA119" s="14"/>
      <c r="AB119" s="32">
        <f t="shared" si="17"/>
        <v>0</v>
      </c>
      <c r="AC119" s="14"/>
    </row>
    <row r="120" spans="1:29" x14ac:dyDescent="0.2">
      <c r="A120" s="43" t="s">
        <v>168</v>
      </c>
      <c r="B120" s="30" t="s">
        <v>282</v>
      </c>
      <c r="C120" s="30" t="s">
        <v>283</v>
      </c>
      <c r="D120" s="41">
        <v>196.5</v>
      </c>
      <c r="E120" s="10"/>
      <c r="F120" s="13">
        <v>2090232.27</v>
      </c>
      <c r="G120" s="10"/>
      <c r="H120" s="39">
        <f t="shared" si="9"/>
        <v>10637.314351145038</v>
      </c>
      <c r="J120" s="41">
        <v>196.5</v>
      </c>
      <c r="K120" s="10"/>
      <c r="L120" s="13">
        <v>2313293.94</v>
      </c>
      <c r="M120" s="10"/>
      <c r="N120" s="39">
        <f t="shared" si="10"/>
        <v>11772.488244274809</v>
      </c>
      <c r="P120" s="40">
        <f t="shared" si="11"/>
        <v>1881209.0430000001</v>
      </c>
      <c r="Q120" s="10"/>
      <c r="R120" s="39">
        <f t="shared" si="12"/>
        <v>9573.5829160305348</v>
      </c>
      <c r="T120" s="38">
        <f t="shared" si="13"/>
        <v>0</v>
      </c>
      <c r="U120" s="37"/>
      <c r="V120" s="36">
        <f t="shared" si="14"/>
        <v>0</v>
      </c>
      <c r="X120" s="35">
        <f t="shared" si="15"/>
        <v>0</v>
      </c>
      <c r="Y120" s="34"/>
      <c r="Z120" s="33">
        <f t="shared" si="16"/>
        <v>0</v>
      </c>
      <c r="AA120" s="14"/>
      <c r="AB120" s="32">
        <f t="shared" si="17"/>
        <v>0</v>
      </c>
      <c r="AC120" s="14"/>
    </row>
    <row r="121" spans="1:29" x14ac:dyDescent="0.2">
      <c r="A121" s="43" t="s">
        <v>172</v>
      </c>
      <c r="B121" s="30" t="s">
        <v>282</v>
      </c>
      <c r="C121" s="30" t="s">
        <v>281</v>
      </c>
      <c r="D121" s="41">
        <v>471.5</v>
      </c>
      <c r="E121" s="10"/>
      <c r="F121" s="13">
        <v>3826399.24</v>
      </c>
      <c r="G121" s="10"/>
      <c r="H121" s="39">
        <f t="shared" si="9"/>
        <v>8115.3748462354197</v>
      </c>
      <c r="J121" s="41">
        <v>486.5</v>
      </c>
      <c r="K121" s="10"/>
      <c r="L121" s="13">
        <v>4378007.5099999988</v>
      </c>
      <c r="M121" s="10"/>
      <c r="N121" s="39">
        <f t="shared" si="10"/>
        <v>8998.9876875642312</v>
      </c>
      <c r="P121" s="40">
        <f t="shared" si="11"/>
        <v>3443759.3160000001</v>
      </c>
      <c r="Q121" s="10"/>
      <c r="R121" s="39">
        <f t="shared" si="12"/>
        <v>7303.8373616118779</v>
      </c>
      <c r="T121" s="38">
        <f t="shared" si="13"/>
        <v>0</v>
      </c>
      <c r="U121" s="37"/>
      <c r="V121" s="36">
        <f t="shared" si="14"/>
        <v>0</v>
      </c>
      <c r="X121" s="35">
        <f t="shared" si="15"/>
        <v>0</v>
      </c>
      <c r="Y121" s="34"/>
      <c r="Z121" s="33">
        <f t="shared" si="16"/>
        <v>0</v>
      </c>
      <c r="AA121" s="14"/>
      <c r="AB121" s="32">
        <f t="shared" si="17"/>
        <v>0</v>
      </c>
      <c r="AC121" s="14"/>
    </row>
    <row r="122" spans="1:29" x14ac:dyDescent="0.2">
      <c r="A122" s="43" t="s">
        <v>98</v>
      </c>
      <c r="B122" s="30" t="s">
        <v>275</v>
      </c>
      <c r="C122" s="30" t="s">
        <v>280</v>
      </c>
      <c r="D122" s="41">
        <v>1298.5</v>
      </c>
      <c r="E122" s="10"/>
      <c r="F122" s="13">
        <v>9036521.2100000009</v>
      </c>
      <c r="G122" s="10"/>
      <c r="H122" s="39">
        <f t="shared" si="9"/>
        <v>6959.2000077011944</v>
      </c>
      <c r="J122" s="41">
        <v>1310.5</v>
      </c>
      <c r="K122" s="10"/>
      <c r="L122" s="13">
        <v>9649809.7000000123</v>
      </c>
      <c r="M122" s="10"/>
      <c r="N122" s="39">
        <f t="shared" si="10"/>
        <v>7363.4564669973388</v>
      </c>
      <c r="P122" s="40">
        <f t="shared" si="11"/>
        <v>8132869.0890000006</v>
      </c>
      <c r="Q122" s="10"/>
      <c r="R122" s="39">
        <f t="shared" si="12"/>
        <v>6263.2800069310751</v>
      </c>
      <c r="T122" s="38">
        <f t="shared" si="13"/>
        <v>0</v>
      </c>
      <c r="U122" s="37"/>
      <c r="V122" s="36">
        <f t="shared" si="14"/>
        <v>0</v>
      </c>
      <c r="X122" s="35">
        <f t="shared" si="15"/>
        <v>0</v>
      </c>
      <c r="Y122" s="34"/>
      <c r="Z122" s="33">
        <f t="shared" si="16"/>
        <v>0</v>
      </c>
      <c r="AA122" s="14"/>
      <c r="AB122" s="32">
        <f t="shared" si="17"/>
        <v>0</v>
      </c>
      <c r="AC122" s="14"/>
    </row>
    <row r="123" spans="1:29" x14ac:dyDescent="0.2">
      <c r="A123" s="43" t="s">
        <v>96</v>
      </c>
      <c r="B123" s="30" t="s">
        <v>275</v>
      </c>
      <c r="C123" s="30" t="s">
        <v>279</v>
      </c>
      <c r="D123" s="41">
        <v>821</v>
      </c>
      <c r="E123" s="10"/>
      <c r="F123" s="13">
        <v>5839903.25</v>
      </c>
      <c r="G123" s="10"/>
      <c r="H123" s="39">
        <f t="shared" si="9"/>
        <v>7113.1586479902562</v>
      </c>
      <c r="J123" s="41">
        <v>790</v>
      </c>
      <c r="K123" s="10"/>
      <c r="L123" s="13">
        <v>5851541.6100000003</v>
      </c>
      <c r="M123" s="10"/>
      <c r="N123" s="39">
        <f t="shared" si="10"/>
        <v>7407.0146962025319</v>
      </c>
      <c r="P123" s="40">
        <f t="shared" si="11"/>
        <v>5255912.9249999998</v>
      </c>
      <c r="Q123" s="10"/>
      <c r="R123" s="39">
        <f t="shared" si="12"/>
        <v>6401.8427831912304</v>
      </c>
      <c r="T123" s="38">
        <f t="shared" si="13"/>
        <v>0</v>
      </c>
      <c r="U123" s="37"/>
      <c r="V123" s="36">
        <f t="shared" si="14"/>
        <v>0</v>
      </c>
      <c r="X123" s="35">
        <f t="shared" si="15"/>
        <v>0</v>
      </c>
      <c r="Y123" s="34"/>
      <c r="Z123" s="33">
        <f t="shared" si="16"/>
        <v>0</v>
      </c>
      <c r="AA123" s="14"/>
      <c r="AB123" s="32">
        <f t="shared" si="17"/>
        <v>0</v>
      </c>
      <c r="AC123" s="14"/>
    </row>
    <row r="124" spans="1:29" x14ac:dyDescent="0.2">
      <c r="A124" s="43" t="s">
        <v>95</v>
      </c>
      <c r="B124" s="30" t="s">
        <v>275</v>
      </c>
      <c r="C124" s="30" t="s">
        <v>278</v>
      </c>
      <c r="D124" s="41">
        <v>155</v>
      </c>
      <c r="E124" s="10"/>
      <c r="F124" s="13">
        <v>2139157.04</v>
      </c>
      <c r="G124" s="10"/>
      <c r="H124" s="39">
        <f t="shared" si="9"/>
        <v>13801.013161290322</v>
      </c>
      <c r="J124" s="41">
        <v>127</v>
      </c>
      <c r="K124" s="10"/>
      <c r="L124" s="13">
        <v>2129718.04</v>
      </c>
      <c r="M124" s="10"/>
      <c r="N124" s="39">
        <f t="shared" si="10"/>
        <v>16769.433385826771</v>
      </c>
      <c r="P124" s="40">
        <f t="shared" si="11"/>
        <v>1925241.3360000001</v>
      </c>
      <c r="Q124" s="10"/>
      <c r="R124" s="39">
        <f t="shared" si="12"/>
        <v>12420.91184516129</v>
      </c>
      <c r="T124" s="38">
        <f t="shared" si="13"/>
        <v>0</v>
      </c>
      <c r="U124" s="37"/>
      <c r="V124" s="36">
        <f t="shared" si="14"/>
        <v>0</v>
      </c>
      <c r="X124" s="35">
        <f t="shared" si="15"/>
        <v>0</v>
      </c>
      <c r="Y124" s="34"/>
      <c r="Z124" s="33">
        <f t="shared" si="16"/>
        <v>0</v>
      </c>
      <c r="AA124" s="14"/>
      <c r="AB124" s="32">
        <f t="shared" si="17"/>
        <v>0</v>
      </c>
      <c r="AC124" s="14"/>
    </row>
    <row r="125" spans="1:29" x14ac:dyDescent="0.2">
      <c r="A125" s="43" t="s">
        <v>94</v>
      </c>
      <c r="B125" s="30" t="s">
        <v>275</v>
      </c>
      <c r="C125" s="30" t="s">
        <v>277</v>
      </c>
      <c r="D125" s="41">
        <v>404.5</v>
      </c>
      <c r="E125" s="10"/>
      <c r="F125" s="13">
        <v>3212269.05</v>
      </c>
      <c r="G125" s="10"/>
      <c r="H125" s="39">
        <f t="shared" si="9"/>
        <v>7941.3326328800986</v>
      </c>
      <c r="J125" s="41">
        <v>402.5</v>
      </c>
      <c r="K125" s="10"/>
      <c r="L125" s="13">
        <v>3452452.5999999987</v>
      </c>
      <c r="M125" s="10"/>
      <c r="N125" s="39">
        <f t="shared" si="10"/>
        <v>8577.5219875776365</v>
      </c>
      <c r="P125" s="40">
        <f t="shared" si="11"/>
        <v>2891042.145</v>
      </c>
      <c r="Q125" s="10"/>
      <c r="R125" s="39">
        <f t="shared" si="12"/>
        <v>7147.1993695920892</v>
      </c>
      <c r="T125" s="38">
        <f t="shared" si="13"/>
        <v>0</v>
      </c>
      <c r="U125" s="37"/>
      <c r="V125" s="36">
        <f t="shared" si="14"/>
        <v>0</v>
      </c>
      <c r="X125" s="35">
        <f t="shared" si="15"/>
        <v>0</v>
      </c>
      <c r="Y125" s="34"/>
      <c r="Z125" s="33">
        <f t="shared" si="16"/>
        <v>0</v>
      </c>
      <c r="AA125" s="14"/>
      <c r="AB125" s="32">
        <f t="shared" si="17"/>
        <v>0</v>
      </c>
      <c r="AC125" s="14"/>
    </row>
    <row r="126" spans="1:29" x14ac:dyDescent="0.2">
      <c r="A126" s="43" t="s">
        <v>160</v>
      </c>
      <c r="B126" s="30" t="s">
        <v>275</v>
      </c>
      <c r="C126" s="30" t="s">
        <v>276</v>
      </c>
      <c r="D126" s="41">
        <v>196.5</v>
      </c>
      <c r="E126" s="10"/>
      <c r="F126" s="13">
        <v>2053637.66</v>
      </c>
      <c r="G126" s="10"/>
      <c r="H126" s="39">
        <f t="shared" si="9"/>
        <v>10451.082239185751</v>
      </c>
      <c r="J126" s="41">
        <v>204</v>
      </c>
      <c r="K126" s="10"/>
      <c r="L126" s="13">
        <v>2145601.7400000002</v>
      </c>
      <c r="M126" s="10"/>
      <c r="N126" s="39">
        <f t="shared" si="10"/>
        <v>10517.655588235295</v>
      </c>
      <c r="P126" s="40">
        <f t="shared" si="11"/>
        <v>1848273.8939999999</v>
      </c>
      <c r="Q126" s="10"/>
      <c r="R126" s="39">
        <f t="shared" si="12"/>
        <v>9405.9740152671766</v>
      </c>
      <c r="T126" s="38">
        <f t="shared" si="13"/>
        <v>0</v>
      </c>
      <c r="U126" s="37"/>
      <c r="V126" s="36">
        <f t="shared" si="14"/>
        <v>0</v>
      </c>
      <c r="X126" s="35">
        <f t="shared" si="15"/>
        <v>0</v>
      </c>
      <c r="Y126" s="34"/>
      <c r="Z126" s="33">
        <f t="shared" si="16"/>
        <v>0</v>
      </c>
      <c r="AA126" s="14"/>
      <c r="AB126" s="32">
        <f t="shared" si="17"/>
        <v>0</v>
      </c>
      <c r="AC126" s="14"/>
    </row>
    <row r="127" spans="1:29" x14ac:dyDescent="0.2">
      <c r="A127" s="43" t="s">
        <v>150</v>
      </c>
      <c r="B127" s="30" t="s">
        <v>275</v>
      </c>
      <c r="C127" s="30" t="s">
        <v>274</v>
      </c>
      <c r="D127" s="41">
        <v>345.5</v>
      </c>
      <c r="E127" s="10"/>
      <c r="F127" s="13">
        <v>3008865.65</v>
      </c>
      <c r="G127" s="10"/>
      <c r="H127" s="39">
        <f t="shared" si="9"/>
        <v>8708.7283646888573</v>
      </c>
      <c r="J127" s="41">
        <v>337</v>
      </c>
      <c r="K127" s="10"/>
      <c r="L127" s="13">
        <v>3254300.1399999978</v>
      </c>
      <c r="M127" s="10"/>
      <c r="N127" s="39">
        <f t="shared" si="10"/>
        <v>9656.6769732937628</v>
      </c>
      <c r="P127" s="40">
        <f t="shared" si="11"/>
        <v>2707979.085</v>
      </c>
      <c r="Q127" s="10"/>
      <c r="R127" s="39">
        <f t="shared" si="12"/>
        <v>7837.8555282199713</v>
      </c>
      <c r="T127" s="38">
        <f t="shared" si="13"/>
        <v>0</v>
      </c>
      <c r="U127" s="37"/>
      <c r="V127" s="36">
        <f t="shared" si="14"/>
        <v>0</v>
      </c>
      <c r="X127" s="35">
        <f t="shared" si="15"/>
        <v>0</v>
      </c>
      <c r="Y127" s="34"/>
      <c r="Z127" s="33">
        <f t="shared" si="16"/>
        <v>0</v>
      </c>
      <c r="AA127" s="14"/>
      <c r="AB127" s="32">
        <f t="shared" si="17"/>
        <v>0</v>
      </c>
      <c r="AC127" s="14"/>
    </row>
    <row r="128" spans="1:29" x14ac:dyDescent="0.2">
      <c r="A128" s="43" t="s">
        <v>104</v>
      </c>
      <c r="B128" s="30" t="s">
        <v>272</v>
      </c>
      <c r="C128" s="30" t="s">
        <v>273</v>
      </c>
      <c r="D128" s="41">
        <v>175</v>
      </c>
      <c r="E128" s="10"/>
      <c r="F128" s="13">
        <v>2527991.13</v>
      </c>
      <c r="G128" s="10"/>
      <c r="H128" s="39">
        <f t="shared" si="9"/>
        <v>14445.6636</v>
      </c>
      <c r="J128" s="41">
        <v>166</v>
      </c>
      <c r="K128" s="10"/>
      <c r="L128" s="13">
        <v>2693518.99</v>
      </c>
      <c r="M128" s="10"/>
      <c r="N128" s="39">
        <f t="shared" si="10"/>
        <v>16226.018012048195</v>
      </c>
      <c r="P128" s="40">
        <f t="shared" si="11"/>
        <v>2275192.017</v>
      </c>
      <c r="Q128" s="10"/>
      <c r="R128" s="39">
        <f t="shared" si="12"/>
        <v>13001.097240000001</v>
      </c>
      <c r="T128" s="38">
        <f t="shared" si="13"/>
        <v>0</v>
      </c>
      <c r="U128" s="37"/>
      <c r="V128" s="36">
        <f t="shared" si="14"/>
        <v>0</v>
      </c>
      <c r="X128" s="35">
        <f t="shared" si="15"/>
        <v>0</v>
      </c>
      <c r="Y128" s="34"/>
      <c r="Z128" s="33">
        <f t="shared" si="16"/>
        <v>0</v>
      </c>
      <c r="AA128" s="14"/>
      <c r="AB128" s="32">
        <f t="shared" si="17"/>
        <v>0</v>
      </c>
      <c r="AC128" s="14"/>
    </row>
    <row r="129" spans="1:29" x14ac:dyDescent="0.2">
      <c r="A129" s="43" t="s">
        <v>70</v>
      </c>
      <c r="B129" s="30" t="s">
        <v>272</v>
      </c>
      <c r="C129" s="30" t="s">
        <v>271</v>
      </c>
      <c r="D129" s="41">
        <v>331.5</v>
      </c>
      <c r="E129" s="10"/>
      <c r="F129" s="13">
        <v>3440884.18</v>
      </c>
      <c r="G129" s="10"/>
      <c r="H129" s="39">
        <f t="shared" si="9"/>
        <v>10379.741116138764</v>
      </c>
      <c r="J129" s="41">
        <v>316.5</v>
      </c>
      <c r="K129" s="10"/>
      <c r="L129" s="13">
        <v>3874109.35</v>
      </c>
      <c r="M129" s="10"/>
      <c r="N129" s="39">
        <f t="shared" si="10"/>
        <v>12240.471879936809</v>
      </c>
      <c r="P129" s="40">
        <f t="shared" si="11"/>
        <v>3096795.7620000001</v>
      </c>
      <c r="Q129" s="10"/>
      <c r="R129" s="39">
        <f t="shared" si="12"/>
        <v>9341.7670045248888</v>
      </c>
      <c r="T129" s="38">
        <f t="shared" si="13"/>
        <v>0</v>
      </c>
      <c r="U129" s="37"/>
      <c r="V129" s="36">
        <f t="shared" si="14"/>
        <v>0</v>
      </c>
      <c r="X129" s="35">
        <f t="shared" si="15"/>
        <v>0</v>
      </c>
      <c r="Y129" s="34"/>
      <c r="Z129" s="33">
        <f t="shared" si="16"/>
        <v>0</v>
      </c>
      <c r="AA129" s="14"/>
      <c r="AB129" s="32">
        <f t="shared" si="17"/>
        <v>0</v>
      </c>
      <c r="AC129" s="14"/>
    </row>
    <row r="130" spans="1:29" x14ac:dyDescent="0.2">
      <c r="A130" s="43" t="s">
        <v>28</v>
      </c>
      <c r="B130" s="30" t="s">
        <v>269</v>
      </c>
      <c r="C130" s="30" t="s">
        <v>270</v>
      </c>
      <c r="D130" s="41">
        <v>990.5</v>
      </c>
      <c r="E130" s="10"/>
      <c r="F130" s="13">
        <v>8729322.1999999993</v>
      </c>
      <c r="G130" s="10"/>
      <c r="H130" s="39">
        <f t="shared" si="9"/>
        <v>8813.0461383139827</v>
      </c>
      <c r="J130" s="41">
        <v>985</v>
      </c>
      <c r="K130" s="10"/>
      <c r="L130" s="13">
        <v>8619858.709999999</v>
      </c>
      <c r="M130" s="10"/>
      <c r="N130" s="39">
        <f t="shared" si="10"/>
        <v>8751.1255939086277</v>
      </c>
      <c r="P130" s="40">
        <f t="shared" si="11"/>
        <v>7856389.9799999995</v>
      </c>
      <c r="Q130" s="10"/>
      <c r="R130" s="39">
        <f t="shared" si="12"/>
        <v>7931.7415244825843</v>
      </c>
      <c r="T130" s="38">
        <f t="shared" si="13"/>
        <v>0</v>
      </c>
      <c r="U130" s="37"/>
      <c r="V130" s="36">
        <f t="shared" si="14"/>
        <v>0</v>
      </c>
      <c r="X130" s="35">
        <f t="shared" si="15"/>
        <v>0</v>
      </c>
      <c r="Y130" s="34"/>
      <c r="Z130" s="33">
        <f t="shared" si="16"/>
        <v>0</v>
      </c>
      <c r="AA130" s="14"/>
      <c r="AB130" s="32">
        <f t="shared" si="17"/>
        <v>0</v>
      </c>
      <c r="AC130" s="14"/>
    </row>
    <row r="131" spans="1:29" x14ac:dyDescent="0.2">
      <c r="A131" s="43" t="s">
        <v>73</v>
      </c>
      <c r="B131" s="30" t="s">
        <v>269</v>
      </c>
      <c r="C131" s="30" t="s">
        <v>268</v>
      </c>
      <c r="D131" s="41">
        <v>497.5</v>
      </c>
      <c r="E131" s="10"/>
      <c r="F131" s="13">
        <v>6370929.4399999995</v>
      </c>
      <c r="G131" s="10"/>
      <c r="H131" s="39">
        <f t="shared" ref="H131:H181" si="18">F131/D131</f>
        <v>12805.888321608039</v>
      </c>
      <c r="J131" s="41">
        <v>506.5</v>
      </c>
      <c r="K131" s="10"/>
      <c r="L131" s="13">
        <v>6047226.6800000025</v>
      </c>
      <c r="M131" s="10"/>
      <c r="N131" s="39">
        <f t="shared" ref="N131:N181" si="19">L131/J131</f>
        <v>11939.243198420538</v>
      </c>
      <c r="P131" s="40">
        <f t="shared" ref="P131:P181" si="20">+F131*0.9</f>
        <v>5733836.4959999993</v>
      </c>
      <c r="Q131" s="10"/>
      <c r="R131" s="39">
        <f t="shared" ref="R131:R181" si="21">+H131*0.9</f>
        <v>11525.299489447236</v>
      </c>
      <c r="T131" s="38">
        <f t="shared" ref="T131:T181" si="22">IF(+L131-P131&gt;0,0,+L131-P131)</f>
        <v>0</v>
      </c>
      <c r="U131" s="37"/>
      <c r="V131" s="36">
        <f t="shared" ref="V131:V181" si="23">IF(+N131-R131&gt;0,0,+N131-R131)</f>
        <v>0</v>
      </c>
      <c r="X131" s="35">
        <f t="shared" ref="X131:X181" si="24">IF(T131=0,0,+T131/P131)</f>
        <v>0</v>
      </c>
      <c r="Y131" s="34"/>
      <c r="Z131" s="33">
        <f t="shared" ref="Z131:Z181" si="25">IF(V131=0,0,+V131/R131)</f>
        <v>0</v>
      </c>
      <c r="AA131" s="14"/>
      <c r="AB131" s="32">
        <f t="shared" ref="AB131:AB181" si="26">IF(X131=0,0,(IF(Z131=0,0,(IF(X131&gt;Z131,X131,Z131)))))</f>
        <v>0</v>
      </c>
      <c r="AC131" s="14"/>
    </row>
    <row r="132" spans="1:29" x14ac:dyDescent="0.2">
      <c r="A132" s="43" t="s">
        <v>11</v>
      </c>
      <c r="B132" s="30" t="s">
        <v>266</v>
      </c>
      <c r="C132" s="30" t="s">
        <v>267</v>
      </c>
      <c r="D132" s="41">
        <v>588.5</v>
      </c>
      <c r="E132" s="10"/>
      <c r="F132" s="13">
        <v>4696470.7700000005</v>
      </c>
      <c r="G132" s="10"/>
      <c r="H132" s="39">
        <f t="shared" si="18"/>
        <v>7980.4091248937984</v>
      </c>
      <c r="J132" s="41">
        <v>581.5</v>
      </c>
      <c r="K132" s="10"/>
      <c r="L132" s="13">
        <v>5016099.8499999987</v>
      </c>
      <c r="M132" s="10"/>
      <c r="N132" s="39">
        <f t="shared" si="19"/>
        <v>8626.1390369733417</v>
      </c>
      <c r="P132" s="40">
        <f t="shared" si="20"/>
        <v>4226823.6930000009</v>
      </c>
      <c r="Q132" s="10"/>
      <c r="R132" s="39">
        <f t="shared" si="21"/>
        <v>7182.368212404419</v>
      </c>
      <c r="T132" s="38">
        <f t="shared" si="22"/>
        <v>0</v>
      </c>
      <c r="U132" s="37"/>
      <c r="V132" s="36">
        <f t="shared" si="23"/>
        <v>0</v>
      </c>
      <c r="X132" s="35">
        <f t="shared" si="24"/>
        <v>0</v>
      </c>
      <c r="Y132" s="34"/>
      <c r="Z132" s="33">
        <f t="shared" si="25"/>
        <v>0</v>
      </c>
      <c r="AA132" s="14"/>
      <c r="AB132" s="32">
        <f t="shared" si="26"/>
        <v>0</v>
      </c>
      <c r="AC132" s="14"/>
    </row>
    <row r="133" spans="1:29" x14ac:dyDescent="0.2">
      <c r="A133" s="43" t="s">
        <v>92</v>
      </c>
      <c r="B133" s="30" t="s">
        <v>266</v>
      </c>
      <c r="C133" s="30" t="s">
        <v>265</v>
      </c>
      <c r="D133" s="41">
        <v>287</v>
      </c>
      <c r="E133" s="10"/>
      <c r="F133" s="13">
        <v>2658146.96</v>
      </c>
      <c r="G133" s="10"/>
      <c r="H133" s="39">
        <f t="shared" si="18"/>
        <v>9261.8360975609758</v>
      </c>
      <c r="J133" s="41">
        <v>287.5</v>
      </c>
      <c r="K133" s="10"/>
      <c r="L133" s="13">
        <v>2828576.9899999979</v>
      </c>
      <c r="M133" s="10"/>
      <c r="N133" s="39">
        <f t="shared" si="19"/>
        <v>9838.5286608695587</v>
      </c>
      <c r="P133" s="40">
        <f t="shared" si="20"/>
        <v>2392332.264</v>
      </c>
      <c r="Q133" s="10"/>
      <c r="R133" s="39">
        <f t="shared" si="21"/>
        <v>8335.6524878048785</v>
      </c>
      <c r="T133" s="38">
        <f t="shared" si="22"/>
        <v>0</v>
      </c>
      <c r="U133" s="37"/>
      <c r="V133" s="36">
        <f t="shared" si="23"/>
        <v>0</v>
      </c>
      <c r="X133" s="35">
        <f t="shared" si="24"/>
        <v>0</v>
      </c>
      <c r="Y133" s="34"/>
      <c r="Z133" s="33">
        <f t="shared" si="25"/>
        <v>0</v>
      </c>
      <c r="AA133" s="14"/>
      <c r="AB133" s="32">
        <f t="shared" si="26"/>
        <v>0</v>
      </c>
      <c r="AC133" s="14"/>
    </row>
    <row r="134" spans="1:29" x14ac:dyDescent="0.2">
      <c r="A134" s="43" t="s">
        <v>108</v>
      </c>
      <c r="B134" s="30" t="s">
        <v>264</v>
      </c>
      <c r="C134" s="30" t="s">
        <v>263</v>
      </c>
      <c r="D134" s="41">
        <v>1634</v>
      </c>
      <c r="E134" s="10"/>
      <c r="F134" s="13">
        <v>20288184.510000002</v>
      </c>
      <c r="G134" s="10"/>
      <c r="H134" s="39">
        <f t="shared" si="18"/>
        <v>12416.269589963282</v>
      </c>
      <c r="J134" s="41">
        <v>1643</v>
      </c>
      <c r="K134" s="10"/>
      <c r="L134" s="13">
        <v>23454058.089999992</v>
      </c>
      <c r="M134" s="10"/>
      <c r="N134" s="39">
        <f t="shared" si="19"/>
        <v>14275.141868533166</v>
      </c>
      <c r="P134" s="40">
        <f t="shared" si="20"/>
        <v>18259366.059</v>
      </c>
      <c r="Q134" s="10"/>
      <c r="R134" s="39">
        <f t="shared" si="21"/>
        <v>11174.642630966953</v>
      </c>
      <c r="T134" s="38">
        <f t="shared" si="22"/>
        <v>0</v>
      </c>
      <c r="U134" s="37"/>
      <c r="V134" s="36">
        <f t="shared" si="23"/>
        <v>0</v>
      </c>
      <c r="X134" s="35">
        <f t="shared" si="24"/>
        <v>0</v>
      </c>
      <c r="Y134" s="34"/>
      <c r="Z134" s="33">
        <f t="shared" si="25"/>
        <v>0</v>
      </c>
      <c r="AA134" s="14"/>
      <c r="AB134" s="32">
        <f t="shared" si="26"/>
        <v>0</v>
      </c>
      <c r="AC134" s="14"/>
    </row>
    <row r="135" spans="1:29" x14ac:dyDescent="0.2">
      <c r="A135" s="43" t="s">
        <v>29</v>
      </c>
      <c r="B135" s="30" t="s">
        <v>259</v>
      </c>
      <c r="C135" s="30" t="s">
        <v>262</v>
      </c>
      <c r="D135" s="41">
        <v>223.5</v>
      </c>
      <c r="E135" s="10"/>
      <c r="F135" s="13">
        <v>2408242.92</v>
      </c>
      <c r="G135" s="10"/>
      <c r="H135" s="39">
        <f t="shared" si="18"/>
        <v>10775.13610738255</v>
      </c>
      <c r="J135" s="41">
        <v>199</v>
      </c>
      <c r="K135" s="10"/>
      <c r="L135" s="13">
        <v>2394780.169999999</v>
      </c>
      <c r="M135" s="10"/>
      <c r="N135" s="39">
        <f t="shared" si="19"/>
        <v>12034.071206030145</v>
      </c>
      <c r="P135" s="40">
        <f t="shared" si="20"/>
        <v>2167418.628</v>
      </c>
      <c r="Q135" s="10"/>
      <c r="R135" s="39">
        <f t="shared" si="21"/>
        <v>9697.6224966442951</v>
      </c>
      <c r="T135" s="38">
        <f t="shared" si="22"/>
        <v>0</v>
      </c>
      <c r="U135" s="37"/>
      <c r="V135" s="36">
        <f t="shared" si="23"/>
        <v>0</v>
      </c>
      <c r="X135" s="35">
        <f t="shared" si="24"/>
        <v>0</v>
      </c>
      <c r="Y135" s="34"/>
      <c r="Z135" s="33">
        <f t="shared" si="25"/>
        <v>0</v>
      </c>
      <c r="AA135" s="14"/>
      <c r="AB135" s="32">
        <f t="shared" si="26"/>
        <v>0</v>
      </c>
      <c r="AC135" s="14"/>
    </row>
    <row r="136" spans="1:29" x14ac:dyDescent="0.2">
      <c r="A136" s="43" t="s">
        <v>14</v>
      </c>
      <c r="B136" s="30" t="s">
        <v>259</v>
      </c>
      <c r="C136" s="30" t="s">
        <v>261</v>
      </c>
      <c r="D136" s="41">
        <v>1539.5</v>
      </c>
      <c r="E136" s="10"/>
      <c r="F136" s="13">
        <v>10110902.91</v>
      </c>
      <c r="G136" s="10"/>
      <c r="H136" s="39">
        <f t="shared" si="18"/>
        <v>6567.6537252354665</v>
      </c>
      <c r="J136" s="41">
        <v>1548</v>
      </c>
      <c r="K136" s="10"/>
      <c r="L136" s="13">
        <v>10310684.93</v>
      </c>
      <c r="M136" s="10"/>
      <c r="N136" s="39">
        <f t="shared" si="19"/>
        <v>6660.6491795865632</v>
      </c>
      <c r="P136" s="40">
        <f t="shared" si="20"/>
        <v>9099812.6190000009</v>
      </c>
      <c r="Q136" s="10"/>
      <c r="R136" s="39">
        <f t="shared" si="21"/>
        <v>5910.8883527119197</v>
      </c>
      <c r="T136" s="38">
        <f t="shared" si="22"/>
        <v>0</v>
      </c>
      <c r="U136" s="37"/>
      <c r="V136" s="36">
        <f t="shared" si="23"/>
        <v>0</v>
      </c>
      <c r="X136" s="35">
        <f t="shared" si="24"/>
        <v>0</v>
      </c>
      <c r="Y136" s="34"/>
      <c r="Z136" s="33">
        <f t="shared" si="25"/>
        <v>0</v>
      </c>
      <c r="AA136" s="14"/>
      <c r="AB136" s="32">
        <f t="shared" si="26"/>
        <v>0</v>
      </c>
      <c r="AC136" s="14"/>
    </row>
    <row r="137" spans="1:29" x14ac:dyDescent="0.2">
      <c r="A137" s="43" t="s">
        <v>158</v>
      </c>
      <c r="B137" s="30" t="s">
        <v>259</v>
      </c>
      <c r="C137" s="30" t="s">
        <v>260</v>
      </c>
      <c r="D137" s="41">
        <v>271</v>
      </c>
      <c r="E137" s="10"/>
      <c r="F137" s="13">
        <v>2300043.08</v>
      </c>
      <c r="G137" s="10"/>
      <c r="H137" s="39">
        <f t="shared" si="18"/>
        <v>8487.2438376383761</v>
      </c>
      <c r="J137" s="41">
        <v>272</v>
      </c>
      <c r="K137" s="10"/>
      <c r="L137" s="13">
        <v>2408361.4600000004</v>
      </c>
      <c r="M137" s="10"/>
      <c r="N137" s="39">
        <f t="shared" si="19"/>
        <v>8854.2700735294129</v>
      </c>
      <c r="P137" s="40">
        <f t="shared" si="20"/>
        <v>2070038.7720000001</v>
      </c>
      <c r="Q137" s="10"/>
      <c r="R137" s="39">
        <f t="shared" si="21"/>
        <v>7638.5194538745391</v>
      </c>
      <c r="T137" s="38">
        <f t="shared" si="22"/>
        <v>0</v>
      </c>
      <c r="U137" s="37"/>
      <c r="V137" s="36">
        <f t="shared" si="23"/>
        <v>0</v>
      </c>
      <c r="X137" s="35">
        <f t="shared" si="24"/>
        <v>0</v>
      </c>
      <c r="Y137" s="34"/>
      <c r="Z137" s="33">
        <f t="shared" si="25"/>
        <v>0</v>
      </c>
      <c r="AA137" s="14"/>
      <c r="AB137" s="32">
        <f t="shared" si="26"/>
        <v>0</v>
      </c>
      <c r="AC137" s="14"/>
    </row>
    <row r="138" spans="1:29" x14ac:dyDescent="0.2">
      <c r="A138" s="43" t="s">
        <v>105</v>
      </c>
      <c r="B138" s="30" t="s">
        <v>259</v>
      </c>
      <c r="C138" s="30" t="s">
        <v>258</v>
      </c>
      <c r="D138" s="41">
        <v>212.5</v>
      </c>
      <c r="E138" s="10"/>
      <c r="F138" s="13">
        <v>2033170.52</v>
      </c>
      <c r="G138" s="10"/>
      <c r="H138" s="39">
        <f t="shared" si="18"/>
        <v>9567.8612705882351</v>
      </c>
      <c r="J138" s="41">
        <v>222.5</v>
      </c>
      <c r="K138" s="10"/>
      <c r="L138" s="13">
        <v>2275931.1</v>
      </c>
      <c r="M138" s="10"/>
      <c r="N138" s="39">
        <f t="shared" si="19"/>
        <v>10228.903820224719</v>
      </c>
      <c r="P138" s="40">
        <f t="shared" si="20"/>
        <v>1829853.4680000001</v>
      </c>
      <c r="Q138" s="10"/>
      <c r="R138" s="39">
        <f t="shared" si="21"/>
        <v>8611.0751435294114</v>
      </c>
      <c r="T138" s="38">
        <f t="shared" si="22"/>
        <v>0</v>
      </c>
      <c r="U138" s="37"/>
      <c r="V138" s="36">
        <f t="shared" si="23"/>
        <v>0</v>
      </c>
      <c r="X138" s="35">
        <f t="shared" si="24"/>
        <v>0</v>
      </c>
      <c r="Y138" s="34"/>
      <c r="Z138" s="33">
        <f t="shared" si="25"/>
        <v>0</v>
      </c>
      <c r="AA138" s="14"/>
      <c r="AB138" s="32">
        <f t="shared" si="26"/>
        <v>0</v>
      </c>
      <c r="AC138" s="14"/>
    </row>
    <row r="139" spans="1:29" x14ac:dyDescent="0.2">
      <c r="A139" s="43" t="s">
        <v>91</v>
      </c>
      <c r="B139" s="30" t="s">
        <v>256</v>
      </c>
      <c r="C139" s="30" t="s">
        <v>257</v>
      </c>
      <c r="D139" s="41">
        <v>16760.5</v>
      </c>
      <c r="E139" s="10"/>
      <c r="F139" s="13">
        <v>117904305.36999999</v>
      </c>
      <c r="G139" s="10"/>
      <c r="H139" s="39">
        <f t="shared" si="18"/>
        <v>7034.6532245458066</v>
      </c>
      <c r="J139" s="41">
        <v>16508</v>
      </c>
      <c r="K139" s="10"/>
      <c r="L139" s="13">
        <v>115649103.31000002</v>
      </c>
      <c r="M139" s="10"/>
      <c r="N139" s="39">
        <f t="shared" si="19"/>
        <v>7005.6398903561922</v>
      </c>
      <c r="P139" s="40">
        <f t="shared" si="20"/>
        <v>106113874.83299999</v>
      </c>
      <c r="Q139" s="10"/>
      <c r="R139" s="39">
        <f t="shared" si="21"/>
        <v>6331.1879020912256</v>
      </c>
      <c r="T139" s="38">
        <f t="shared" si="22"/>
        <v>0</v>
      </c>
      <c r="U139" s="37"/>
      <c r="V139" s="36">
        <f t="shared" si="23"/>
        <v>0</v>
      </c>
      <c r="X139" s="35">
        <f t="shared" si="24"/>
        <v>0</v>
      </c>
      <c r="Y139" s="34"/>
      <c r="Z139" s="33">
        <f t="shared" si="25"/>
        <v>0</v>
      </c>
      <c r="AA139" s="14"/>
      <c r="AB139" s="32">
        <f t="shared" si="26"/>
        <v>0</v>
      </c>
      <c r="AC139" s="14"/>
    </row>
    <row r="140" spans="1:29" x14ac:dyDescent="0.2">
      <c r="A140" s="43" t="s">
        <v>34</v>
      </c>
      <c r="B140" s="30" t="s">
        <v>256</v>
      </c>
      <c r="C140" s="30" t="s">
        <v>255</v>
      </c>
      <c r="D140" s="41">
        <v>8534.5</v>
      </c>
      <c r="E140" s="10"/>
      <c r="F140" s="13">
        <v>56482143.450000003</v>
      </c>
      <c r="G140" s="10"/>
      <c r="H140" s="39">
        <f t="shared" si="18"/>
        <v>6618.0963676841056</v>
      </c>
      <c r="J140" s="41">
        <v>8645.5</v>
      </c>
      <c r="K140" s="10"/>
      <c r="L140" s="13">
        <v>61868526.030000001</v>
      </c>
      <c r="M140" s="10"/>
      <c r="N140" s="39">
        <f t="shared" si="19"/>
        <v>7156.1536093921695</v>
      </c>
      <c r="P140" s="40">
        <f t="shared" si="20"/>
        <v>50833929.105000004</v>
      </c>
      <c r="Q140" s="10"/>
      <c r="R140" s="39">
        <f t="shared" si="21"/>
        <v>5956.2867309156954</v>
      </c>
      <c r="T140" s="38">
        <f t="shared" si="22"/>
        <v>0</v>
      </c>
      <c r="U140" s="37"/>
      <c r="V140" s="36">
        <f t="shared" si="23"/>
        <v>0</v>
      </c>
      <c r="X140" s="35">
        <f t="shared" si="24"/>
        <v>0</v>
      </c>
      <c r="Y140" s="34"/>
      <c r="Z140" s="33">
        <f t="shared" si="25"/>
        <v>0</v>
      </c>
      <c r="AA140" s="14"/>
      <c r="AB140" s="32">
        <f t="shared" si="26"/>
        <v>0</v>
      </c>
      <c r="AC140" s="14"/>
    </row>
    <row r="141" spans="1:29" x14ac:dyDescent="0.2">
      <c r="A141" s="43" t="s">
        <v>81</v>
      </c>
      <c r="B141" s="30" t="s">
        <v>253</v>
      </c>
      <c r="C141" s="30" t="s">
        <v>254</v>
      </c>
      <c r="D141" s="41">
        <v>642.5</v>
      </c>
      <c r="E141" s="10"/>
      <c r="F141" s="13">
        <v>5534036.2999999998</v>
      </c>
      <c r="G141" s="10"/>
      <c r="H141" s="39">
        <f t="shared" si="18"/>
        <v>8613.2860700389101</v>
      </c>
      <c r="J141" s="41">
        <v>640</v>
      </c>
      <c r="K141" s="10"/>
      <c r="L141" s="13">
        <v>6306436.6399999959</v>
      </c>
      <c r="M141" s="10"/>
      <c r="N141" s="39">
        <f t="shared" si="19"/>
        <v>9853.8072499999944</v>
      </c>
      <c r="P141" s="40">
        <f t="shared" si="20"/>
        <v>4980632.67</v>
      </c>
      <c r="Q141" s="10"/>
      <c r="R141" s="39">
        <f t="shared" si="21"/>
        <v>7751.9574630350189</v>
      </c>
      <c r="T141" s="38">
        <f t="shared" si="22"/>
        <v>0</v>
      </c>
      <c r="U141" s="37"/>
      <c r="V141" s="36">
        <f t="shared" si="23"/>
        <v>0</v>
      </c>
      <c r="X141" s="35">
        <f t="shared" si="24"/>
        <v>0</v>
      </c>
      <c r="Y141" s="34"/>
      <c r="Z141" s="33">
        <f t="shared" si="25"/>
        <v>0</v>
      </c>
      <c r="AA141" s="14"/>
      <c r="AB141" s="32">
        <f t="shared" si="26"/>
        <v>0</v>
      </c>
      <c r="AC141" s="14"/>
    </row>
    <row r="142" spans="1:29" x14ac:dyDescent="0.2">
      <c r="A142" s="43" t="s">
        <v>58</v>
      </c>
      <c r="B142" s="30" t="s">
        <v>253</v>
      </c>
      <c r="C142" s="30" t="s">
        <v>252</v>
      </c>
      <c r="D142" s="41">
        <v>451</v>
      </c>
      <c r="E142" s="10"/>
      <c r="F142" s="13">
        <v>4675221.03</v>
      </c>
      <c r="G142" s="10"/>
      <c r="H142" s="39">
        <f t="shared" si="18"/>
        <v>10366.343747228382</v>
      </c>
      <c r="J142" s="41">
        <v>460</v>
      </c>
      <c r="K142" s="10"/>
      <c r="L142" s="13">
        <v>5693468.7099999981</v>
      </c>
      <c r="M142" s="10"/>
      <c r="N142" s="39">
        <f t="shared" si="19"/>
        <v>12377.105891304343</v>
      </c>
      <c r="P142" s="40">
        <f t="shared" si="20"/>
        <v>4207698.9270000001</v>
      </c>
      <c r="Q142" s="10"/>
      <c r="R142" s="39">
        <f t="shared" si="21"/>
        <v>9329.7093725055438</v>
      </c>
      <c r="T142" s="38">
        <f t="shared" si="22"/>
        <v>0</v>
      </c>
      <c r="U142" s="37"/>
      <c r="V142" s="36">
        <f t="shared" si="23"/>
        <v>0</v>
      </c>
      <c r="X142" s="35">
        <f t="shared" si="24"/>
        <v>0</v>
      </c>
      <c r="Y142" s="34"/>
      <c r="Z142" s="33">
        <f t="shared" si="25"/>
        <v>0</v>
      </c>
      <c r="AA142" s="14"/>
      <c r="AB142" s="32">
        <f t="shared" si="26"/>
        <v>0</v>
      </c>
      <c r="AC142" s="14"/>
    </row>
    <row r="143" spans="1:29" x14ac:dyDescent="0.2">
      <c r="A143" s="43" t="s">
        <v>75</v>
      </c>
      <c r="B143" s="30" t="s">
        <v>249</v>
      </c>
      <c r="C143" s="30" t="s">
        <v>251</v>
      </c>
      <c r="D143" s="41">
        <v>525.5</v>
      </c>
      <c r="E143" s="10"/>
      <c r="F143" s="13">
        <v>4158925.1300000004</v>
      </c>
      <c r="G143" s="10"/>
      <c r="H143" s="39">
        <f t="shared" si="18"/>
        <v>7914.2247954329214</v>
      </c>
      <c r="J143" s="41">
        <v>477.5</v>
      </c>
      <c r="K143" s="10"/>
      <c r="L143" s="13">
        <v>3997816.9099999992</v>
      </c>
      <c r="M143" s="10"/>
      <c r="N143" s="39">
        <f t="shared" si="19"/>
        <v>8372.3914345549729</v>
      </c>
      <c r="P143" s="40">
        <f t="shared" si="20"/>
        <v>3743032.6170000006</v>
      </c>
      <c r="Q143" s="10"/>
      <c r="R143" s="39">
        <f t="shared" si="21"/>
        <v>7122.8023158896294</v>
      </c>
      <c r="T143" s="38">
        <f t="shared" si="22"/>
        <v>0</v>
      </c>
      <c r="U143" s="37"/>
      <c r="V143" s="36">
        <f t="shared" si="23"/>
        <v>0</v>
      </c>
      <c r="X143" s="35">
        <f t="shared" si="24"/>
        <v>0</v>
      </c>
      <c r="Y143" s="34"/>
      <c r="Z143" s="33">
        <f t="shared" si="25"/>
        <v>0</v>
      </c>
      <c r="AA143" s="14"/>
      <c r="AB143" s="32">
        <f t="shared" si="26"/>
        <v>0</v>
      </c>
      <c r="AC143" s="14"/>
    </row>
    <row r="144" spans="1:29" x14ac:dyDescent="0.2">
      <c r="A144" s="43" t="s">
        <v>79</v>
      </c>
      <c r="B144" s="30" t="s">
        <v>249</v>
      </c>
      <c r="C144" s="30" t="s">
        <v>250</v>
      </c>
      <c r="D144" s="41">
        <v>1139.5</v>
      </c>
      <c r="E144" s="10"/>
      <c r="F144" s="13">
        <v>7917050.0099999998</v>
      </c>
      <c r="G144" s="10"/>
      <c r="H144" s="39">
        <f t="shared" si="18"/>
        <v>6947.8280035103116</v>
      </c>
      <c r="J144" s="41">
        <v>1074.5</v>
      </c>
      <c r="K144" s="10"/>
      <c r="L144" s="13">
        <v>8167802.3100000042</v>
      </c>
      <c r="M144" s="10"/>
      <c r="N144" s="39">
        <f t="shared" si="19"/>
        <v>7601.4912145183844</v>
      </c>
      <c r="P144" s="40">
        <f t="shared" si="20"/>
        <v>7125345.0089999996</v>
      </c>
      <c r="Q144" s="10"/>
      <c r="R144" s="39">
        <f t="shared" si="21"/>
        <v>6253.0452031592804</v>
      </c>
      <c r="T144" s="38">
        <f t="shared" si="22"/>
        <v>0</v>
      </c>
      <c r="U144" s="37"/>
      <c r="V144" s="36">
        <f t="shared" si="23"/>
        <v>0</v>
      </c>
      <c r="X144" s="35">
        <f t="shared" si="24"/>
        <v>0</v>
      </c>
      <c r="Y144" s="34"/>
      <c r="Z144" s="33">
        <f t="shared" si="25"/>
        <v>0</v>
      </c>
      <c r="AA144" s="14"/>
      <c r="AB144" s="32">
        <f t="shared" si="26"/>
        <v>0</v>
      </c>
      <c r="AC144" s="14"/>
    </row>
    <row r="145" spans="1:29" x14ac:dyDescent="0.2">
      <c r="A145" s="43" t="s">
        <v>145</v>
      </c>
      <c r="B145" s="30" t="s">
        <v>249</v>
      </c>
      <c r="C145" s="30" t="s">
        <v>248</v>
      </c>
      <c r="D145" s="41">
        <v>452</v>
      </c>
      <c r="E145" s="10"/>
      <c r="F145" s="13">
        <v>3490484.8</v>
      </c>
      <c r="G145" s="10"/>
      <c r="H145" s="39">
        <f t="shared" si="18"/>
        <v>7722.3115044247779</v>
      </c>
      <c r="J145" s="41">
        <v>447</v>
      </c>
      <c r="K145" s="10"/>
      <c r="L145" s="13">
        <v>3771333.8900000025</v>
      </c>
      <c r="M145" s="10"/>
      <c r="N145" s="39">
        <f t="shared" si="19"/>
        <v>8436.9885682326676</v>
      </c>
      <c r="P145" s="40">
        <f t="shared" si="20"/>
        <v>3141436.32</v>
      </c>
      <c r="Q145" s="10"/>
      <c r="R145" s="39">
        <f t="shared" si="21"/>
        <v>6950.0803539823</v>
      </c>
      <c r="T145" s="38">
        <f t="shared" si="22"/>
        <v>0</v>
      </c>
      <c r="U145" s="37"/>
      <c r="V145" s="36">
        <f t="shared" si="23"/>
        <v>0</v>
      </c>
      <c r="X145" s="35">
        <f t="shared" si="24"/>
        <v>0</v>
      </c>
      <c r="Y145" s="34"/>
      <c r="Z145" s="33">
        <f t="shared" si="25"/>
        <v>0</v>
      </c>
      <c r="AA145" s="14"/>
      <c r="AB145" s="32">
        <f t="shared" si="26"/>
        <v>0</v>
      </c>
      <c r="AC145" s="14"/>
    </row>
    <row r="146" spans="1:29" x14ac:dyDescent="0.2">
      <c r="A146" s="43" t="s">
        <v>48</v>
      </c>
      <c r="B146" s="30" t="s">
        <v>245</v>
      </c>
      <c r="C146" s="30" t="s">
        <v>247</v>
      </c>
      <c r="D146" s="41">
        <v>341</v>
      </c>
      <c r="E146" s="10"/>
      <c r="F146" s="13">
        <v>4709783.92</v>
      </c>
      <c r="G146" s="10"/>
      <c r="H146" s="39">
        <f t="shared" si="18"/>
        <v>13811.683049853373</v>
      </c>
      <c r="J146" s="41">
        <v>364</v>
      </c>
      <c r="K146" s="10"/>
      <c r="L146" s="13">
        <v>5079668.1499999976</v>
      </c>
      <c r="M146" s="10"/>
      <c r="N146" s="39">
        <f t="shared" si="19"/>
        <v>13955.132280219774</v>
      </c>
      <c r="P146" s="40">
        <f t="shared" si="20"/>
        <v>4238805.5279999999</v>
      </c>
      <c r="Q146" s="10"/>
      <c r="R146" s="39">
        <f t="shared" si="21"/>
        <v>12430.514744868036</v>
      </c>
      <c r="T146" s="38">
        <f t="shared" si="22"/>
        <v>0</v>
      </c>
      <c r="U146" s="37"/>
      <c r="V146" s="36">
        <f t="shared" si="23"/>
        <v>0</v>
      </c>
      <c r="X146" s="35">
        <f t="shared" si="24"/>
        <v>0</v>
      </c>
      <c r="Y146" s="34"/>
      <c r="Z146" s="33">
        <f t="shared" si="25"/>
        <v>0</v>
      </c>
      <c r="AA146" s="14"/>
      <c r="AB146" s="32">
        <f t="shared" si="26"/>
        <v>0</v>
      </c>
      <c r="AC146" s="14"/>
    </row>
    <row r="147" spans="1:29" x14ac:dyDescent="0.2">
      <c r="A147" s="43" t="s">
        <v>161</v>
      </c>
      <c r="B147" s="30" t="s">
        <v>245</v>
      </c>
      <c r="C147" s="30" t="s">
        <v>246</v>
      </c>
      <c r="D147" s="41">
        <v>2221.5</v>
      </c>
      <c r="E147" s="10"/>
      <c r="F147" s="13">
        <v>19699125.359999999</v>
      </c>
      <c r="G147" s="10"/>
      <c r="H147" s="39">
        <f t="shared" si="18"/>
        <v>8867.488345712356</v>
      </c>
      <c r="J147" s="41">
        <v>2256</v>
      </c>
      <c r="K147" s="10"/>
      <c r="L147" s="13">
        <v>22556124.93</v>
      </c>
      <c r="M147" s="10"/>
      <c r="N147" s="39">
        <f t="shared" si="19"/>
        <v>9998.2823271276593</v>
      </c>
      <c r="P147" s="40">
        <f t="shared" si="20"/>
        <v>17729212.824000001</v>
      </c>
      <c r="Q147" s="10"/>
      <c r="R147" s="39">
        <f t="shared" si="21"/>
        <v>7980.7395111411206</v>
      </c>
      <c r="T147" s="38">
        <f t="shared" si="22"/>
        <v>0</v>
      </c>
      <c r="U147" s="37"/>
      <c r="V147" s="36">
        <f t="shared" si="23"/>
        <v>0</v>
      </c>
      <c r="X147" s="35">
        <f t="shared" si="24"/>
        <v>0</v>
      </c>
      <c r="Y147" s="34"/>
      <c r="Z147" s="33">
        <f t="shared" si="25"/>
        <v>0</v>
      </c>
      <c r="AA147" s="14"/>
      <c r="AB147" s="32">
        <f t="shared" si="26"/>
        <v>0</v>
      </c>
      <c r="AC147" s="14"/>
    </row>
    <row r="148" spans="1:29" x14ac:dyDescent="0.2">
      <c r="A148" s="43" t="s">
        <v>111</v>
      </c>
      <c r="B148" s="30" t="s">
        <v>245</v>
      </c>
      <c r="C148" s="30" t="s">
        <v>244</v>
      </c>
      <c r="D148" s="41">
        <v>355.5</v>
      </c>
      <c r="E148" s="10"/>
      <c r="F148" s="13">
        <v>4472721.2399999993</v>
      </c>
      <c r="G148" s="10"/>
      <c r="H148" s="39">
        <f t="shared" si="18"/>
        <v>12581.494345991559</v>
      </c>
      <c r="J148" s="41">
        <v>380.5</v>
      </c>
      <c r="K148" s="10"/>
      <c r="L148" s="13">
        <v>4950083.4499999983</v>
      </c>
      <c r="M148" s="10"/>
      <c r="N148" s="39">
        <f t="shared" si="19"/>
        <v>13009.417739816026</v>
      </c>
      <c r="P148" s="40">
        <f t="shared" si="20"/>
        <v>4025449.1159999995</v>
      </c>
      <c r="Q148" s="10"/>
      <c r="R148" s="39">
        <f t="shared" si="21"/>
        <v>11323.344911392403</v>
      </c>
      <c r="T148" s="38">
        <f t="shared" si="22"/>
        <v>0</v>
      </c>
      <c r="U148" s="37"/>
      <c r="V148" s="36">
        <f t="shared" si="23"/>
        <v>0</v>
      </c>
      <c r="X148" s="35">
        <f t="shared" si="24"/>
        <v>0</v>
      </c>
      <c r="Y148" s="34"/>
      <c r="Z148" s="33">
        <f t="shared" si="25"/>
        <v>0</v>
      </c>
      <c r="AA148" s="14"/>
      <c r="AB148" s="32">
        <f t="shared" si="26"/>
        <v>0</v>
      </c>
      <c r="AC148" s="14"/>
    </row>
    <row r="149" spans="1:29" x14ac:dyDescent="0.2">
      <c r="A149" s="43" t="s">
        <v>87</v>
      </c>
      <c r="B149" s="30" t="s">
        <v>241</v>
      </c>
      <c r="C149" s="30" t="s">
        <v>243</v>
      </c>
      <c r="D149" s="41">
        <v>108.5</v>
      </c>
      <c r="E149" s="10"/>
      <c r="F149" s="13">
        <v>1671722.24</v>
      </c>
      <c r="G149" s="10"/>
      <c r="H149" s="39">
        <f t="shared" si="18"/>
        <v>15407.578248847925</v>
      </c>
      <c r="J149" s="41">
        <v>106</v>
      </c>
      <c r="K149" s="10"/>
      <c r="L149" s="13">
        <v>1846329.2899999998</v>
      </c>
      <c r="M149" s="10"/>
      <c r="N149" s="39">
        <f t="shared" si="19"/>
        <v>17418.2008490566</v>
      </c>
      <c r="P149" s="40">
        <f t="shared" si="20"/>
        <v>1504550.0160000001</v>
      </c>
      <c r="Q149" s="10"/>
      <c r="R149" s="39">
        <f t="shared" si="21"/>
        <v>13866.820423963132</v>
      </c>
      <c r="T149" s="38">
        <f t="shared" si="22"/>
        <v>0</v>
      </c>
      <c r="U149" s="37"/>
      <c r="V149" s="36">
        <f t="shared" si="23"/>
        <v>0</v>
      </c>
      <c r="X149" s="35">
        <f t="shared" si="24"/>
        <v>0</v>
      </c>
      <c r="Y149" s="34"/>
      <c r="Z149" s="33">
        <f t="shared" si="25"/>
        <v>0</v>
      </c>
      <c r="AA149" s="14"/>
      <c r="AB149" s="32">
        <f t="shared" si="26"/>
        <v>0</v>
      </c>
      <c r="AC149" s="14"/>
    </row>
    <row r="150" spans="1:29" x14ac:dyDescent="0.2">
      <c r="A150" s="43" t="s">
        <v>64</v>
      </c>
      <c r="B150" s="30" t="s">
        <v>241</v>
      </c>
      <c r="C150" s="30" t="s">
        <v>242</v>
      </c>
      <c r="D150" s="41">
        <v>192.5</v>
      </c>
      <c r="E150" s="10"/>
      <c r="F150" s="13">
        <v>2762091.96</v>
      </c>
      <c r="G150" s="10"/>
      <c r="H150" s="39">
        <f t="shared" si="18"/>
        <v>14348.529662337662</v>
      </c>
      <c r="J150" s="41">
        <v>189.5</v>
      </c>
      <c r="K150" s="10"/>
      <c r="L150" s="13">
        <v>2946598.76</v>
      </c>
      <c r="M150" s="10"/>
      <c r="N150" s="39">
        <f t="shared" si="19"/>
        <v>15549.333825857519</v>
      </c>
      <c r="P150" s="40">
        <f t="shared" si="20"/>
        <v>2485882.764</v>
      </c>
      <c r="Q150" s="10"/>
      <c r="R150" s="39">
        <f t="shared" si="21"/>
        <v>12913.676696103896</v>
      </c>
      <c r="T150" s="38">
        <f t="shared" si="22"/>
        <v>0</v>
      </c>
      <c r="U150" s="37"/>
      <c r="V150" s="36">
        <f t="shared" si="23"/>
        <v>0</v>
      </c>
      <c r="X150" s="35">
        <f t="shared" si="24"/>
        <v>0</v>
      </c>
      <c r="Y150" s="34"/>
      <c r="Z150" s="33">
        <f t="shared" si="25"/>
        <v>0</v>
      </c>
      <c r="AA150" s="14"/>
      <c r="AB150" s="32">
        <f t="shared" si="26"/>
        <v>0</v>
      </c>
      <c r="AC150" s="14"/>
    </row>
    <row r="151" spans="1:29" x14ac:dyDescent="0.2">
      <c r="A151" s="43" t="s">
        <v>135</v>
      </c>
      <c r="B151" s="30" t="s">
        <v>241</v>
      </c>
      <c r="C151" s="30" t="s">
        <v>240</v>
      </c>
      <c r="D151" s="41">
        <v>575.5</v>
      </c>
      <c r="E151" s="10"/>
      <c r="F151" s="13">
        <v>5346001.5</v>
      </c>
      <c r="G151" s="10"/>
      <c r="H151" s="39">
        <f t="shared" si="18"/>
        <v>9289.3162467419643</v>
      </c>
      <c r="J151" s="41">
        <v>582</v>
      </c>
      <c r="K151" s="10"/>
      <c r="L151" s="13">
        <v>5832630.75</v>
      </c>
      <c r="M151" s="10"/>
      <c r="N151" s="39">
        <f t="shared" si="19"/>
        <v>10021.702319587628</v>
      </c>
      <c r="P151" s="40">
        <f t="shared" si="20"/>
        <v>4811401.3500000006</v>
      </c>
      <c r="Q151" s="10"/>
      <c r="R151" s="39">
        <f t="shared" si="21"/>
        <v>8360.3846220677679</v>
      </c>
      <c r="T151" s="38">
        <f t="shared" si="22"/>
        <v>0</v>
      </c>
      <c r="U151" s="37"/>
      <c r="V151" s="36">
        <f t="shared" si="23"/>
        <v>0</v>
      </c>
      <c r="X151" s="35">
        <f t="shared" si="24"/>
        <v>0</v>
      </c>
      <c r="Y151" s="34"/>
      <c r="Z151" s="33">
        <f t="shared" si="25"/>
        <v>0</v>
      </c>
      <c r="AA151" s="14"/>
      <c r="AB151" s="32">
        <f t="shared" si="26"/>
        <v>0</v>
      </c>
      <c r="AC151" s="14"/>
    </row>
    <row r="152" spans="1:29" x14ac:dyDescent="0.2">
      <c r="A152" s="43" t="s">
        <v>100</v>
      </c>
      <c r="B152" s="30" t="s">
        <v>239</v>
      </c>
      <c r="C152" s="30" t="s">
        <v>238</v>
      </c>
      <c r="D152" s="41">
        <v>67</v>
      </c>
      <c r="E152" s="10"/>
      <c r="F152" s="13">
        <v>1033740.13</v>
      </c>
      <c r="G152" s="10"/>
      <c r="H152" s="39">
        <f t="shared" si="18"/>
        <v>15428.957164179104</v>
      </c>
      <c r="J152" s="41">
        <v>61</v>
      </c>
      <c r="K152" s="10"/>
      <c r="L152" s="13">
        <v>1332792.8899999999</v>
      </c>
      <c r="M152" s="10"/>
      <c r="N152" s="39">
        <f t="shared" si="19"/>
        <v>21849.063770491801</v>
      </c>
      <c r="P152" s="40">
        <f t="shared" si="20"/>
        <v>930366.11699999997</v>
      </c>
      <c r="Q152" s="10"/>
      <c r="R152" s="39">
        <f t="shared" si="21"/>
        <v>13886.061447761194</v>
      </c>
      <c r="T152" s="38">
        <f t="shared" si="22"/>
        <v>0</v>
      </c>
      <c r="U152" s="37"/>
      <c r="V152" s="36">
        <f t="shared" si="23"/>
        <v>0</v>
      </c>
      <c r="X152" s="35">
        <f t="shared" si="24"/>
        <v>0</v>
      </c>
      <c r="Y152" s="34"/>
      <c r="Z152" s="33">
        <f t="shared" si="25"/>
        <v>0</v>
      </c>
      <c r="AA152" s="14"/>
      <c r="AB152" s="32">
        <f t="shared" si="26"/>
        <v>0</v>
      </c>
      <c r="AC152" s="14"/>
    </row>
    <row r="153" spans="1:29" x14ac:dyDescent="0.2">
      <c r="A153" s="43" t="s">
        <v>51</v>
      </c>
      <c r="B153" s="30" t="s">
        <v>236</v>
      </c>
      <c r="C153" s="30" t="s">
        <v>237</v>
      </c>
      <c r="D153" s="41">
        <v>716</v>
      </c>
      <c r="E153" s="10"/>
      <c r="F153" s="13">
        <v>7801627.0600000005</v>
      </c>
      <c r="G153" s="10"/>
      <c r="H153" s="39">
        <f t="shared" si="18"/>
        <v>10896.12717877095</v>
      </c>
      <c r="J153" s="41">
        <v>771.5</v>
      </c>
      <c r="K153" s="10"/>
      <c r="L153" s="13">
        <v>8726487.4000000041</v>
      </c>
      <c r="M153" s="10"/>
      <c r="N153" s="39">
        <f t="shared" si="19"/>
        <v>11311.065975372656</v>
      </c>
      <c r="P153" s="40">
        <f t="shared" si="20"/>
        <v>7021464.3540000003</v>
      </c>
      <c r="Q153" s="10"/>
      <c r="R153" s="39">
        <f t="shared" si="21"/>
        <v>9806.5144608938554</v>
      </c>
      <c r="T153" s="38">
        <f t="shared" si="22"/>
        <v>0</v>
      </c>
      <c r="U153" s="37"/>
      <c r="V153" s="36">
        <f t="shared" si="23"/>
        <v>0</v>
      </c>
      <c r="X153" s="35">
        <f t="shared" si="24"/>
        <v>0</v>
      </c>
      <c r="Y153" s="34"/>
      <c r="Z153" s="33">
        <f t="shared" si="25"/>
        <v>0</v>
      </c>
      <c r="AA153" s="14"/>
      <c r="AB153" s="32">
        <f t="shared" si="26"/>
        <v>0</v>
      </c>
      <c r="AC153" s="14"/>
    </row>
    <row r="154" spans="1:29" x14ac:dyDescent="0.2">
      <c r="A154" s="43" t="s">
        <v>52</v>
      </c>
      <c r="B154" s="30" t="s">
        <v>236</v>
      </c>
      <c r="C154" s="30" t="s">
        <v>235</v>
      </c>
      <c r="D154" s="41">
        <v>247.5</v>
      </c>
      <c r="E154" s="10"/>
      <c r="F154" s="13">
        <v>3023972.58</v>
      </c>
      <c r="G154" s="10"/>
      <c r="H154" s="39">
        <f t="shared" si="18"/>
        <v>12218.07103030303</v>
      </c>
      <c r="J154" s="41">
        <v>253.5</v>
      </c>
      <c r="K154" s="10"/>
      <c r="L154" s="13">
        <v>3101830.7200000007</v>
      </c>
      <c r="M154" s="10"/>
      <c r="N154" s="39">
        <f t="shared" si="19"/>
        <v>12236.018619329392</v>
      </c>
      <c r="P154" s="40">
        <f t="shared" si="20"/>
        <v>2721575.3220000002</v>
      </c>
      <c r="Q154" s="10"/>
      <c r="R154" s="39">
        <f t="shared" si="21"/>
        <v>10996.263927272727</v>
      </c>
      <c r="T154" s="38">
        <f t="shared" si="22"/>
        <v>0</v>
      </c>
      <c r="U154" s="37"/>
      <c r="V154" s="36">
        <f t="shared" si="23"/>
        <v>0</v>
      </c>
      <c r="X154" s="35">
        <f t="shared" si="24"/>
        <v>0</v>
      </c>
      <c r="Y154" s="34"/>
      <c r="Z154" s="33">
        <f t="shared" si="25"/>
        <v>0</v>
      </c>
      <c r="AA154" s="14"/>
      <c r="AB154" s="32">
        <f t="shared" si="26"/>
        <v>0</v>
      </c>
      <c r="AC154" s="14"/>
    </row>
    <row r="155" spans="1:29" x14ac:dyDescent="0.2">
      <c r="A155" s="43" t="s">
        <v>50</v>
      </c>
      <c r="B155" s="30" t="s">
        <v>233</v>
      </c>
      <c r="C155" s="30" t="s">
        <v>234</v>
      </c>
      <c r="D155" s="41">
        <v>856</v>
      </c>
      <c r="E155" s="10"/>
      <c r="F155" s="13">
        <v>5543987.6600000001</v>
      </c>
      <c r="G155" s="10"/>
      <c r="H155" s="39">
        <f t="shared" si="18"/>
        <v>6476.6210981308413</v>
      </c>
      <c r="J155" s="41">
        <v>1073.5</v>
      </c>
      <c r="K155" s="10"/>
      <c r="L155" s="13">
        <v>6848820.629999999</v>
      </c>
      <c r="M155" s="10"/>
      <c r="N155" s="39">
        <f t="shared" si="19"/>
        <v>6379.8981183046099</v>
      </c>
      <c r="P155" s="40">
        <f t="shared" si="20"/>
        <v>4989588.8940000003</v>
      </c>
      <c r="Q155" s="10"/>
      <c r="R155" s="39">
        <f t="shared" si="21"/>
        <v>5828.9589883177578</v>
      </c>
      <c r="T155" s="38">
        <f t="shared" si="22"/>
        <v>0</v>
      </c>
      <c r="U155" s="37"/>
      <c r="V155" s="36">
        <f t="shared" si="23"/>
        <v>0</v>
      </c>
      <c r="X155" s="35">
        <f t="shared" si="24"/>
        <v>0</v>
      </c>
      <c r="Y155" s="34"/>
      <c r="Z155" s="33">
        <f t="shared" si="25"/>
        <v>0</v>
      </c>
      <c r="AA155" s="14"/>
      <c r="AB155" s="32">
        <f t="shared" si="26"/>
        <v>0</v>
      </c>
      <c r="AC155" s="14"/>
    </row>
    <row r="156" spans="1:29" x14ac:dyDescent="0.2">
      <c r="A156" s="43" t="s">
        <v>110</v>
      </c>
      <c r="B156" s="30" t="s">
        <v>233</v>
      </c>
      <c r="C156" s="30" t="s">
        <v>232</v>
      </c>
      <c r="D156" s="41">
        <v>123.5</v>
      </c>
      <c r="E156" s="10"/>
      <c r="F156" s="13">
        <v>1703003.97</v>
      </c>
      <c r="G156" s="10"/>
      <c r="H156" s="39">
        <f t="shared" si="18"/>
        <v>13789.505829959515</v>
      </c>
      <c r="J156" s="41">
        <v>120.5</v>
      </c>
      <c r="K156" s="10"/>
      <c r="L156" s="13">
        <v>1809774.5700000003</v>
      </c>
      <c r="M156" s="10"/>
      <c r="N156" s="39">
        <f t="shared" si="19"/>
        <v>15018.876099585064</v>
      </c>
      <c r="P156" s="40">
        <f t="shared" si="20"/>
        <v>1532703.5730000001</v>
      </c>
      <c r="Q156" s="10"/>
      <c r="R156" s="39">
        <f t="shared" si="21"/>
        <v>12410.555246963564</v>
      </c>
      <c r="T156" s="38">
        <f t="shared" si="22"/>
        <v>0</v>
      </c>
      <c r="U156" s="37"/>
      <c r="V156" s="36">
        <f t="shared" si="23"/>
        <v>0</v>
      </c>
      <c r="X156" s="35">
        <f t="shared" si="24"/>
        <v>0</v>
      </c>
      <c r="Y156" s="34"/>
      <c r="Z156" s="33">
        <f t="shared" si="25"/>
        <v>0</v>
      </c>
      <c r="AA156" s="14"/>
      <c r="AB156" s="32">
        <f t="shared" si="26"/>
        <v>0</v>
      </c>
      <c r="AC156" s="14"/>
    </row>
    <row r="157" spans="1:29" x14ac:dyDescent="0.2">
      <c r="A157" s="43" t="s">
        <v>80</v>
      </c>
      <c r="B157" s="30" t="s">
        <v>231</v>
      </c>
      <c r="C157" s="30" t="s">
        <v>230</v>
      </c>
      <c r="D157" s="41">
        <v>2916.5</v>
      </c>
      <c r="E157" s="10"/>
      <c r="F157" s="13">
        <v>29589222.48</v>
      </c>
      <c r="G157" s="10"/>
      <c r="H157" s="39">
        <f t="shared" si="18"/>
        <v>10145.456019201098</v>
      </c>
      <c r="J157" s="41">
        <v>2928.5</v>
      </c>
      <c r="K157" s="10"/>
      <c r="L157" s="13">
        <v>31117025.919999998</v>
      </c>
      <c r="M157" s="10"/>
      <c r="N157" s="39">
        <f t="shared" si="19"/>
        <v>10625.585084514256</v>
      </c>
      <c r="P157" s="40">
        <f t="shared" si="20"/>
        <v>26630300.232000001</v>
      </c>
      <c r="Q157" s="10"/>
      <c r="R157" s="39">
        <f t="shared" si="21"/>
        <v>9130.9104172809875</v>
      </c>
      <c r="T157" s="38">
        <f t="shared" si="22"/>
        <v>0</v>
      </c>
      <c r="U157" s="37"/>
      <c r="V157" s="36">
        <f t="shared" si="23"/>
        <v>0</v>
      </c>
      <c r="X157" s="35">
        <f t="shared" si="24"/>
        <v>0</v>
      </c>
      <c r="Y157" s="34"/>
      <c r="Z157" s="33">
        <f t="shared" si="25"/>
        <v>0</v>
      </c>
      <c r="AA157" s="14"/>
      <c r="AB157" s="32">
        <f t="shared" si="26"/>
        <v>0</v>
      </c>
      <c r="AC157" s="14"/>
    </row>
    <row r="158" spans="1:29" x14ac:dyDescent="0.2">
      <c r="A158" s="43" t="s">
        <v>33</v>
      </c>
      <c r="B158" s="30" t="s">
        <v>228</v>
      </c>
      <c r="C158" s="30" t="s">
        <v>229</v>
      </c>
      <c r="D158" s="41">
        <v>351</v>
      </c>
      <c r="E158" s="10"/>
      <c r="F158" s="13">
        <v>4285715.45</v>
      </c>
      <c r="G158" s="10"/>
      <c r="H158" s="39">
        <f t="shared" si="18"/>
        <v>12210.015527065527</v>
      </c>
      <c r="J158" s="41">
        <v>334</v>
      </c>
      <c r="K158" s="10"/>
      <c r="L158" s="13">
        <v>4474860.16</v>
      </c>
      <c r="M158" s="10"/>
      <c r="N158" s="39">
        <f t="shared" si="19"/>
        <v>13397.784910179642</v>
      </c>
      <c r="P158" s="40">
        <f t="shared" si="20"/>
        <v>3857143.9050000003</v>
      </c>
      <c r="Q158" s="10"/>
      <c r="R158" s="39">
        <f t="shared" si="21"/>
        <v>10989.013974358975</v>
      </c>
      <c r="T158" s="38">
        <f t="shared" si="22"/>
        <v>0</v>
      </c>
      <c r="U158" s="37"/>
      <c r="V158" s="36">
        <f t="shared" si="23"/>
        <v>0</v>
      </c>
      <c r="X158" s="35">
        <f t="shared" si="24"/>
        <v>0</v>
      </c>
      <c r="Y158" s="34"/>
      <c r="Z158" s="33">
        <f t="shared" si="25"/>
        <v>0</v>
      </c>
      <c r="AA158" s="14"/>
      <c r="AB158" s="32">
        <f t="shared" si="26"/>
        <v>0</v>
      </c>
      <c r="AC158" s="14"/>
    </row>
    <row r="159" spans="1:29" x14ac:dyDescent="0.2">
      <c r="A159" s="43" t="s">
        <v>42</v>
      </c>
      <c r="B159" s="30" t="s">
        <v>228</v>
      </c>
      <c r="C159" s="30" t="s">
        <v>227</v>
      </c>
      <c r="D159" s="41">
        <v>2567.5</v>
      </c>
      <c r="E159" s="10"/>
      <c r="F159" s="13">
        <v>19062693.830000002</v>
      </c>
      <c r="G159" s="10"/>
      <c r="H159" s="39">
        <f t="shared" si="18"/>
        <v>7424.6129814995138</v>
      </c>
      <c r="J159" s="41">
        <v>2446.5</v>
      </c>
      <c r="K159" s="10"/>
      <c r="L159" s="13">
        <v>19547832.039999988</v>
      </c>
      <c r="M159" s="10"/>
      <c r="N159" s="39">
        <f t="shared" si="19"/>
        <v>7990.1214142652716</v>
      </c>
      <c r="P159" s="40">
        <f t="shared" si="20"/>
        <v>17156424.447000001</v>
      </c>
      <c r="Q159" s="10"/>
      <c r="R159" s="39">
        <f t="shared" si="21"/>
        <v>6682.1516833495625</v>
      </c>
      <c r="T159" s="38">
        <f t="shared" si="22"/>
        <v>0</v>
      </c>
      <c r="U159" s="37"/>
      <c r="V159" s="36">
        <f t="shared" si="23"/>
        <v>0</v>
      </c>
      <c r="X159" s="35">
        <f t="shared" si="24"/>
        <v>0</v>
      </c>
      <c r="Y159" s="34"/>
      <c r="Z159" s="33">
        <f t="shared" si="25"/>
        <v>0</v>
      </c>
      <c r="AA159" s="14"/>
      <c r="AB159" s="32">
        <f t="shared" si="26"/>
        <v>0</v>
      </c>
      <c r="AC159" s="14"/>
    </row>
    <row r="160" spans="1:29" x14ac:dyDescent="0.2">
      <c r="A160" s="43" t="s">
        <v>157</v>
      </c>
      <c r="B160" s="30" t="s">
        <v>222</v>
      </c>
      <c r="C160" s="30" t="s">
        <v>226</v>
      </c>
      <c r="D160" s="41">
        <v>339</v>
      </c>
      <c r="E160" s="10"/>
      <c r="F160" s="13">
        <v>3209112.51</v>
      </c>
      <c r="G160" s="10"/>
      <c r="H160" s="39">
        <f t="shared" si="18"/>
        <v>9466.4085840707958</v>
      </c>
      <c r="J160" s="41">
        <v>335.5</v>
      </c>
      <c r="K160" s="10"/>
      <c r="L160" s="13">
        <v>3426202.2200000011</v>
      </c>
      <c r="M160" s="10"/>
      <c r="N160" s="39">
        <f t="shared" si="19"/>
        <v>10212.227183308498</v>
      </c>
      <c r="P160" s="40">
        <f t="shared" si="20"/>
        <v>2888201.2590000001</v>
      </c>
      <c r="Q160" s="10"/>
      <c r="R160" s="39">
        <f t="shared" si="21"/>
        <v>8519.7677256637162</v>
      </c>
      <c r="T160" s="38">
        <f t="shared" si="22"/>
        <v>0</v>
      </c>
      <c r="U160" s="37"/>
      <c r="V160" s="36">
        <f t="shared" si="23"/>
        <v>0</v>
      </c>
      <c r="X160" s="35">
        <f t="shared" si="24"/>
        <v>0</v>
      </c>
      <c r="Y160" s="34"/>
      <c r="Z160" s="33">
        <f t="shared" si="25"/>
        <v>0</v>
      </c>
      <c r="AA160" s="14"/>
      <c r="AB160" s="32">
        <f t="shared" si="26"/>
        <v>0</v>
      </c>
      <c r="AC160" s="14"/>
    </row>
    <row r="161" spans="1:29" x14ac:dyDescent="0.2">
      <c r="A161" s="43" t="s">
        <v>124</v>
      </c>
      <c r="B161" s="30" t="s">
        <v>222</v>
      </c>
      <c r="C161" s="30" t="s">
        <v>225</v>
      </c>
      <c r="D161" s="41">
        <v>96.5</v>
      </c>
      <c r="E161" s="10"/>
      <c r="F161" s="13">
        <v>1461014.55</v>
      </c>
      <c r="G161" s="10"/>
      <c r="H161" s="39">
        <f t="shared" si="18"/>
        <v>15140.047150259068</v>
      </c>
      <c r="J161" s="41">
        <v>100</v>
      </c>
      <c r="K161" s="10"/>
      <c r="L161" s="13">
        <v>1729994.46</v>
      </c>
      <c r="M161" s="10"/>
      <c r="N161" s="39">
        <f t="shared" si="19"/>
        <v>17299.944599999999</v>
      </c>
      <c r="P161" s="40">
        <f t="shared" si="20"/>
        <v>1314913.095</v>
      </c>
      <c r="Q161" s="10"/>
      <c r="R161" s="39">
        <f t="shared" si="21"/>
        <v>13626.042435233161</v>
      </c>
      <c r="T161" s="38">
        <f t="shared" si="22"/>
        <v>0</v>
      </c>
      <c r="U161" s="37"/>
      <c r="V161" s="36">
        <f t="shared" si="23"/>
        <v>0</v>
      </c>
      <c r="X161" s="35">
        <f t="shared" si="24"/>
        <v>0</v>
      </c>
      <c r="Y161" s="34"/>
      <c r="Z161" s="33">
        <f t="shared" si="25"/>
        <v>0</v>
      </c>
      <c r="AA161" s="14"/>
      <c r="AB161" s="32">
        <f t="shared" si="26"/>
        <v>0</v>
      </c>
      <c r="AC161" s="14"/>
    </row>
    <row r="162" spans="1:29" x14ac:dyDescent="0.2">
      <c r="A162" s="43" t="s">
        <v>153</v>
      </c>
      <c r="B162" s="30" t="s">
        <v>222</v>
      </c>
      <c r="C162" s="30" t="s">
        <v>224</v>
      </c>
      <c r="D162" s="41">
        <v>176.5</v>
      </c>
      <c r="E162" s="10"/>
      <c r="F162" s="13">
        <v>2054852.86</v>
      </c>
      <c r="G162" s="10"/>
      <c r="H162" s="39">
        <f t="shared" si="18"/>
        <v>11642.225835694051</v>
      </c>
      <c r="J162" s="41">
        <v>179</v>
      </c>
      <c r="K162" s="10"/>
      <c r="L162" s="13">
        <v>2189310.0200000009</v>
      </c>
      <c r="M162" s="10"/>
      <c r="N162" s="39">
        <f t="shared" si="19"/>
        <v>12230.782234636878</v>
      </c>
      <c r="P162" s="40">
        <f t="shared" si="20"/>
        <v>1849367.574</v>
      </c>
      <c r="Q162" s="10"/>
      <c r="R162" s="39">
        <f t="shared" si="21"/>
        <v>10478.003252124647</v>
      </c>
      <c r="T162" s="38">
        <f t="shared" si="22"/>
        <v>0</v>
      </c>
      <c r="U162" s="37"/>
      <c r="V162" s="36">
        <f t="shared" si="23"/>
        <v>0</v>
      </c>
      <c r="X162" s="35">
        <f t="shared" si="24"/>
        <v>0</v>
      </c>
      <c r="Y162" s="34"/>
      <c r="Z162" s="33">
        <f t="shared" si="25"/>
        <v>0</v>
      </c>
      <c r="AA162" s="14"/>
      <c r="AB162" s="32">
        <f t="shared" si="26"/>
        <v>0</v>
      </c>
      <c r="AC162" s="14"/>
    </row>
    <row r="163" spans="1:29" x14ac:dyDescent="0.2">
      <c r="A163" s="43" t="s">
        <v>56</v>
      </c>
      <c r="B163" s="30" t="s">
        <v>222</v>
      </c>
      <c r="C163" s="30" t="s">
        <v>223</v>
      </c>
      <c r="D163" s="41">
        <v>106</v>
      </c>
      <c r="E163" s="10"/>
      <c r="F163" s="13">
        <v>1474409.46</v>
      </c>
      <c r="G163" s="10"/>
      <c r="H163" s="39">
        <f t="shared" si="18"/>
        <v>13909.523207547169</v>
      </c>
      <c r="J163" s="41">
        <v>112.5</v>
      </c>
      <c r="K163" s="10"/>
      <c r="L163" s="13">
        <v>1967900.4200000006</v>
      </c>
      <c r="M163" s="10"/>
      <c r="N163" s="39">
        <f t="shared" si="19"/>
        <v>17492.448177777784</v>
      </c>
      <c r="P163" s="40">
        <f t="shared" si="20"/>
        <v>1326968.514</v>
      </c>
      <c r="Q163" s="10"/>
      <c r="R163" s="39">
        <f t="shared" si="21"/>
        <v>12518.570886792451</v>
      </c>
      <c r="T163" s="38">
        <f t="shared" si="22"/>
        <v>0</v>
      </c>
      <c r="U163" s="37"/>
      <c r="V163" s="36">
        <f t="shared" si="23"/>
        <v>0</v>
      </c>
      <c r="X163" s="35">
        <f t="shared" si="24"/>
        <v>0</v>
      </c>
      <c r="Y163" s="34"/>
      <c r="Z163" s="33">
        <f t="shared" si="25"/>
        <v>0</v>
      </c>
      <c r="AA163" s="14"/>
      <c r="AB163" s="32">
        <f t="shared" si="26"/>
        <v>0</v>
      </c>
      <c r="AC163" s="14"/>
    </row>
    <row r="164" spans="1:29" x14ac:dyDescent="0.2">
      <c r="A164" s="43" t="s">
        <v>175</v>
      </c>
      <c r="B164" s="30" t="s">
        <v>222</v>
      </c>
      <c r="C164" s="30" t="s">
        <v>221</v>
      </c>
      <c r="D164" s="41">
        <v>87</v>
      </c>
      <c r="E164" s="10"/>
      <c r="F164" s="13">
        <v>1447712.09</v>
      </c>
      <c r="G164" s="10"/>
      <c r="H164" s="39">
        <f t="shared" si="18"/>
        <v>16640.368850574712</v>
      </c>
      <c r="J164" s="41">
        <v>81.5</v>
      </c>
      <c r="K164" s="10"/>
      <c r="L164" s="13">
        <v>1521207.4199999997</v>
      </c>
      <c r="M164" s="10"/>
      <c r="N164" s="39">
        <f t="shared" si="19"/>
        <v>18665.121717791408</v>
      </c>
      <c r="P164" s="40">
        <f t="shared" si="20"/>
        <v>1302940.8810000001</v>
      </c>
      <c r="Q164" s="10"/>
      <c r="R164" s="39">
        <f t="shared" si="21"/>
        <v>14976.331965517242</v>
      </c>
      <c r="T164" s="38">
        <f t="shared" si="22"/>
        <v>0</v>
      </c>
      <c r="U164" s="37"/>
      <c r="V164" s="36">
        <f t="shared" si="23"/>
        <v>0</v>
      </c>
      <c r="X164" s="35">
        <f t="shared" si="24"/>
        <v>0</v>
      </c>
      <c r="Y164" s="34"/>
      <c r="Z164" s="33">
        <f t="shared" si="25"/>
        <v>0</v>
      </c>
      <c r="AA164" s="14"/>
      <c r="AB164" s="32">
        <f t="shared" si="26"/>
        <v>0</v>
      </c>
      <c r="AC164" s="14"/>
    </row>
    <row r="165" spans="1:29" x14ac:dyDescent="0.2">
      <c r="A165" s="43" t="s">
        <v>134</v>
      </c>
      <c r="B165" s="30" t="s">
        <v>209</v>
      </c>
      <c r="C165" s="30" t="s">
        <v>220</v>
      </c>
      <c r="D165" s="41">
        <v>1752.5</v>
      </c>
      <c r="E165" s="10"/>
      <c r="F165" s="13">
        <v>13629644.970000001</v>
      </c>
      <c r="G165" s="10"/>
      <c r="H165" s="39">
        <f t="shared" si="18"/>
        <v>7777.2581854493583</v>
      </c>
      <c r="J165" s="41">
        <v>1798</v>
      </c>
      <c r="K165" s="10"/>
      <c r="L165" s="13">
        <v>15154024.779999994</v>
      </c>
      <c r="M165" s="10"/>
      <c r="N165" s="39">
        <f t="shared" si="19"/>
        <v>8428.2673971078948</v>
      </c>
      <c r="P165" s="40">
        <f t="shared" si="20"/>
        <v>12266680.473000001</v>
      </c>
      <c r="Q165" s="10"/>
      <c r="R165" s="39">
        <f t="shared" si="21"/>
        <v>6999.5323669044228</v>
      </c>
      <c r="T165" s="38">
        <f t="shared" si="22"/>
        <v>0</v>
      </c>
      <c r="U165" s="37"/>
      <c r="V165" s="36">
        <f t="shared" si="23"/>
        <v>0</v>
      </c>
      <c r="X165" s="35">
        <f t="shared" si="24"/>
        <v>0</v>
      </c>
      <c r="Y165" s="34"/>
      <c r="Z165" s="33">
        <f t="shared" si="25"/>
        <v>0</v>
      </c>
      <c r="AA165" s="14"/>
      <c r="AB165" s="32">
        <f t="shared" si="26"/>
        <v>0</v>
      </c>
      <c r="AC165" s="14"/>
    </row>
    <row r="166" spans="1:29" x14ac:dyDescent="0.2">
      <c r="A166" s="43" t="s">
        <v>154</v>
      </c>
      <c r="B166" s="30" t="s">
        <v>209</v>
      </c>
      <c r="C166" s="30" t="s">
        <v>219</v>
      </c>
      <c r="D166" s="41">
        <v>1737.5</v>
      </c>
      <c r="E166" s="10"/>
      <c r="F166" s="13">
        <v>11484601.43</v>
      </c>
      <c r="G166" s="10"/>
      <c r="H166" s="39">
        <f t="shared" si="18"/>
        <v>6609.8425496402879</v>
      </c>
      <c r="J166" s="41">
        <v>1773.5</v>
      </c>
      <c r="K166" s="10"/>
      <c r="L166" s="13">
        <v>12314811.869999995</v>
      </c>
      <c r="M166" s="10"/>
      <c r="N166" s="39">
        <f t="shared" si="19"/>
        <v>6943.7901719763158</v>
      </c>
      <c r="P166" s="40">
        <f t="shared" si="20"/>
        <v>10336141.287</v>
      </c>
      <c r="Q166" s="10"/>
      <c r="R166" s="39">
        <f t="shared" si="21"/>
        <v>5948.858294676259</v>
      </c>
      <c r="T166" s="38">
        <f t="shared" si="22"/>
        <v>0</v>
      </c>
      <c r="U166" s="37"/>
      <c r="V166" s="36">
        <f t="shared" si="23"/>
        <v>0</v>
      </c>
      <c r="X166" s="35">
        <f t="shared" si="24"/>
        <v>0</v>
      </c>
      <c r="Y166" s="34"/>
      <c r="Z166" s="33">
        <f t="shared" si="25"/>
        <v>0</v>
      </c>
      <c r="AA166" s="14"/>
      <c r="AB166" s="32">
        <f t="shared" si="26"/>
        <v>0</v>
      </c>
      <c r="AC166" s="14"/>
    </row>
    <row r="167" spans="1:29" x14ac:dyDescent="0.2">
      <c r="A167" s="43" t="s">
        <v>97</v>
      </c>
      <c r="B167" s="30" t="s">
        <v>209</v>
      </c>
      <c r="C167" s="30" t="s">
        <v>218</v>
      </c>
      <c r="D167" s="41">
        <v>2122</v>
      </c>
      <c r="E167" s="10"/>
      <c r="F167" s="13">
        <v>16906040.800000001</v>
      </c>
      <c r="G167" s="10"/>
      <c r="H167" s="39">
        <f t="shared" si="18"/>
        <v>7967.0314797360979</v>
      </c>
      <c r="J167" s="41">
        <v>2124</v>
      </c>
      <c r="K167" s="10"/>
      <c r="L167" s="13">
        <v>17671168.18</v>
      </c>
      <c r="M167" s="10"/>
      <c r="N167" s="39">
        <f t="shared" si="19"/>
        <v>8319.7590301318269</v>
      </c>
      <c r="P167" s="40">
        <f t="shared" si="20"/>
        <v>15215436.720000001</v>
      </c>
      <c r="Q167" s="10"/>
      <c r="R167" s="39">
        <f t="shared" si="21"/>
        <v>7170.3283317624882</v>
      </c>
      <c r="T167" s="38">
        <f t="shared" si="22"/>
        <v>0</v>
      </c>
      <c r="U167" s="37"/>
      <c r="V167" s="36">
        <f t="shared" si="23"/>
        <v>0</v>
      </c>
      <c r="X167" s="35">
        <f t="shared" si="24"/>
        <v>0</v>
      </c>
      <c r="Y167" s="34"/>
      <c r="Z167" s="33">
        <f t="shared" si="25"/>
        <v>0</v>
      </c>
      <c r="AA167" s="14"/>
      <c r="AB167" s="32">
        <f t="shared" si="26"/>
        <v>0</v>
      </c>
      <c r="AC167" s="14"/>
    </row>
    <row r="168" spans="1:29" x14ac:dyDescent="0.2">
      <c r="A168" s="43" t="s">
        <v>39</v>
      </c>
      <c r="B168" s="30" t="s">
        <v>209</v>
      </c>
      <c r="C168" s="30" t="s">
        <v>217</v>
      </c>
      <c r="D168" s="41">
        <v>4285.5</v>
      </c>
      <c r="E168" s="10"/>
      <c r="F168" s="13">
        <v>31218486.529999997</v>
      </c>
      <c r="G168" s="10"/>
      <c r="H168" s="39">
        <f t="shared" si="18"/>
        <v>7284.6777575545439</v>
      </c>
      <c r="J168" s="41">
        <v>4451</v>
      </c>
      <c r="K168" s="10"/>
      <c r="L168" s="13">
        <v>33009391.339999974</v>
      </c>
      <c r="M168" s="10"/>
      <c r="N168" s="39">
        <f t="shared" si="19"/>
        <v>7416.1741945630138</v>
      </c>
      <c r="P168" s="40">
        <f t="shared" si="20"/>
        <v>28096637.876999997</v>
      </c>
      <c r="Q168" s="10"/>
      <c r="R168" s="39">
        <f t="shared" si="21"/>
        <v>6556.2099817990893</v>
      </c>
      <c r="T168" s="38">
        <f t="shared" si="22"/>
        <v>0</v>
      </c>
      <c r="U168" s="37"/>
      <c r="V168" s="36">
        <f t="shared" si="23"/>
        <v>0</v>
      </c>
      <c r="X168" s="35">
        <f t="shared" si="24"/>
        <v>0</v>
      </c>
      <c r="Y168" s="34"/>
      <c r="Z168" s="33">
        <f t="shared" si="25"/>
        <v>0</v>
      </c>
      <c r="AA168" s="14"/>
      <c r="AB168" s="32">
        <f t="shared" si="26"/>
        <v>0</v>
      </c>
      <c r="AC168" s="14"/>
    </row>
    <row r="169" spans="1:29" x14ac:dyDescent="0.2">
      <c r="A169" s="43" t="s">
        <v>123</v>
      </c>
      <c r="B169" s="30" t="s">
        <v>209</v>
      </c>
      <c r="C169" s="30" t="s">
        <v>216</v>
      </c>
      <c r="D169" s="41">
        <v>3053</v>
      </c>
      <c r="E169" s="10"/>
      <c r="F169" s="13">
        <v>20439689.550000001</v>
      </c>
      <c r="G169" s="10"/>
      <c r="H169" s="39">
        <f t="shared" si="18"/>
        <v>6694.9523583360633</v>
      </c>
      <c r="J169" s="41">
        <v>3138.5</v>
      </c>
      <c r="K169" s="10"/>
      <c r="L169" s="13">
        <v>21486031.709999982</v>
      </c>
      <c r="M169" s="10"/>
      <c r="N169" s="39">
        <f t="shared" si="19"/>
        <v>6845.955618926233</v>
      </c>
      <c r="P169" s="40">
        <f t="shared" si="20"/>
        <v>18395720.595000003</v>
      </c>
      <c r="Q169" s="10"/>
      <c r="R169" s="39">
        <f t="shared" si="21"/>
        <v>6025.4571225024574</v>
      </c>
      <c r="T169" s="38">
        <f t="shared" si="22"/>
        <v>0</v>
      </c>
      <c r="U169" s="37"/>
      <c r="V169" s="36">
        <f t="shared" si="23"/>
        <v>0</v>
      </c>
      <c r="X169" s="35">
        <f t="shared" si="24"/>
        <v>0</v>
      </c>
      <c r="Y169" s="34"/>
      <c r="Z169" s="33">
        <f t="shared" si="25"/>
        <v>0</v>
      </c>
      <c r="AA169" s="14"/>
      <c r="AB169" s="32">
        <f t="shared" si="26"/>
        <v>0</v>
      </c>
      <c r="AC169" s="14"/>
    </row>
    <row r="170" spans="1:29" x14ac:dyDescent="0.2">
      <c r="A170" s="43" t="s">
        <v>4</v>
      </c>
      <c r="B170" s="30" t="s">
        <v>209</v>
      </c>
      <c r="C170" s="30" t="s">
        <v>215</v>
      </c>
      <c r="D170" s="41">
        <v>18733.5</v>
      </c>
      <c r="E170" s="10"/>
      <c r="F170" s="13">
        <v>128933426.68000001</v>
      </c>
      <c r="G170" s="10"/>
      <c r="H170" s="39">
        <f t="shared" si="18"/>
        <v>6882.5060282381837</v>
      </c>
      <c r="J170" s="41">
        <v>19085.5</v>
      </c>
      <c r="K170" s="10"/>
      <c r="L170" s="13">
        <v>141334625.64999995</v>
      </c>
      <c r="M170" s="10"/>
      <c r="N170" s="39">
        <f t="shared" si="19"/>
        <v>7405.3404757538419</v>
      </c>
      <c r="P170" s="40">
        <f t="shared" si="20"/>
        <v>116040084.01200001</v>
      </c>
      <c r="Q170" s="10"/>
      <c r="R170" s="39">
        <f t="shared" si="21"/>
        <v>6194.2554254143652</v>
      </c>
      <c r="T170" s="38">
        <f t="shared" si="22"/>
        <v>0</v>
      </c>
      <c r="U170" s="37"/>
      <c r="V170" s="36">
        <f t="shared" si="23"/>
        <v>0</v>
      </c>
      <c r="X170" s="35">
        <f t="shared" si="24"/>
        <v>0</v>
      </c>
      <c r="Y170" s="34"/>
      <c r="Z170" s="33">
        <f t="shared" si="25"/>
        <v>0</v>
      </c>
      <c r="AA170" s="14"/>
      <c r="AB170" s="32">
        <f t="shared" si="26"/>
        <v>0</v>
      </c>
      <c r="AC170" s="14"/>
    </row>
    <row r="171" spans="1:29" x14ac:dyDescent="0.2">
      <c r="A171" s="43" t="s">
        <v>8</v>
      </c>
      <c r="B171" s="30" t="s">
        <v>209</v>
      </c>
      <c r="C171" s="30" t="s">
        <v>214</v>
      </c>
      <c r="D171" s="41">
        <v>1077</v>
      </c>
      <c r="E171" s="10"/>
      <c r="F171" s="13">
        <v>9478441.629999999</v>
      </c>
      <c r="G171" s="10"/>
      <c r="H171" s="39">
        <f t="shared" si="18"/>
        <v>8800.7814577530171</v>
      </c>
      <c r="J171" s="41">
        <v>1050.5</v>
      </c>
      <c r="K171" s="10"/>
      <c r="L171" s="13">
        <v>10215257.029999997</v>
      </c>
      <c r="M171" s="10"/>
      <c r="N171" s="39">
        <f t="shared" si="19"/>
        <v>9724.1856544502589</v>
      </c>
      <c r="P171" s="40">
        <f t="shared" si="20"/>
        <v>8530597.4670000002</v>
      </c>
      <c r="Q171" s="10"/>
      <c r="R171" s="39">
        <f t="shared" si="21"/>
        <v>7920.7033119777152</v>
      </c>
      <c r="T171" s="38">
        <f t="shared" si="22"/>
        <v>0</v>
      </c>
      <c r="U171" s="37"/>
      <c r="V171" s="36">
        <f t="shared" si="23"/>
        <v>0</v>
      </c>
      <c r="X171" s="35">
        <f t="shared" si="24"/>
        <v>0</v>
      </c>
      <c r="Y171" s="34"/>
      <c r="Z171" s="33">
        <f t="shared" si="25"/>
        <v>0</v>
      </c>
      <c r="AA171" s="14"/>
      <c r="AB171" s="32">
        <f t="shared" si="26"/>
        <v>0</v>
      </c>
      <c r="AC171" s="14"/>
    </row>
    <row r="172" spans="1:29" x14ac:dyDescent="0.2">
      <c r="A172" s="43" t="s">
        <v>19</v>
      </c>
      <c r="B172" s="30" t="s">
        <v>209</v>
      </c>
      <c r="C172" s="30" t="s">
        <v>213</v>
      </c>
      <c r="D172" s="41">
        <v>2265</v>
      </c>
      <c r="E172" s="10"/>
      <c r="F172" s="13">
        <v>18612176.59</v>
      </c>
      <c r="G172" s="10"/>
      <c r="H172" s="39">
        <f t="shared" si="18"/>
        <v>8217.2965077262688</v>
      </c>
      <c r="J172" s="41">
        <v>2196.5</v>
      </c>
      <c r="K172" s="10"/>
      <c r="L172" s="13">
        <v>19817029.999999996</v>
      </c>
      <c r="M172" s="10"/>
      <c r="N172" s="39">
        <f t="shared" si="19"/>
        <v>9022.0942408376941</v>
      </c>
      <c r="P172" s="40">
        <f t="shared" si="20"/>
        <v>16750958.931</v>
      </c>
      <c r="Q172" s="10"/>
      <c r="R172" s="39">
        <f t="shared" si="21"/>
        <v>7395.5668569536419</v>
      </c>
      <c r="T172" s="38">
        <f t="shared" si="22"/>
        <v>0</v>
      </c>
      <c r="U172" s="37"/>
      <c r="V172" s="36">
        <f t="shared" si="23"/>
        <v>0</v>
      </c>
      <c r="X172" s="35">
        <f t="shared" si="24"/>
        <v>0</v>
      </c>
      <c r="Y172" s="34"/>
      <c r="Z172" s="33">
        <f t="shared" si="25"/>
        <v>0</v>
      </c>
      <c r="AA172" s="14"/>
      <c r="AB172" s="32">
        <f t="shared" si="26"/>
        <v>0</v>
      </c>
      <c r="AC172" s="14"/>
    </row>
    <row r="173" spans="1:29" x14ac:dyDescent="0.2">
      <c r="A173" s="43" t="s">
        <v>177</v>
      </c>
      <c r="B173" s="30" t="s">
        <v>209</v>
      </c>
      <c r="C173" s="30" t="s">
        <v>212</v>
      </c>
      <c r="D173" s="41">
        <v>791.5</v>
      </c>
      <c r="E173" s="10"/>
      <c r="F173" s="13">
        <v>6310328.29</v>
      </c>
      <c r="G173" s="10"/>
      <c r="H173" s="39">
        <f t="shared" si="18"/>
        <v>7972.6194440934933</v>
      </c>
      <c r="J173" s="41">
        <v>759</v>
      </c>
      <c r="K173" s="10"/>
      <c r="L173" s="13">
        <v>6913770.0099999942</v>
      </c>
      <c r="M173" s="10"/>
      <c r="N173" s="39">
        <f t="shared" si="19"/>
        <v>9109.0513965744321</v>
      </c>
      <c r="P173" s="40">
        <f t="shared" si="20"/>
        <v>5679295.4610000001</v>
      </c>
      <c r="Q173" s="10"/>
      <c r="R173" s="39">
        <f t="shared" si="21"/>
        <v>7175.3574996841444</v>
      </c>
      <c r="T173" s="38">
        <f t="shared" si="22"/>
        <v>0</v>
      </c>
      <c r="U173" s="37"/>
      <c r="V173" s="36">
        <f t="shared" si="23"/>
        <v>0</v>
      </c>
      <c r="X173" s="35">
        <f t="shared" si="24"/>
        <v>0</v>
      </c>
      <c r="Y173" s="34"/>
      <c r="Z173" s="33">
        <f t="shared" si="25"/>
        <v>0</v>
      </c>
      <c r="AA173" s="14"/>
      <c r="AB173" s="32">
        <f t="shared" si="26"/>
        <v>0</v>
      </c>
      <c r="AC173" s="14"/>
    </row>
    <row r="174" spans="1:29" x14ac:dyDescent="0.2">
      <c r="A174" s="43" t="s">
        <v>139</v>
      </c>
      <c r="B174" s="30" t="s">
        <v>209</v>
      </c>
      <c r="C174" s="30" t="s">
        <v>211</v>
      </c>
      <c r="D174" s="41">
        <v>146.5</v>
      </c>
      <c r="E174" s="10"/>
      <c r="F174" s="13">
        <v>1990909.65</v>
      </c>
      <c r="G174" s="10"/>
      <c r="H174" s="39">
        <f t="shared" si="18"/>
        <v>13589.826962457337</v>
      </c>
      <c r="J174" s="41">
        <v>152.5</v>
      </c>
      <c r="K174" s="10"/>
      <c r="L174" s="13">
        <v>2151573.7900000005</v>
      </c>
      <c r="M174" s="10"/>
      <c r="N174" s="39">
        <f t="shared" si="19"/>
        <v>14108.680590163938</v>
      </c>
      <c r="P174" s="40">
        <f t="shared" si="20"/>
        <v>1791818.6850000001</v>
      </c>
      <c r="Q174" s="10"/>
      <c r="R174" s="39">
        <f t="shared" si="21"/>
        <v>12230.844266211603</v>
      </c>
      <c r="T174" s="38">
        <f t="shared" si="22"/>
        <v>0</v>
      </c>
      <c r="U174" s="37"/>
      <c r="V174" s="36">
        <f t="shared" si="23"/>
        <v>0</v>
      </c>
      <c r="X174" s="35">
        <f t="shared" si="24"/>
        <v>0</v>
      </c>
      <c r="Y174" s="34"/>
      <c r="Z174" s="33">
        <f t="shared" si="25"/>
        <v>0</v>
      </c>
      <c r="AA174" s="14"/>
      <c r="AB174" s="32">
        <f t="shared" si="26"/>
        <v>0</v>
      </c>
      <c r="AC174" s="14"/>
    </row>
    <row r="175" spans="1:29" x14ac:dyDescent="0.2">
      <c r="A175" s="43" t="s">
        <v>176</v>
      </c>
      <c r="B175" s="30" t="s">
        <v>209</v>
      </c>
      <c r="C175" s="30" t="s">
        <v>210</v>
      </c>
      <c r="D175" s="41">
        <v>159</v>
      </c>
      <c r="E175" s="10"/>
      <c r="F175" s="13">
        <v>1910604.6099999999</v>
      </c>
      <c r="G175" s="10"/>
      <c r="H175" s="39">
        <f t="shared" si="18"/>
        <v>12016.381194968553</v>
      </c>
      <c r="J175" s="41">
        <v>170</v>
      </c>
      <c r="K175" s="10"/>
      <c r="L175" s="13">
        <v>1987633.7</v>
      </c>
      <c r="M175" s="10"/>
      <c r="N175" s="39">
        <f t="shared" si="19"/>
        <v>11691.962941176471</v>
      </c>
      <c r="P175" s="40">
        <f t="shared" si="20"/>
        <v>1719544.149</v>
      </c>
      <c r="Q175" s="10"/>
      <c r="R175" s="39">
        <f t="shared" si="21"/>
        <v>10814.743075471699</v>
      </c>
      <c r="T175" s="38">
        <f t="shared" si="22"/>
        <v>0</v>
      </c>
      <c r="U175" s="37"/>
      <c r="V175" s="36">
        <f t="shared" si="23"/>
        <v>0</v>
      </c>
      <c r="X175" s="35">
        <f t="shared" si="24"/>
        <v>0</v>
      </c>
      <c r="Y175" s="34"/>
      <c r="Z175" s="33">
        <f t="shared" si="25"/>
        <v>0</v>
      </c>
      <c r="AA175" s="14"/>
      <c r="AB175" s="32">
        <f t="shared" si="26"/>
        <v>0</v>
      </c>
      <c r="AC175" s="14"/>
    </row>
    <row r="176" spans="1:29" x14ac:dyDescent="0.2">
      <c r="A176" s="43" t="s">
        <v>126</v>
      </c>
      <c r="B176" s="30" t="s">
        <v>209</v>
      </c>
      <c r="C176" s="30" t="s">
        <v>208</v>
      </c>
      <c r="D176" s="41">
        <v>83.5</v>
      </c>
      <c r="E176" s="10"/>
      <c r="F176" s="13">
        <v>1588398.58</v>
      </c>
      <c r="G176" s="10"/>
      <c r="H176" s="39">
        <f t="shared" si="18"/>
        <v>19022.737485029942</v>
      </c>
      <c r="J176" s="41">
        <v>81.5</v>
      </c>
      <c r="K176" s="10"/>
      <c r="L176" s="13">
        <v>1699519.15</v>
      </c>
      <c r="M176" s="10"/>
      <c r="N176" s="39">
        <f t="shared" si="19"/>
        <v>20852.995705521473</v>
      </c>
      <c r="P176" s="40">
        <f t="shared" si="20"/>
        <v>1429558.7220000001</v>
      </c>
      <c r="Q176" s="10"/>
      <c r="R176" s="39">
        <f t="shared" si="21"/>
        <v>17120.463736526948</v>
      </c>
      <c r="T176" s="38">
        <f t="shared" si="22"/>
        <v>0</v>
      </c>
      <c r="U176" s="37"/>
      <c r="V176" s="36">
        <f t="shared" si="23"/>
        <v>0</v>
      </c>
      <c r="X176" s="35">
        <f t="shared" si="24"/>
        <v>0</v>
      </c>
      <c r="Y176" s="34"/>
      <c r="Z176" s="33">
        <f t="shared" si="25"/>
        <v>0</v>
      </c>
      <c r="AA176" s="14"/>
      <c r="AB176" s="32">
        <f t="shared" si="26"/>
        <v>0</v>
      </c>
      <c r="AC176" s="14"/>
    </row>
    <row r="177" spans="1:29" x14ac:dyDescent="0.2">
      <c r="A177" s="42" t="s">
        <v>143</v>
      </c>
      <c r="B177" s="30" t="s">
        <v>204</v>
      </c>
      <c r="C177" s="30" t="s">
        <v>207</v>
      </c>
      <c r="D177" s="41">
        <v>768.5</v>
      </c>
      <c r="E177" s="10"/>
      <c r="F177" s="13">
        <v>6381293.4800000004</v>
      </c>
      <c r="G177" s="10"/>
      <c r="H177" s="39">
        <f t="shared" si="18"/>
        <v>8303.56991541965</v>
      </c>
      <c r="J177" s="41">
        <v>757</v>
      </c>
      <c r="K177" s="10"/>
      <c r="L177" s="13">
        <v>7181572.9299999932</v>
      </c>
      <c r="M177" s="10"/>
      <c r="N177" s="39">
        <f t="shared" si="19"/>
        <v>9486.8863011888952</v>
      </c>
      <c r="P177" s="40">
        <f t="shared" si="20"/>
        <v>5743164.1320000002</v>
      </c>
      <c r="Q177" s="10"/>
      <c r="R177" s="39">
        <f t="shared" si="21"/>
        <v>7473.2129238776852</v>
      </c>
      <c r="T177" s="38">
        <f t="shared" si="22"/>
        <v>0</v>
      </c>
      <c r="U177" s="37"/>
      <c r="V177" s="36">
        <f t="shared" si="23"/>
        <v>0</v>
      </c>
      <c r="X177" s="35">
        <f t="shared" si="24"/>
        <v>0</v>
      </c>
      <c r="Y177" s="34"/>
      <c r="Z177" s="33">
        <f t="shared" si="25"/>
        <v>0</v>
      </c>
      <c r="AA177" s="14"/>
      <c r="AB177" s="32">
        <f t="shared" si="26"/>
        <v>0</v>
      </c>
      <c r="AC177" s="14"/>
    </row>
    <row r="178" spans="1:29" x14ac:dyDescent="0.2">
      <c r="A178" s="42" t="s">
        <v>142</v>
      </c>
      <c r="B178" s="30" t="s">
        <v>204</v>
      </c>
      <c r="C178" s="30" t="s">
        <v>206</v>
      </c>
      <c r="D178" s="41">
        <v>665.5</v>
      </c>
      <c r="E178" s="10"/>
      <c r="F178" s="13">
        <v>5378325.7699999996</v>
      </c>
      <c r="G178" s="10"/>
      <c r="H178" s="39">
        <f t="shared" si="18"/>
        <v>8081.631510142749</v>
      </c>
      <c r="J178" s="41">
        <v>680</v>
      </c>
      <c r="K178" s="10"/>
      <c r="L178" s="13">
        <v>6073087.5999999978</v>
      </c>
      <c r="M178" s="10"/>
      <c r="N178" s="39">
        <f t="shared" si="19"/>
        <v>8931.0111764705853</v>
      </c>
      <c r="P178" s="40">
        <f t="shared" si="20"/>
        <v>4840493.193</v>
      </c>
      <c r="Q178" s="10"/>
      <c r="R178" s="39">
        <f t="shared" si="21"/>
        <v>7273.4683591284738</v>
      </c>
      <c r="T178" s="38">
        <f t="shared" si="22"/>
        <v>0</v>
      </c>
      <c r="U178" s="37"/>
      <c r="V178" s="36">
        <f t="shared" si="23"/>
        <v>0</v>
      </c>
      <c r="X178" s="35">
        <f t="shared" si="24"/>
        <v>0</v>
      </c>
      <c r="Y178" s="34"/>
      <c r="Z178" s="33">
        <f t="shared" si="25"/>
        <v>0</v>
      </c>
      <c r="AA178" s="14"/>
      <c r="AB178" s="32">
        <f t="shared" si="26"/>
        <v>0</v>
      </c>
      <c r="AC178" s="14"/>
    </row>
    <row r="179" spans="1:29" x14ac:dyDescent="0.2">
      <c r="A179" s="42" t="s">
        <v>121</v>
      </c>
      <c r="B179" s="30" t="s">
        <v>204</v>
      </c>
      <c r="C179" s="30" t="s">
        <v>205</v>
      </c>
      <c r="D179" s="41">
        <v>136</v>
      </c>
      <c r="E179" s="10"/>
      <c r="F179" s="13">
        <v>1744205.51</v>
      </c>
      <c r="G179" s="10"/>
      <c r="H179" s="39">
        <f t="shared" si="18"/>
        <v>12825.040514705883</v>
      </c>
      <c r="J179" s="41">
        <v>155</v>
      </c>
      <c r="K179" s="10"/>
      <c r="L179" s="13">
        <v>1895688.98</v>
      </c>
      <c r="M179" s="10"/>
      <c r="N179" s="39">
        <f t="shared" si="19"/>
        <v>12230.251483870969</v>
      </c>
      <c r="P179" s="40">
        <f t="shared" si="20"/>
        <v>1569784.959</v>
      </c>
      <c r="Q179" s="10"/>
      <c r="R179" s="39">
        <f t="shared" si="21"/>
        <v>11542.536463235294</v>
      </c>
      <c r="T179" s="38">
        <f t="shared" si="22"/>
        <v>0</v>
      </c>
      <c r="U179" s="37"/>
      <c r="V179" s="36">
        <f t="shared" si="23"/>
        <v>0</v>
      </c>
      <c r="X179" s="35">
        <f t="shared" si="24"/>
        <v>0</v>
      </c>
      <c r="Y179" s="34"/>
      <c r="Z179" s="33">
        <f t="shared" si="25"/>
        <v>0</v>
      </c>
      <c r="AA179" s="14"/>
      <c r="AB179" s="32">
        <f t="shared" si="26"/>
        <v>0</v>
      </c>
      <c r="AC179" s="14"/>
    </row>
    <row r="180" spans="1:29" x14ac:dyDescent="0.2">
      <c r="A180" s="42" t="s">
        <v>102</v>
      </c>
      <c r="B180" s="30" t="s">
        <v>204</v>
      </c>
      <c r="C180" s="30" t="s">
        <v>203</v>
      </c>
      <c r="D180" s="41">
        <v>76.5</v>
      </c>
      <c r="E180" s="10"/>
      <c r="F180" s="13">
        <v>1527403.71</v>
      </c>
      <c r="G180" s="10"/>
      <c r="H180" s="39">
        <f t="shared" si="18"/>
        <v>19966.06156862745</v>
      </c>
      <c r="J180" s="41">
        <v>69</v>
      </c>
      <c r="K180" s="10"/>
      <c r="L180" s="13">
        <v>1507633.0299999998</v>
      </c>
      <c r="M180" s="10"/>
      <c r="N180" s="39">
        <f t="shared" si="19"/>
        <v>21849.754057971011</v>
      </c>
      <c r="P180" s="40">
        <f t="shared" si="20"/>
        <v>1374663.3389999999</v>
      </c>
      <c r="Q180" s="10"/>
      <c r="R180" s="39">
        <f t="shared" si="21"/>
        <v>17969.455411764706</v>
      </c>
      <c r="T180" s="38">
        <f t="shared" si="22"/>
        <v>0</v>
      </c>
      <c r="U180" s="37"/>
      <c r="V180" s="36">
        <f t="shared" si="23"/>
        <v>0</v>
      </c>
      <c r="X180" s="35">
        <f t="shared" si="24"/>
        <v>0</v>
      </c>
      <c r="Y180" s="34"/>
      <c r="Z180" s="33">
        <f t="shared" si="25"/>
        <v>0</v>
      </c>
      <c r="AA180" s="14"/>
      <c r="AB180" s="32">
        <f t="shared" si="26"/>
        <v>0</v>
      </c>
      <c r="AC180" s="14"/>
    </row>
    <row r="181" spans="1:29" ht="13.5" thickBot="1" x14ac:dyDescent="0.25">
      <c r="A181" s="31" t="s">
        <v>137</v>
      </c>
      <c r="C181" s="30" t="s">
        <v>202</v>
      </c>
      <c r="D181" s="29">
        <v>10074.5</v>
      </c>
      <c r="E181" s="26"/>
      <c r="F181" s="28">
        <v>62661051.340000004</v>
      </c>
      <c r="G181" s="26"/>
      <c r="H181" s="25">
        <f t="shared" si="18"/>
        <v>6219.76786341754</v>
      </c>
      <c r="J181" s="29">
        <v>11232.5</v>
      </c>
      <c r="K181" s="26"/>
      <c r="L181" s="28">
        <v>71153341.949999973</v>
      </c>
      <c r="M181" s="26"/>
      <c r="N181" s="25">
        <f t="shared" si="19"/>
        <v>6334.595321611393</v>
      </c>
      <c r="P181" s="27">
        <f t="shared" si="20"/>
        <v>56394946.206000008</v>
      </c>
      <c r="Q181" s="26"/>
      <c r="R181" s="25">
        <f t="shared" si="21"/>
        <v>5597.7910770757862</v>
      </c>
      <c r="T181" s="24">
        <f t="shared" si="22"/>
        <v>0</v>
      </c>
      <c r="U181" s="23"/>
      <c r="V181" s="22">
        <f t="shared" si="23"/>
        <v>0</v>
      </c>
      <c r="X181" s="21">
        <f t="shared" si="24"/>
        <v>0</v>
      </c>
      <c r="Y181" s="20"/>
      <c r="Z181" s="19">
        <f t="shared" si="25"/>
        <v>0</v>
      </c>
      <c r="AA181" s="14"/>
      <c r="AB181" s="18">
        <f t="shared" si="26"/>
        <v>0</v>
      </c>
      <c r="AC181" s="14"/>
    </row>
    <row r="182" spans="1:29" x14ac:dyDescent="0.2">
      <c r="D182" s="17">
        <f>SUM(D3:D181)</f>
        <v>798285</v>
      </c>
      <c r="F182" s="15">
        <f>SUM(F3:F181)</f>
        <v>6359160114.5400028</v>
      </c>
      <c r="J182" s="17">
        <f>SUM(J3:J181)</f>
        <v>807302</v>
      </c>
      <c r="L182" s="15">
        <f>SUM(L3:L181)</f>
        <v>6747953423.2800026</v>
      </c>
      <c r="T182" s="13"/>
      <c r="X182" s="13"/>
      <c r="AA182" s="14"/>
      <c r="AB182" s="14"/>
      <c r="AC182" s="14"/>
    </row>
    <row r="183" spans="1:29" x14ac:dyDescent="0.2">
      <c r="D183" s="17"/>
      <c r="J183" s="17"/>
      <c r="T183" s="13"/>
      <c r="X183" s="13"/>
      <c r="AA183" s="14"/>
      <c r="AB183" s="14"/>
    </row>
    <row r="184" spans="1:29" x14ac:dyDescent="0.2">
      <c r="A184" s="16"/>
      <c r="D184" s="14"/>
      <c r="J184" s="14"/>
      <c r="T184" s="13"/>
      <c r="X184" s="13"/>
      <c r="AA184" s="12"/>
      <c r="AB184" s="12"/>
    </row>
    <row r="185" spans="1:29" x14ac:dyDescent="0.2">
      <c r="D185" s="12"/>
      <c r="E185" s="11" t="s">
        <v>466</v>
      </c>
      <c r="F185" s="8" t="s">
        <v>467</v>
      </c>
      <c r="J185" s="12"/>
      <c r="T185" s="13"/>
      <c r="X185" s="13"/>
      <c r="AA185" s="12"/>
      <c r="AB185" s="12"/>
    </row>
    <row r="186" spans="1:29" x14ac:dyDescent="0.2">
      <c r="D186" s="14"/>
      <c r="F186" s="15"/>
      <c r="J186" s="14"/>
      <c r="L186" s="15"/>
      <c r="T186" s="13"/>
      <c r="X186" s="13"/>
      <c r="AA186" s="12"/>
      <c r="AB186" s="12"/>
    </row>
    <row r="187" spans="1:29" x14ac:dyDescent="0.2">
      <c r="D187" s="14"/>
      <c r="J187" s="14"/>
      <c r="T187" s="13"/>
      <c r="X187" s="13"/>
      <c r="AA187" s="12"/>
      <c r="AB187" s="12"/>
    </row>
    <row r="188" spans="1:29" x14ac:dyDescent="0.2">
      <c r="D188" s="14"/>
      <c r="J188" s="14"/>
      <c r="T188" s="13"/>
      <c r="X188" s="13"/>
      <c r="AA188" s="12"/>
      <c r="AB188" s="12"/>
    </row>
    <row r="189" spans="1:29" x14ac:dyDescent="0.2">
      <c r="D189" s="14"/>
      <c r="J189" s="14"/>
      <c r="T189" s="13"/>
      <c r="X189" s="13"/>
      <c r="AA189" s="12"/>
      <c r="AB189" s="12"/>
    </row>
    <row r="190" spans="1:29" x14ac:dyDescent="0.2">
      <c r="D190" s="14"/>
      <c r="J190" s="14"/>
      <c r="T190" s="13"/>
      <c r="X190" s="13"/>
      <c r="AA190" s="12"/>
      <c r="AB190" s="12"/>
    </row>
    <row r="191" spans="1:29" x14ac:dyDescent="0.2">
      <c r="D191" s="14"/>
      <c r="J191" s="14"/>
      <c r="T191" s="13"/>
      <c r="X191" s="13"/>
      <c r="AA191" s="12"/>
      <c r="AB191" s="12"/>
    </row>
    <row r="192" spans="1:29" x14ac:dyDescent="0.2">
      <c r="D192" s="14"/>
      <c r="J192" s="14"/>
      <c r="T192" s="13"/>
      <c r="X192" s="13"/>
      <c r="AA192" s="12"/>
      <c r="AB192" s="12"/>
    </row>
    <row r="193" spans="4:28" x14ac:dyDescent="0.2">
      <c r="D193" s="14"/>
      <c r="J193" s="14"/>
      <c r="T193" s="13"/>
      <c r="X193" s="13"/>
      <c r="AA193" s="12"/>
      <c r="AB193" s="12"/>
    </row>
    <row r="194" spans="4:28" x14ac:dyDescent="0.2">
      <c r="D194" s="12"/>
      <c r="J194" s="12"/>
      <c r="T194" s="13"/>
      <c r="X194" s="13"/>
      <c r="AA194" s="12"/>
      <c r="AB194" s="12"/>
    </row>
    <row r="195" spans="4:28" x14ac:dyDescent="0.2">
      <c r="D195" s="12"/>
      <c r="J195" s="12"/>
      <c r="T195" s="13"/>
      <c r="X195" s="13"/>
      <c r="AA195" s="12"/>
      <c r="AB195" s="12"/>
    </row>
    <row r="196" spans="4:28" x14ac:dyDescent="0.2">
      <c r="D196" s="12"/>
      <c r="J196" s="12"/>
      <c r="T196" s="13"/>
      <c r="X196" s="13"/>
      <c r="AA196" s="12"/>
      <c r="AB196" s="12"/>
    </row>
    <row r="197" spans="4:28" x14ac:dyDescent="0.2">
      <c r="D197" s="12"/>
      <c r="J197" s="12"/>
      <c r="T197" s="13"/>
      <c r="X197" s="13"/>
      <c r="AA197" s="12"/>
      <c r="AB197" s="12"/>
    </row>
    <row r="198" spans="4:28" x14ac:dyDescent="0.2">
      <c r="D198" s="12"/>
      <c r="J198" s="12"/>
      <c r="T198" s="13"/>
      <c r="X198" s="13"/>
      <c r="AA198" s="12"/>
      <c r="AB198" s="12"/>
    </row>
    <row r="199" spans="4:28" x14ac:dyDescent="0.2">
      <c r="D199" s="12"/>
      <c r="J199" s="12"/>
      <c r="T199" s="13"/>
      <c r="X199" s="13"/>
      <c r="AA199" s="12"/>
      <c r="AB199" s="12"/>
    </row>
    <row r="200" spans="4:28" x14ac:dyDescent="0.2">
      <c r="D200" s="12"/>
      <c r="J200" s="12"/>
      <c r="T200" s="13"/>
      <c r="X200" s="13"/>
      <c r="AA200" s="12"/>
      <c r="AB200" s="12"/>
    </row>
    <row r="201" spans="4:28" x14ac:dyDescent="0.2">
      <c r="D201" s="12"/>
      <c r="J201" s="12"/>
      <c r="AA201" s="12"/>
      <c r="AB201" s="12"/>
    </row>
    <row r="202" spans="4:28" x14ac:dyDescent="0.2">
      <c r="D202" s="12"/>
      <c r="J202" s="12"/>
      <c r="AA202" s="12"/>
      <c r="AB202" s="12"/>
    </row>
    <row r="203" spans="4:28" x14ac:dyDescent="0.2">
      <c r="D203" s="12"/>
      <c r="J203" s="12"/>
      <c r="AA203" s="12"/>
      <c r="AB203" s="12"/>
    </row>
    <row r="204" spans="4:28" x14ac:dyDescent="0.2">
      <c r="D204" s="12"/>
      <c r="J204" s="12"/>
      <c r="AA204" s="12"/>
      <c r="AB204" s="12"/>
    </row>
    <row r="205" spans="4:28" x14ac:dyDescent="0.2">
      <c r="D205" s="12"/>
      <c r="J205" s="12"/>
      <c r="AA205" s="12"/>
      <c r="AB205" s="12"/>
    </row>
    <row r="206" spans="4:28" x14ac:dyDescent="0.2">
      <c r="D206" s="12"/>
      <c r="J206" s="12"/>
      <c r="AA206" s="12"/>
      <c r="AB206" s="12"/>
    </row>
    <row r="207" spans="4:28" x14ac:dyDescent="0.2">
      <c r="D207" s="12"/>
      <c r="J207" s="12"/>
      <c r="AA207" s="12"/>
      <c r="AB207" s="12"/>
    </row>
    <row r="208" spans="4:28" x14ac:dyDescent="0.2">
      <c r="D208" s="12"/>
      <c r="J208" s="12"/>
      <c r="AA208" s="12"/>
      <c r="AB208" s="12"/>
    </row>
    <row r="209" spans="4:28" x14ac:dyDescent="0.2">
      <c r="D209" s="12"/>
      <c r="J209" s="12"/>
      <c r="AA209" s="12"/>
      <c r="AB209" s="12"/>
    </row>
    <row r="210" spans="4:28" x14ac:dyDescent="0.2">
      <c r="D210" s="12"/>
      <c r="J210" s="12"/>
      <c r="AA210" s="12"/>
      <c r="AB210" s="12"/>
    </row>
    <row r="211" spans="4:28" x14ac:dyDescent="0.2">
      <c r="D211" s="12"/>
      <c r="J211" s="12"/>
      <c r="AA211" s="12"/>
      <c r="AB211" s="12"/>
    </row>
    <row r="212" spans="4:28" x14ac:dyDescent="0.2">
      <c r="D212" s="12"/>
      <c r="J212" s="12"/>
      <c r="AA212" s="12"/>
      <c r="AB212" s="12"/>
    </row>
    <row r="213" spans="4:28" x14ac:dyDescent="0.2">
      <c r="D213" s="12"/>
      <c r="J213" s="12"/>
      <c r="AA213" s="12"/>
      <c r="AB213" s="12"/>
    </row>
    <row r="214" spans="4:28" x14ac:dyDescent="0.2">
      <c r="D214" s="12"/>
      <c r="J214" s="12"/>
      <c r="AA214" s="12"/>
      <c r="AB214" s="12"/>
    </row>
    <row r="215" spans="4:28" x14ac:dyDescent="0.2">
      <c r="D215" s="12"/>
      <c r="J215" s="12"/>
      <c r="AA215" s="12"/>
      <c r="AB215" s="12"/>
    </row>
    <row r="216" spans="4:28" x14ac:dyDescent="0.2">
      <c r="D216" s="12"/>
      <c r="J216" s="12"/>
      <c r="AA216" s="12"/>
      <c r="AB216" s="12"/>
    </row>
    <row r="217" spans="4:28" x14ac:dyDescent="0.2">
      <c r="D217" s="12"/>
      <c r="J217" s="12"/>
      <c r="AA217" s="12"/>
      <c r="AB217" s="12"/>
    </row>
    <row r="218" spans="4:28" x14ac:dyDescent="0.2">
      <c r="D218" s="12"/>
      <c r="J218" s="12"/>
      <c r="AA218" s="12"/>
      <c r="AB218" s="12"/>
    </row>
    <row r="219" spans="4:28" x14ac:dyDescent="0.2">
      <c r="D219" s="12"/>
      <c r="J219" s="12"/>
      <c r="AA219" s="12"/>
      <c r="AB219" s="12"/>
    </row>
    <row r="220" spans="4:28" x14ac:dyDescent="0.2">
      <c r="D220" s="12"/>
      <c r="J220" s="12"/>
      <c r="AA220" s="12"/>
      <c r="AB220" s="12"/>
    </row>
    <row r="221" spans="4:28" x14ac:dyDescent="0.2">
      <c r="D221" s="12"/>
      <c r="J221" s="12"/>
      <c r="AA221" s="12"/>
      <c r="AB221" s="12"/>
    </row>
    <row r="222" spans="4:28" x14ac:dyDescent="0.2">
      <c r="D222" s="12"/>
      <c r="J222" s="12"/>
      <c r="AA222" s="12"/>
      <c r="AB222" s="12"/>
    </row>
    <row r="223" spans="4:28" x14ac:dyDescent="0.2">
      <c r="D223" s="12"/>
      <c r="J223" s="12"/>
      <c r="AA223" s="12"/>
      <c r="AB223" s="12"/>
    </row>
    <row r="224" spans="4:28" x14ac:dyDescent="0.2">
      <c r="D224" s="12"/>
      <c r="J224" s="12"/>
      <c r="AA224" s="12"/>
      <c r="AB224" s="12"/>
    </row>
    <row r="225" spans="4:28" x14ac:dyDescent="0.2">
      <c r="D225" s="12"/>
      <c r="J225" s="12"/>
      <c r="AA225" s="12"/>
      <c r="AB225" s="12"/>
    </row>
    <row r="226" spans="4:28" x14ac:dyDescent="0.2">
      <c r="D226" s="12"/>
      <c r="J226" s="12"/>
      <c r="AA226" s="12"/>
      <c r="AB226" s="12"/>
    </row>
    <row r="227" spans="4:28" x14ac:dyDescent="0.2">
      <c r="D227" s="12"/>
      <c r="J227" s="12"/>
      <c r="AA227" s="12"/>
      <c r="AB227" s="12"/>
    </row>
    <row r="228" spans="4:28" x14ac:dyDescent="0.2">
      <c r="D228" s="12"/>
      <c r="J228" s="12"/>
      <c r="AA228" s="12"/>
      <c r="AB228" s="12"/>
    </row>
    <row r="229" spans="4:28" x14ac:dyDescent="0.2">
      <c r="D229" s="12"/>
      <c r="J229" s="12"/>
      <c r="AA229" s="12"/>
      <c r="AB229" s="12"/>
    </row>
    <row r="230" spans="4:28" x14ac:dyDescent="0.2">
      <c r="D230" s="12"/>
      <c r="J230" s="12"/>
      <c r="AA230" s="12"/>
      <c r="AB230" s="12"/>
    </row>
    <row r="231" spans="4:28" x14ac:dyDescent="0.2">
      <c r="D231" s="12"/>
      <c r="J231" s="12"/>
      <c r="AA231" s="12"/>
      <c r="AB231" s="12"/>
    </row>
    <row r="232" spans="4:28" x14ac:dyDescent="0.2">
      <c r="D232" s="12"/>
      <c r="J232" s="12"/>
      <c r="AA232" s="12"/>
      <c r="AB232" s="12"/>
    </row>
    <row r="233" spans="4:28" x14ac:dyDescent="0.2">
      <c r="D233" s="12"/>
      <c r="J233" s="12"/>
      <c r="AA233" s="12"/>
      <c r="AB233" s="12"/>
    </row>
    <row r="234" spans="4:28" x14ac:dyDescent="0.2">
      <c r="D234" s="12"/>
      <c r="J234" s="12"/>
      <c r="AA234" s="12"/>
      <c r="AB234" s="12"/>
    </row>
    <row r="235" spans="4:28" x14ac:dyDescent="0.2">
      <c r="D235" s="12"/>
      <c r="J235" s="12"/>
      <c r="AA235" s="12"/>
      <c r="AB235" s="12"/>
    </row>
    <row r="236" spans="4:28" x14ac:dyDescent="0.2">
      <c r="D236" s="12"/>
      <c r="J236" s="12"/>
      <c r="AA236" s="12"/>
      <c r="AB236" s="12"/>
    </row>
    <row r="237" spans="4:28" x14ac:dyDescent="0.2">
      <c r="D237" s="12"/>
      <c r="J237" s="12"/>
      <c r="AA237" s="12"/>
      <c r="AB237" s="12"/>
    </row>
    <row r="238" spans="4:28" x14ac:dyDescent="0.2">
      <c r="D238" s="12"/>
      <c r="J238" s="12"/>
      <c r="AA238" s="12"/>
      <c r="AB238" s="12"/>
    </row>
    <row r="239" spans="4:28" x14ac:dyDescent="0.2">
      <c r="D239" s="12"/>
      <c r="J239" s="12"/>
      <c r="AA239" s="12"/>
      <c r="AB239" s="12"/>
    </row>
    <row r="240" spans="4:28" x14ac:dyDescent="0.2">
      <c r="D240" s="12"/>
      <c r="J240" s="12"/>
      <c r="AA240" s="12"/>
      <c r="AB240" s="12"/>
    </row>
    <row r="241" spans="4:28" x14ac:dyDescent="0.2">
      <c r="D241" s="12"/>
      <c r="J241" s="12"/>
      <c r="AA241" s="12"/>
      <c r="AB241" s="12"/>
    </row>
    <row r="242" spans="4:28" x14ac:dyDescent="0.2">
      <c r="D242" s="12"/>
      <c r="J242" s="12"/>
      <c r="AA242" s="12"/>
      <c r="AB242" s="12"/>
    </row>
    <row r="243" spans="4:28" x14ac:dyDescent="0.2">
      <c r="D243" s="12"/>
      <c r="J243" s="12"/>
      <c r="AA243" s="12"/>
      <c r="AB243" s="12"/>
    </row>
    <row r="244" spans="4:28" x14ac:dyDescent="0.2">
      <c r="D244" s="12"/>
      <c r="J244" s="12"/>
      <c r="AA244" s="12"/>
      <c r="AB244" s="12"/>
    </row>
    <row r="245" spans="4:28" x14ac:dyDescent="0.2">
      <c r="D245" s="12"/>
      <c r="J245" s="12"/>
      <c r="AA245" s="12"/>
      <c r="AB245" s="12"/>
    </row>
    <row r="246" spans="4:28" x14ac:dyDescent="0.2">
      <c r="D246" s="12"/>
      <c r="J246" s="12"/>
      <c r="AA246" s="12"/>
      <c r="AB246" s="12"/>
    </row>
    <row r="247" spans="4:28" x14ac:dyDescent="0.2">
      <c r="D247" s="12"/>
      <c r="J247" s="12"/>
      <c r="AA247" s="12"/>
      <c r="AB247" s="12"/>
    </row>
    <row r="248" spans="4:28" x14ac:dyDescent="0.2">
      <c r="D248" s="12"/>
      <c r="J248" s="12"/>
      <c r="AA248" s="12"/>
      <c r="AB248" s="12"/>
    </row>
    <row r="249" spans="4:28" x14ac:dyDescent="0.2">
      <c r="D249" s="12"/>
      <c r="J249" s="12"/>
      <c r="AA249" s="12"/>
      <c r="AB249" s="12"/>
    </row>
    <row r="250" spans="4:28" x14ac:dyDescent="0.2">
      <c r="D250" s="12"/>
      <c r="J250" s="12"/>
      <c r="AA250" s="12"/>
      <c r="AB250" s="12"/>
    </row>
    <row r="251" spans="4:28" x14ac:dyDescent="0.2">
      <c r="D251" s="12"/>
      <c r="J251" s="12"/>
      <c r="AA251" s="12"/>
      <c r="AB251" s="12"/>
    </row>
    <row r="252" spans="4:28" x14ac:dyDescent="0.2">
      <c r="D252" s="12"/>
      <c r="J252" s="12"/>
      <c r="AA252" s="12"/>
      <c r="AB252" s="12"/>
    </row>
    <row r="253" spans="4:28" x14ac:dyDescent="0.2">
      <c r="D253" s="12"/>
      <c r="J253" s="12"/>
      <c r="AA253" s="12"/>
      <c r="AB253" s="12"/>
    </row>
    <row r="254" spans="4:28" x14ac:dyDescent="0.2">
      <c r="D254" s="12"/>
      <c r="J254" s="12"/>
      <c r="AA254" s="12"/>
      <c r="AB254" s="12"/>
    </row>
    <row r="255" spans="4:28" x14ac:dyDescent="0.2">
      <c r="D255" s="12"/>
      <c r="J255" s="12"/>
      <c r="AA255" s="12"/>
      <c r="AB255" s="12"/>
    </row>
    <row r="256" spans="4:28" x14ac:dyDescent="0.2">
      <c r="D256" s="12"/>
      <c r="J256" s="12"/>
      <c r="AA256" s="12"/>
      <c r="AB256" s="12"/>
    </row>
    <row r="257" spans="4:10" x14ac:dyDescent="0.2">
      <c r="D257" s="12"/>
      <c r="J257" s="12"/>
    </row>
  </sheetData>
  <autoFilter ref="A2:AC182"/>
  <mergeCells count="5">
    <mergeCell ref="D1:H1"/>
    <mergeCell ref="J1:N1"/>
    <mergeCell ref="P1:R1"/>
    <mergeCell ref="T1:V1"/>
    <mergeCell ref="X1:Z1"/>
  </mergeCells>
  <conditionalFormatting sqref="AB3:AB181 X3:X181 Z3:Z181">
    <cfRule type="cellIs" dxfId="0" priority="1" stopIfTrue="1" operator="notEqual">
      <formula>0</formula>
    </cfRule>
  </conditionalFormatting>
  <pageMargins left="0.75" right="0.75" top="1" bottom="1" header="0.5" footer="0.5"/>
  <pageSetup paperSize="5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workbookViewId="0">
      <selection activeCell="A14" sqref="A14"/>
    </sheetView>
  </sheetViews>
  <sheetFormatPr defaultRowHeight="12" x14ac:dyDescent="0.2"/>
  <cols>
    <col min="1" max="1" width="6" style="1" bestFit="1" customWidth="1"/>
    <col min="2" max="2" width="43.7109375" style="1" bestFit="1" customWidth="1"/>
    <col min="3" max="3" width="29.85546875" style="1" bestFit="1" customWidth="1"/>
    <col min="4" max="4" width="29" style="1" bestFit="1" customWidth="1"/>
    <col min="5" max="5" width="9.5703125" style="1" bestFit="1" customWidth="1"/>
    <col min="6" max="16384" width="9.140625" style="1"/>
  </cols>
  <sheetData>
    <row r="2" spans="1:6" x14ac:dyDescent="0.2">
      <c r="B2" s="5" t="s">
        <v>201</v>
      </c>
      <c r="C2" s="5" t="s">
        <v>200</v>
      </c>
    </row>
    <row r="6" spans="1:6" x14ac:dyDescent="0.2">
      <c r="B6" s="5" t="s">
        <v>199</v>
      </c>
    </row>
    <row r="8" spans="1:6" x14ac:dyDescent="0.2">
      <c r="B8" s="5" t="s">
        <v>198</v>
      </c>
      <c r="C8" s="5" t="s">
        <v>197</v>
      </c>
      <c r="D8" s="5" t="s">
        <v>196</v>
      </c>
      <c r="E8" s="5" t="s">
        <v>195</v>
      </c>
      <c r="F8" s="1" t="s">
        <v>464</v>
      </c>
    </row>
    <row r="9" spans="1:6" ht="24" x14ac:dyDescent="0.2">
      <c r="A9" s="5" t="s">
        <v>191</v>
      </c>
      <c r="B9" s="7" t="s">
        <v>194</v>
      </c>
      <c r="C9" s="6" t="s">
        <v>193</v>
      </c>
      <c r="D9" s="1" t="s">
        <v>189</v>
      </c>
      <c r="E9" s="1" t="s">
        <v>186</v>
      </c>
      <c r="F9" s="1" t="s">
        <v>458</v>
      </c>
    </row>
    <row r="10" spans="1:6" x14ac:dyDescent="0.2">
      <c r="A10" s="5" t="s">
        <v>191</v>
      </c>
      <c r="B10" s="1" t="s">
        <v>192</v>
      </c>
      <c r="C10" s="4"/>
      <c r="D10" s="4" t="s">
        <v>178</v>
      </c>
      <c r="F10" s="1" t="s">
        <v>459</v>
      </c>
    </row>
    <row r="11" spans="1:6" x14ac:dyDescent="0.2">
      <c r="A11" s="5" t="s">
        <v>191</v>
      </c>
      <c r="B11" s="4" t="s">
        <v>1</v>
      </c>
      <c r="C11" s="1" t="s">
        <v>190</v>
      </c>
      <c r="D11" s="1" t="s">
        <v>189</v>
      </c>
      <c r="E11" s="1" t="s">
        <v>186</v>
      </c>
      <c r="F11" s="1" t="s">
        <v>460</v>
      </c>
    </row>
    <row r="12" spans="1:6" x14ac:dyDescent="0.2">
      <c r="A12" s="5" t="s">
        <v>188</v>
      </c>
      <c r="B12" s="4" t="s">
        <v>1</v>
      </c>
      <c r="D12" s="2" t="s">
        <v>187</v>
      </c>
      <c r="E12" s="1" t="s">
        <v>186</v>
      </c>
      <c r="F12" s="1" t="s">
        <v>461</v>
      </c>
    </row>
    <row r="13" spans="1:6" x14ac:dyDescent="0.2">
      <c r="A13" s="5" t="s">
        <v>191</v>
      </c>
      <c r="B13" s="1" t="s">
        <v>455</v>
      </c>
      <c r="E13" s="1">
        <v>4410</v>
      </c>
      <c r="F13" s="1" t="s">
        <v>462</v>
      </c>
    </row>
    <row r="14" spans="1:6" x14ac:dyDescent="0.2">
      <c r="A14" s="5" t="s">
        <v>191</v>
      </c>
      <c r="B14" s="1" t="s">
        <v>454</v>
      </c>
      <c r="E14" s="1">
        <v>4394</v>
      </c>
      <c r="F14" s="1" t="s">
        <v>463</v>
      </c>
    </row>
    <row r="18" spans="2:2" x14ac:dyDescent="0.2">
      <c r="B18" s="1" t="s">
        <v>185</v>
      </c>
    </row>
    <row r="19" spans="2:2" x14ac:dyDescent="0.2">
      <c r="B19" s="1" t="s">
        <v>184</v>
      </c>
    </row>
    <row r="21" spans="2:2" x14ac:dyDescent="0.2">
      <c r="B21" s="1" t="s">
        <v>183</v>
      </c>
    </row>
    <row r="24" spans="2:2" x14ac:dyDescent="0.2">
      <c r="B24" s="2" t="s">
        <v>182</v>
      </c>
    </row>
    <row r="25" spans="2:2" x14ac:dyDescent="0.2">
      <c r="B25" s="3" t="s">
        <v>181</v>
      </c>
    </row>
    <row r="26" spans="2:2" x14ac:dyDescent="0.2">
      <c r="B26" s="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MOE Report</vt:lpstr>
      <vt:lpstr>Report Specs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lucero_y</dc:creator>
  <cp:lastModifiedBy>Lucero, Yolanda (6847)</cp:lastModifiedBy>
  <cp:lastPrinted>2014-09-05T13:46:20Z</cp:lastPrinted>
  <dcterms:created xsi:type="dcterms:W3CDTF">2014-04-22T20:26:15Z</dcterms:created>
  <dcterms:modified xsi:type="dcterms:W3CDTF">2014-09-10T21:05:28Z</dcterms:modified>
</cp:coreProperties>
</file>