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J:\PAYMENTS\PSFA25\"/>
    </mc:Choice>
  </mc:AlternateContent>
  <xr:revisionPtr revIDLastSave="0" documentId="13_ncr:1_{3B49E625-3B5C-4A15-8855-A6B205D6772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Jun25" sheetId="77" r:id="rId1"/>
    <sheet name="May25" sheetId="76" r:id="rId2"/>
    <sheet name="Apr25" sheetId="75" r:id="rId3"/>
    <sheet name="Mar25" sheetId="74" r:id="rId4"/>
    <sheet name="Feb25" sheetId="73" r:id="rId5"/>
    <sheet name="Jan25" sheetId="72" r:id="rId6"/>
    <sheet name="Dec24" sheetId="71" r:id="rId7"/>
    <sheet name="Nov24" sheetId="70" r:id="rId8"/>
    <sheet name="Oct24" sheetId="69" r:id="rId9"/>
    <sheet name="Sep24" sheetId="68" r:id="rId10"/>
    <sheet name="Aug24" sheetId="67" r:id="rId11"/>
    <sheet name="Jul24" sheetId="66" r:id="rId12"/>
  </sheets>
  <externalReferences>
    <externalReference r:id="rId13"/>
    <externalReference r:id="rId14"/>
    <externalReference r:id="rId15"/>
  </externalReferences>
  <definedNames>
    <definedName name="_xlnm.Print_Titles" localSheetId="2">'Apr25'!$A:$A</definedName>
    <definedName name="_xlnm.Print_Titles" localSheetId="10">'Aug24'!$A:$A</definedName>
    <definedName name="_xlnm.Print_Titles" localSheetId="6">'Dec24'!$A:$A</definedName>
    <definedName name="_xlnm.Print_Titles" localSheetId="4">'Feb25'!$A:$A</definedName>
    <definedName name="_xlnm.Print_Titles" localSheetId="5">'Jan25'!$A:$A</definedName>
    <definedName name="_xlnm.Print_Titles" localSheetId="11">'Jul24'!$A:$A</definedName>
    <definedName name="_xlnm.Print_Titles" localSheetId="3">'Mar25'!$A:$A</definedName>
    <definedName name="_xlnm.Print_Titles" localSheetId="7">'Nov24'!$A:$A</definedName>
    <definedName name="_xlnm.Print_Titles" localSheetId="8">'Oct24'!$A:$A</definedName>
    <definedName name="_xlnm.Print_Titles" localSheetId="9">'Sep24'!$A:$A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W27" i="77" l="1"/>
  <c r="FU27" i="77"/>
  <c r="FQ27" i="77"/>
  <c r="FO27" i="77"/>
  <c r="FM27" i="77"/>
  <c r="FI27" i="77"/>
  <c r="FG27" i="77"/>
  <c r="FE27" i="77"/>
  <c r="FA27" i="77"/>
  <c r="EY27" i="77"/>
  <c r="EW27" i="77"/>
  <c r="ES27" i="77"/>
  <c r="EQ27" i="77"/>
  <c r="EO27" i="77"/>
  <c r="EK27" i="77"/>
  <c r="EI27" i="77"/>
  <c r="EG27" i="77"/>
  <c r="EC27" i="77"/>
  <c r="EA27" i="77"/>
  <c r="DY27" i="77"/>
  <c r="DU27" i="77"/>
  <c r="DS27" i="77"/>
  <c r="DQ27" i="77"/>
  <c r="DM27" i="77"/>
  <c r="DK27" i="77"/>
  <c r="DI27" i="77"/>
  <c r="DE27" i="77"/>
  <c r="DC27" i="77"/>
  <c r="DA27" i="77"/>
  <c r="CW27" i="77"/>
  <c r="CU27" i="77"/>
  <c r="CS27" i="77"/>
  <c r="CO27" i="77"/>
  <c r="CM27" i="77"/>
  <c r="CK27" i="77"/>
  <c r="CG27" i="77"/>
  <c r="CE27" i="77"/>
  <c r="CC27" i="77"/>
  <c r="BY27" i="77"/>
  <c r="BW27" i="77"/>
  <c r="BU27" i="77"/>
  <c r="BQ27" i="77"/>
  <c r="BO27" i="77"/>
  <c r="BM27" i="77"/>
  <c r="BI27" i="77"/>
  <c r="BE27" i="77"/>
  <c r="BA27" i="77"/>
  <c r="AW27" i="77"/>
  <c r="AS27" i="77"/>
  <c r="AO27" i="77"/>
  <c r="AK27" i="77"/>
  <c r="AG27" i="77"/>
  <c r="AC27" i="77"/>
  <c r="Y27" i="77"/>
  <c r="U27" i="77"/>
  <c r="Q27" i="77"/>
  <c r="M27" i="77"/>
  <c r="I27" i="77"/>
  <c r="E27" i="77"/>
  <c r="FY25" i="77"/>
  <c r="FY24" i="77"/>
  <c r="FY23" i="77"/>
  <c r="FX22" i="77"/>
  <c r="FX27" i="77" s="1"/>
  <c r="FW22" i="77"/>
  <c r="FV22" i="77"/>
  <c r="FV27" i="77" s="1"/>
  <c r="FU22" i="77"/>
  <c r="FT22" i="77"/>
  <c r="FT27" i="77" s="1"/>
  <c r="FS22" i="77"/>
  <c r="FS27" i="77" s="1"/>
  <c r="FR22" i="77"/>
  <c r="FR27" i="77" s="1"/>
  <c r="FQ22" i="77"/>
  <c r="FP22" i="77"/>
  <c r="FP27" i="77" s="1"/>
  <c r="FO22" i="77"/>
  <c r="FN22" i="77"/>
  <c r="FN27" i="77" s="1"/>
  <c r="FM22" i="77"/>
  <c r="FL22" i="77"/>
  <c r="FL27" i="77" s="1"/>
  <c r="FK22" i="77"/>
  <c r="FK27" i="77" s="1"/>
  <c r="FJ22" i="77"/>
  <c r="FJ27" i="77" s="1"/>
  <c r="FI22" i="77"/>
  <c r="FH22" i="77"/>
  <c r="FH27" i="77" s="1"/>
  <c r="FG22" i="77"/>
  <c r="FF22" i="77"/>
  <c r="FF27" i="77" s="1"/>
  <c r="FE22" i="77"/>
  <c r="FD22" i="77"/>
  <c r="FD27" i="77" s="1"/>
  <c r="FC22" i="77"/>
  <c r="FC27" i="77" s="1"/>
  <c r="FB22" i="77"/>
  <c r="FB27" i="77" s="1"/>
  <c r="FA22" i="77"/>
  <c r="EZ22" i="77"/>
  <c r="EZ27" i="77" s="1"/>
  <c r="EY22" i="77"/>
  <c r="EX22" i="77"/>
  <c r="EX27" i="77" s="1"/>
  <c r="EW22" i="77"/>
  <c r="EV22" i="77"/>
  <c r="EV27" i="77" s="1"/>
  <c r="EU22" i="77"/>
  <c r="EU27" i="77" s="1"/>
  <c r="ET22" i="77"/>
  <c r="ET27" i="77" s="1"/>
  <c r="ES22" i="77"/>
  <c r="ER22" i="77"/>
  <c r="ER27" i="77" s="1"/>
  <c r="EQ22" i="77"/>
  <c r="EP22" i="77"/>
  <c r="EP27" i="77" s="1"/>
  <c r="EO22" i="77"/>
  <c r="EN22" i="77"/>
  <c r="EN27" i="77" s="1"/>
  <c r="EM22" i="77"/>
  <c r="EM27" i="77" s="1"/>
  <c r="EL22" i="77"/>
  <c r="EL27" i="77" s="1"/>
  <c r="EK22" i="77"/>
  <c r="EJ22" i="77"/>
  <c r="EJ27" i="77" s="1"/>
  <c r="EI22" i="77"/>
  <c r="EH22" i="77"/>
  <c r="EH27" i="77" s="1"/>
  <c r="EG22" i="77"/>
  <c r="EF22" i="77"/>
  <c r="EF27" i="77" s="1"/>
  <c r="EE22" i="77"/>
  <c r="EE27" i="77" s="1"/>
  <c r="ED22" i="77"/>
  <c r="ED27" i="77" s="1"/>
  <c r="EC22" i="77"/>
  <c r="EB22" i="77"/>
  <c r="EB27" i="77" s="1"/>
  <c r="EA22" i="77"/>
  <c r="DZ22" i="77"/>
  <c r="DZ27" i="77" s="1"/>
  <c r="DY22" i="77"/>
  <c r="DX22" i="77"/>
  <c r="DX27" i="77" s="1"/>
  <c r="DW22" i="77"/>
  <c r="DW27" i="77" s="1"/>
  <c r="DV22" i="77"/>
  <c r="DV27" i="77" s="1"/>
  <c r="DU22" i="77"/>
  <c r="DT22" i="77"/>
  <c r="DT27" i="77" s="1"/>
  <c r="DS22" i="77"/>
  <c r="DR22" i="77"/>
  <c r="DR27" i="77" s="1"/>
  <c r="DQ22" i="77"/>
  <c r="DP22" i="77"/>
  <c r="DP27" i="77" s="1"/>
  <c r="DO22" i="77"/>
  <c r="DO27" i="77" s="1"/>
  <c r="DN22" i="77"/>
  <c r="DN27" i="77" s="1"/>
  <c r="DM22" i="77"/>
  <c r="DL22" i="77"/>
  <c r="DL27" i="77" s="1"/>
  <c r="DK22" i="77"/>
  <c r="DJ22" i="77"/>
  <c r="DJ27" i="77" s="1"/>
  <c r="DI22" i="77"/>
  <c r="DH22" i="77"/>
  <c r="DH27" i="77" s="1"/>
  <c r="DG22" i="77"/>
  <c r="DG27" i="77" s="1"/>
  <c r="DF22" i="77"/>
  <c r="DF27" i="77" s="1"/>
  <c r="DE22" i="77"/>
  <c r="DD22" i="77"/>
  <c r="DD27" i="77" s="1"/>
  <c r="DC22" i="77"/>
  <c r="DB22" i="77"/>
  <c r="DB27" i="77" s="1"/>
  <c r="DA22" i="77"/>
  <c r="CZ22" i="77"/>
  <c r="CZ27" i="77" s="1"/>
  <c r="CY22" i="77"/>
  <c r="CY27" i="77" s="1"/>
  <c r="CX22" i="77"/>
  <c r="CX27" i="77" s="1"/>
  <c r="CW22" i="77"/>
  <c r="CV22" i="77"/>
  <c r="CV27" i="77" s="1"/>
  <c r="CU22" i="77"/>
  <c r="CT22" i="77"/>
  <c r="CT27" i="77" s="1"/>
  <c r="CS22" i="77"/>
  <c r="CR22" i="77"/>
  <c r="CR27" i="77" s="1"/>
  <c r="CQ22" i="77"/>
  <c r="CQ27" i="77" s="1"/>
  <c r="CP22" i="77"/>
  <c r="CP27" i="77" s="1"/>
  <c r="CO22" i="77"/>
  <c r="CN22" i="77"/>
  <c r="CN27" i="77" s="1"/>
  <c r="CM22" i="77"/>
  <c r="CL22" i="77"/>
  <c r="CL27" i="77" s="1"/>
  <c r="CK22" i="77"/>
  <c r="CJ22" i="77"/>
  <c r="CJ27" i="77" s="1"/>
  <c r="CI22" i="77"/>
  <c r="CI27" i="77" s="1"/>
  <c r="CH22" i="77"/>
  <c r="CH27" i="77" s="1"/>
  <c r="CG22" i="77"/>
  <c r="CF22" i="77"/>
  <c r="CF27" i="77" s="1"/>
  <c r="CE22" i="77"/>
  <c r="CD22" i="77"/>
  <c r="CD27" i="77" s="1"/>
  <c r="CC22" i="77"/>
  <c r="CB22" i="77"/>
  <c r="CB27" i="77" s="1"/>
  <c r="CA22" i="77"/>
  <c r="CA27" i="77" s="1"/>
  <c r="BZ22" i="77"/>
  <c r="BZ27" i="77" s="1"/>
  <c r="BY22" i="77"/>
  <c r="BX22" i="77"/>
  <c r="BX27" i="77" s="1"/>
  <c r="BW22" i="77"/>
  <c r="BV22" i="77"/>
  <c r="BV27" i="77" s="1"/>
  <c r="BU22" i="77"/>
  <c r="BT22" i="77"/>
  <c r="BT27" i="77" s="1"/>
  <c r="BS22" i="77"/>
  <c r="BS27" i="77" s="1"/>
  <c r="BR22" i="77"/>
  <c r="BR27" i="77" s="1"/>
  <c r="BQ22" i="77"/>
  <c r="BP22" i="77"/>
  <c r="BP27" i="77" s="1"/>
  <c r="BO22" i="77"/>
  <c r="BN22" i="77"/>
  <c r="BN27" i="77" s="1"/>
  <c r="BM22" i="77"/>
  <c r="BL22" i="77"/>
  <c r="BL27" i="77" s="1"/>
  <c r="BK22" i="77"/>
  <c r="BK27" i="77" s="1"/>
  <c r="BJ22" i="77"/>
  <c r="BJ27" i="77" s="1"/>
  <c r="BI22" i="77"/>
  <c r="BH22" i="77"/>
  <c r="BH27" i="77" s="1"/>
  <c r="BG22" i="77"/>
  <c r="BG27" i="77" s="1"/>
  <c r="BF22" i="77"/>
  <c r="BF27" i="77" s="1"/>
  <c r="BE22" i="77"/>
  <c r="BD22" i="77"/>
  <c r="BD27" i="77" s="1"/>
  <c r="BC22" i="77"/>
  <c r="BC27" i="77" s="1"/>
  <c r="BB22" i="77"/>
  <c r="BB27" i="77" s="1"/>
  <c r="BA22" i="77"/>
  <c r="AZ22" i="77"/>
  <c r="AZ27" i="77" s="1"/>
  <c r="AY22" i="77"/>
  <c r="AY27" i="77" s="1"/>
  <c r="AX22" i="77"/>
  <c r="AX27" i="77" s="1"/>
  <c r="AW22" i="77"/>
  <c r="AV22" i="77"/>
  <c r="AV27" i="77" s="1"/>
  <c r="AU22" i="77"/>
  <c r="AU27" i="77" s="1"/>
  <c r="AT22" i="77"/>
  <c r="AT27" i="77" s="1"/>
  <c r="AS22" i="77"/>
  <c r="AR22" i="77"/>
  <c r="AR27" i="77" s="1"/>
  <c r="AQ22" i="77"/>
  <c r="AQ27" i="77" s="1"/>
  <c r="AP22" i="77"/>
  <c r="AP27" i="77" s="1"/>
  <c r="AO22" i="77"/>
  <c r="AN22" i="77"/>
  <c r="AN27" i="77" s="1"/>
  <c r="AM22" i="77"/>
  <c r="AM27" i="77" s="1"/>
  <c r="AL22" i="77"/>
  <c r="AL27" i="77" s="1"/>
  <c r="AK22" i="77"/>
  <c r="AJ22" i="77"/>
  <c r="AJ27" i="77" s="1"/>
  <c r="AI22" i="77"/>
  <c r="AI27" i="77" s="1"/>
  <c r="AH22" i="77"/>
  <c r="AH27" i="77" s="1"/>
  <c r="AG22" i="77"/>
  <c r="AF22" i="77"/>
  <c r="AF27" i="77" s="1"/>
  <c r="AE22" i="77"/>
  <c r="AE27" i="77" s="1"/>
  <c r="AD22" i="77"/>
  <c r="AD27" i="77" s="1"/>
  <c r="AC22" i="77"/>
  <c r="AB22" i="77"/>
  <c r="AB27" i="77" s="1"/>
  <c r="AA22" i="77"/>
  <c r="AA27" i="77" s="1"/>
  <c r="Z22" i="77"/>
  <c r="Z27" i="77" s="1"/>
  <c r="Y22" i="77"/>
  <c r="X22" i="77"/>
  <c r="X27" i="77" s="1"/>
  <c r="W22" i="77"/>
  <c r="W27" i="77" s="1"/>
  <c r="V22" i="77"/>
  <c r="V27" i="77" s="1"/>
  <c r="U22" i="77"/>
  <c r="T22" i="77"/>
  <c r="T27" i="77" s="1"/>
  <c r="S22" i="77"/>
  <c r="S27" i="77" s="1"/>
  <c r="R22" i="77"/>
  <c r="R27" i="77" s="1"/>
  <c r="Q22" i="77"/>
  <c r="P22" i="77"/>
  <c r="P27" i="77" s="1"/>
  <c r="O22" i="77"/>
  <c r="O27" i="77" s="1"/>
  <c r="N22" i="77"/>
  <c r="N27" i="77" s="1"/>
  <c r="M22" i="77"/>
  <c r="L22" i="77"/>
  <c r="L27" i="77" s="1"/>
  <c r="K22" i="77"/>
  <c r="K27" i="77" s="1"/>
  <c r="J22" i="77"/>
  <c r="J27" i="77" s="1"/>
  <c r="I22" i="77"/>
  <c r="H22" i="77"/>
  <c r="H27" i="77" s="1"/>
  <c r="G22" i="77"/>
  <c r="G27" i="77" s="1"/>
  <c r="F22" i="77"/>
  <c r="F27" i="77" s="1"/>
  <c r="E22" i="77"/>
  <c r="D22" i="77"/>
  <c r="D27" i="77" s="1"/>
  <c r="C22" i="77"/>
  <c r="C27" i="77" s="1"/>
  <c r="B22" i="77"/>
  <c r="FY21" i="77"/>
  <c r="FQ17" i="77"/>
  <c r="FQ29" i="77" s="1"/>
  <c r="FI17" i="77"/>
  <c r="FI29" i="77" s="1"/>
  <c r="FA17" i="77"/>
  <c r="FA29" i="77" s="1"/>
  <c r="ES17" i="77"/>
  <c r="ES29" i="77" s="1"/>
  <c r="EK17" i="77"/>
  <c r="EK29" i="77" s="1"/>
  <c r="EC17" i="77"/>
  <c r="EC29" i="77" s="1"/>
  <c r="DU17" i="77"/>
  <c r="DU29" i="77" s="1"/>
  <c r="DM17" i="77"/>
  <c r="DM29" i="77" s="1"/>
  <c r="DE17" i="77"/>
  <c r="DE29" i="77" s="1"/>
  <c r="CW17" i="77"/>
  <c r="CW29" i="77" s="1"/>
  <c r="CO17" i="77"/>
  <c r="CO29" i="77" s="1"/>
  <c r="CG17" i="77"/>
  <c r="CG29" i="77" s="1"/>
  <c r="BY17" i="77"/>
  <c r="BY29" i="77" s="1"/>
  <c r="BQ17" i="77"/>
  <c r="BQ29" i="77" s="1"/>
  <c r="BI17" i="77"/>
  <c r="BI29" i="77" s="1"/>
  <c r="BA17" i="77"/>
  <c r="BA29" i="77" s="1"/>
  <c r="AS17" i="77"/>
  <c r="AS29" i="77" s="1"/>
  <c r="AK17" i="77"/>
  <c r="AK29" i="77" s="1"/>
  <c r="AC17" i="77"/>
  <c r="AC29" i="77" s="1"/>
  <c r="U17" i="77"/>
  <c r="U29" i="77" s="1"/>
  <c r="M17" i="77"/>
  <c r="M29" i="77" s="1"/>
  <c r="E17" i="77"/>
  <c r="E29" i="77" s="1"/>
  <c r="FX16" i="77"/>
  <c r="FW16" i="77"/>
  <c r="FV16" i="77"/>
  <c r="FU16" i="77"/>
  <c r="FT16" i="77"/>
  <c r="FS16" i="77"/>
  <c r="FR16" i="77"/>
  <c r="FQ16" i="77"/>
  <c r="FP16" i="77"/>
  <c r="FO16" i="77"/>
  <c r="FN16" i="77"/>
  <c r="FM16" i="77"/>
  <c r="FL16" i="77"/>
  <c r="FK16" i="77"/>
  <c r="FJ16" i="77"/>
  <c r="FI16" i="77"/>
  <c r="FH16" i="77"/>
  <c r="FG16" i="77"/>
  <c r="FF16" i="77"/>
  <c r="FE16" i="77"/>
  <c r="FD16" i="77"/>
  <c r="FC16" i="77"/>
  <c r="FB16" i="77"/>
  <c r="FA16" i="77"/>
  <c r="EZ16" i="77"/>
  <c r="EY16" i="77"/>
  <c r="EX16" i="77"/>
  <c r="EW16" i="77"/>
  <c r="EV16" i="77"/>
  <c r="EU16" i="77"/>
  <c r="ET16" i="77"/>
  <c r="ES16" i="77"/>
  <c r="ER16" i="77"/>
  <c r="EQ16" i="77"/>
  <c r="EP16" i="77"/>
  <c r="EO16" i="77"/>
  <c r="EN16" i="77"/>
  <c r="EM16" i="77"/>
  <c r="EL16" i="77"/>
  <c r="EK16" i="77"/>
  <c r="EJ16" i="77"/>
  <c r="EI16" i="77"/>
  <c r="EH16" i="77"/>
  <c r="EG16" i="77"/>
  <c r="EF16" i="77"/>
  <c r="EE16" i="77"/>
  <c r="ED16" i="77"/>
  <c r="EC16" i="77"/>
  <c r="EB16" i="77"/>
  <c r="EA16" i="77"/>
  <c r="DZ16" i="77"/>
  <c r="DY16" i="77"/>
  <c r="DX16" i="77"/>
  <c r="DW16" i="77"/>
  <c r="DV16" i="77"/>
  <c r="DU16" i="77"/>
  <c r="DT16" i="77"/>
  <c r="DS16" i="77"/>
  <c r="DR16" i="77"/>
  <c r="DQ16" i="77"/>
  <c r="DP16" i="77"/>
  <c r="DO16" i="77"/>
  <c r="DN16" i="77"/>
  <c r="DM16" i="77"/>
  <c r="DL16" i="77"/>
  <c r="DK16" i="77"/>
  <c r="DJ16" i="77"/>
  <c r="DI16" i="77"/>
  <c r="DH16" i="77"/>
  <c r="DG16" i="77"/>
  <c r="DF16" i="77"/>
  <c r="DE16" i="77"/>
  <c r="DD16" i="77"/>
  <c r="DC16" i="77"/>
  <c r="DB16" i="77"/>
  <c r="DA16" i="77"/>
  <c r="CZ16" i="77"/>
  <c r="CY16" i="77"/>
  <c r="CX16" i="77"/>
  <c r="CW16" i="77"/>
  <c r="CV16" i="77"/>
  <c r="CU16" i="77"/>
  <c r="CT16" i="77"/>
  <c r="CS16" i="77"/>
  <c r="CR16" i="77"/>
  <c r="CQ16" i="77"/>
  <c r="CP16" i="77"/>
  <c r="CO16" i="77"/>
  <c r="CN16" i="77"/>
  <c r="CM16" i="77"/>
  <c r="CL16" i="77"/>
  <c r="CK16" i="77"/>
  <c r="CJ16" i="77"/>
  <c r="CI16" i="77"/>
  <c r="CH16" i="77"/>
  <c r="CG16" i="77"/>
  <c r="CF16" i="77"/>
  <c r="CE16" i="77"/>
  <c r="CD16" i="77"/>
  <c r="CC16" i="77"/>
  <c r="CB16" i="77"/>
  <c r="CA16" i="77"/>
  <c r="BZ16" i="77"/>
  <c r="BY16" i="77"/>
  <c r="BX16" i="77"/>
  <c r="BW16" i="77"/>
  <c r="BV16" i="77"/>
  <c r="BU16" i="77"/>
  <c r="BT16" i="77"/>
  <c r="BS16" i="77"/>
  <c r="BR16" i="77"/>
  <c r="BQ16" i="77"/>
  <c r="BP16" i="77"/>
  <c r="BO16" i="77"/>
  <c r="BN16" i="77"/>
  <c r="BM16" i="77"/>
  <c r="BL16" i="77"/>
  <c r="BK16" i="77"/>
  <c r="BJ16" i="77"/>
  <c r="BI16" i="77"/>
  <c r="BH16" i="77"/>
  <c r="BG16" i="77"/>
  <c r="BF16" i="77"/>
  <c r="BE16" i="77"/>
  <c r="BD16" i="77"/>
  <c r="BC16" i="77"/>
  <c r="BB16" i="77"/>
  <c r="BA16" i="77"/>
  <c r="AZ16" i="77"/>
  <c r="AY16" i="77"/>
  <c r="AX16" i="77"/>
  <c r="AW16" i="77"/>
  <c r="AV16" i="77"/>
  <c r="AU16" i="77"/>
  <c r="AT16" i="77"/>
  <c r="AS16" i="77"/>
  <c r="AR16" i="77"/>
  <c r="AQ16" i="77"/>
  <c r="AP16" i="77"/>
  <c r="AO16" i="77"/>
  <c r="AN16" i="77"/>
  <c r="AM16" i="77"/>
  <c r="AL16" i="77"/>
  <c r="AK16" i="77"/>
  <c r="AJ16" i="77"/>
  <c r="AI16" i="77"/>
  <c r="AH16" i="77"/>
  <c r="AG16" i="77"/>
  <c r="AF16" i="77"/>
  <c r="AE16" i="77"/>
  <c r="AD16" i="77"/>
  <c r="AC16" i="77"/>
  <c r="AB16" i="77"/>
  <c r="AA16" i="77"/>
  <c r="Z16" i="77"/>
  <c r="Y16" i="77"/>
  <c r="X16" i="77"/>
  <c r="W16" i="77"/>
  <c r="V16" i="77"/>
  <c r="U16" i="77"/>
  <c r="T16" i="77"/>
  <c r="S16" i="77"/>
  <c r="R16" i="77"/>
  <c r="Q16" i="77"/>
  <c r="P16" i="77"/>
  <c r="O16" i="77"/>
  <c r="N16" i="77"/>
  <c r="M16" i="77"/>
  <c r="L16" i="77"/>
  <c r="K16" i="77"/>
  <c r="J16" i="77"/>
  <c r="I16" i="77"/>
  <c r="H16" i="77"/>
  <c r="G16" i="77"/>
  <c r="F16" i="77"/>
  <c r="E16" i="77"/>
  <c r="D16" i="77"/>
  <c r="C16" i="77"/>
  <c r="FY16" i="77" s="1"/>
  <c r="B16" i="77"/>
  <c r="FX15" i="77"/>
  <c r="FX17" i="77" s="1"/>
  <c r="FX29" i="77" s="1"/>
  <c r="FW15" i="77"/>
  <c r="FW17" i="77" s="1"/>
  <c r="FW29" i="77" s="1"/>
  <c r="FV15" i="77"/>
  <c r="FV17" i="77" s="1"/>
  <c r="FV29" i="77" s="1"/>
  <c r="FU15" i="77"/>
  <c r="FU17" i="77" s="1"/>
  <c r="FU29" i="77" s="1"/>
  <c r="FT15" i="77"/>
  <c r="FS15" i="77"/>
  <c r="FS17" i="77" s="1"/>
  <c r="FS29" i="77" s="1"/>
  <c r="FR15" i="77"/>
  <c r="FR17" i="77" s="1"/>
  <c r="FQ15" i="77"/>
  <c r="FP15" i="77"/>
  <c r="FP17" i="77" s="1"/>
  <c r="FP29" i="77" s="1"/>
  <c r="FO15" i="77"/>
  <c r="FO17" i="77" s="1"/>
  <c r="FO29" i="77" s="1"/>
  <c r="FN15" i="77"/>
  <c r="FN17" i="77" s="1"/>
  <c r="FN29" i="77" s="1"/>
  <c r="FM15" i="77"/>
  <c r="FM17" i="77" s="1"/>
  <c r="FM29" i="77" s="1"/>
  <c r="FL15" i="77"/>
  <c r="FK15" i="77"/>
  <c r="FK17" i="77" s="1"/>
  <c r="FK29" i="77" s="1"/>
  <c r="FJ15" i="77"/>
  <c r="FJ17" i="77" s="1"/>
  <c r="FI15" i="77"/>
  <c r="FH15" i="77"/>
  <c r="FH17" i="77" s="1"/>
  <c r="FH29" i="77" s="1"/>
  <c r="FG15" i="77"/>
  <c r="FG17" i="77" s="1"/>
  <c r="FG29" i="77" s="1"/>
  <c r="FF15" i="77"/>
  <c r="FF17" i="77" s="1"/>
  <c r="FF29" i="77" s="1"/>
  <c r="FE15" i="77"/>
  <c r="FE17" i="77" s="1"/>
  <c r="FE29" i="77" s="1"/>
  <c r="FD15" i="77"/>
  <c r="FC15" i="77"/>
  <c r="FC17" i="77" s="1"/>
  <c r="FC29" i="77" s="1"/>
  <c r="FB15" i="77"/>
  <c r="FB17" i="77" s="1"/>
  <c r="FA15" i="77"/>
  <c r="EZ15" i="77"/>
  <c r="EZ17" i="77" s="1"/>
  <c r="EZ29" i="77" s="1"/>
  <c r="EY15" i="77"/>
  <c r="EY17" i="77" s="1"/>
  <c r="EY29" i="77" s="1"/>
  <c r="EX15" i="77"/>
  <c r="EX17" i="77" s="1"/>
  <c r="EX29" i="77" s="1"/>
  <c r="EW15" i="77"/>
  <c r="EW17" i="77" s="1"/>
  <c r="EW29" i="77" s="1"/>
  <c r="EV15" i="77"/>
  <c r="EU15" i="77"/>
  <c r="EU17" i="77" s="1"/>
  <c r="EU29" i="77" s="1"/>
  <c r="ET15" i="77"/>
  <c r="ET17" i="77" s="1"/>
  <c r="ES15" i="77"/>
  <c r="ER15" i="77"/>
  <c r="ER17" i="77" s="1"/>
  <c r="ER29" i="77" s="1"/>
  <c r="EQ15" i="77"/>
  <c r="EQ17" i="77" s="1"/>
  <c r="EQ29" i="77" s="1"/>
  <c r="EP15" i="77"/>
  <c r="EP17" i="77" s="1"/>
  <c r="EP29" i="77" s="1"/>
  <c r="EO15" i="77"/>
  <c r="EO17" i="77" s="1"/>
  <c r="EO29" i="77" s="1"/>
  <c r="EN15" i="77"/>
  <c r="EM15" i="77"/>
  <c r="EM17" i="77" s="1"/>
  <c r="EM29" i="77" s="1"/>
  <c r="EL15" i="77"/>
  <c r="EL17" i="77" s="1"/>
  <c r="EK15" i="77"/>
  <c r="EJ15" i="77"/>
  <c r="EJ17" i="77" s="1"/>
  <c r="EJ29" i="77" s="1"/>
  <c r="EI15" i="77"/>
  <c r="EI17" i="77" s="1"/>
  <c r="EI29" i="77" s="1"/>
  <c r="EH15" i="77"/>
  <c r="EH17" i="77" s="1"/>
  <c r="EH29" i="77" s="1"/>
  <c r="EG15" i="77"/>
  <c r="EG17" i="77" s="1"/>
  <c r="EG29" i="77" s="1"/>
  <c r="EF15" i="77"/>
  <c r="EE15" i="77"/>
  <c r="EE17" i="77" s="1"/>
  <c r="EE29" i="77" s="1"/>
  <c r="ED15" i="77"/>
  <c r="ED17" i="77" s="1"/>
  <c r="EC15" i="77"/>
  <c r="EB15" i="77"/>
  <c r="EB17" i="77" s="1"/>
  <c r="EB29" i="77" s="1"/>
  <c r="EA15" i="77"/>
  <c r="EA17" i="77" s="1"/>
  <c r="EA29" i="77" s="1"/>
  <c r="DZ15" i="77"/>
  <c r="DZ17" i="77" s="1"/>
  <c r="DZ29" i="77" s="1"/>
  <c r="DY15" i="77"/>
  <c r="DY17" i="77" s="1"/>
  <c r="DY29" i="77" s="1"/>
  <c r="DX15" i="77"/>
  <c r="DW15" i="77"/>
  <c r="DW17" i="77" s="1"/>
  <c r="DW29" i="77" s="1"/>
  <c r="DV15" i="77"/>
  <c r="DV17" i="77" s="1"/>
  <c r="DU15" i="77"/>
  <c r="DT15" i="77"/>
  <c r="DT17" i="77" s="1"/>
  <c r="DT29" i="77" s="1"/>
  <c r="DS15" i="77"/>
  <c r="DS17" i="77" s="1"/>
  <c r="DS29" i="77" s="1"/>
  <c r="DR15" i="77"/>
  <c r="DR17" i="77" s="1"/>
  <c r="DR29" i="77" s="1"/>
  <c r="DQ15" i="77"/>
  <c r="DQ17" i="77" s="1"/>
  <c r="DQ29" i="77" s="1"/>
  <c r="DP15" i="77"/>
  <c r="DO15" i="77"/>
  <c r="DO17" i="77" s="1"/>
  <c r="DO29" i="77" s="1"/>
  <c r="DN15" i="77"/>
  <c r="DN17" i="77" s="1"/>
  <c r="DM15" i="77"/>
  <c r="DL15" i="77"/>
  <c r="DL17" i="77" s="1"/>
  <c r="DL29" i="77" s="1"/>
  <c r="DK15" i="77"/>
  <c r="DK17" i="77" s="1"/>
  <c r="DK29" i="77" s="1"/>
  <c r="DJ15" i="77"/>
  <c r="DJ17" i="77" s="1"/>
  <c r="DJ29" i="77" s="1"/>
  <c r="DI15" i="77"/>
  <c r="DI17" i="77" s="1"/>
  <c r="DI29" i="77" s="1"/>
  <c r="DH15" i="77"/>
  <c r="DG15" i="77"/>
  <c r="DG17" i="77" s="1"/>
  <c r="DG29" i="77" s="1"/>
  <c r="DF15" i="77"/>
  <c r="DF17" i="77" s="1"/>
  <c r="DE15" i="77"/>
  <c r="DD15" i="77"/>
  <c r="DD17" i="77" s="1"/>
  <c r="DD29" i="77" s="1"/>
  <c r="DC15" i="77"/>
  <c r="DC17" i="77" s="1"/>
  <c r="DC29" i="77" s="1"/>
  <c r="DB15" i="77"/>
  <c r="DB17" i="77" s="1"/>
  <c r="DB29" i="77" s="1"/>
  <c r="DA15" i="77"/>
  <c r="DA17" i="77" s="1"/>
  <c r="DA29" i="77" s="1"/>
  <c r="CZ15" i="77"/>
  <c r="CY15" i="77"/>
  <c r="CY17" i="77" s="1"/>
  <c r="CY29" i="77" s="1"/>
  <c r="CX15" i="77"/>
  <c r="CX17" i="77" s="1"/>
  <c r="CW15" i="77"/>
  <c r="CV15" i="77"/>
  <c r="CV17" i="77" s="1"/>
  <c r="CV29" i="77" s="1"/>
  <c r="CU15" i="77"/>
  <c r="CU17" i="77" s="1"/>
  <c r="CU29" i="77" s="1"/>
  <c r="CT15" i="77"/>
  <c r="CT17" i="77" s="1"/>
  <c r="CT29" i="77" s="1"/>
  <c r="CS15" i="77"/>
  <c r="CS17" i="77" s="1"/>
  <c r="CS29" i="77" s="1"/>
  <c r="CR15" i="77"/>
  <c r="CQ15" i="77"/>
  <c r="CQ17" i="77" s="1"/>
  <c r="CQ29" i="77" s="1"/>
  <c r="CP15" i="77"/>
  <c r="CP17" i="77" s="1"/>
  <c r="CO15" i="77"/>
  <c r="CN15" i="77"/>
  <c r="CN17" i="77" s="1"/>
  <c r="CN29" i="77" s="1"/>
  <c r="CM15" i="77"/>
  <c r="CM17" i="77" s="1"/>
  <c r="CM29" i="77" s="1"/>
  <c r="CL15" i="77"/>
  <c r="CL17" i="77" s="1"/>
  <c r="CL29" i="77" s="1"/>
  <c r="CK15" i="77"/>
  <c r="CK17" i="77" s="1"/>
  <c r="CK29" i="77" s="1"/>
  <c r="CJ15" i="77"/>
  <c r="CI15" i="77"/>
  <c r="CI17" i="77" s="1"/>
  <c r="CI29" i="77" s="1"/>
  <c r="CH15" i="77"/>
  <c r="CH17" i="77" s="1"/>
  <c r="CG15" i="77"/>
  <c r="CF15" i="77"/>
  <c r="CF17" i="77" s="1"/>
  <c r="CF29" i="77" s="1"/>
  <c r="CE15" i="77"/>
  <c r="CE17" i="77" s="1"/>
  <c r="CE29" i="77" s="1"/>
  <c r="CD15" i="77"/>
  <c r="CD17" i="77" s="1"/>
  <c r="CD29" i="77" s="1"/>
  <c r="CC15" i="77"/>
  <c r="CC17" i="77" s="1"/>
  <c r="CC29" i="77" s="1"/>
  <c r="CB15" i="77"/>
  <c r="CA15" i="77"/>
  <c r="CA17" i="77" s="1"/>
  <c r="CA29" i="77" s="1"/>
  <c r="BZ15" i="77"/>
  <c r="BZ17" i="77" s="1"/>
  <c r="BY15" i="77"/>
  <c r="BX15" i="77"/>
  <c r="BX17" i="77" s="1"/>
  <c r="BX29" i="77" s="1"/>
  <c r="BW15" i="77"/>
  <c r="BW17" i="77" s="1"/>
  <c r="BW29" i="77" s="1"/>
  <c r="BV15" i="77"/>
  <c r="BV17" i="77" s="1"/>
  <c r="BV29" i="77" s="1"/>
  <c r="BU15" i="77"/>
  <c r="BU17" i="77" s="1"/>
  <c r="BU29" i="77" s="1"/>
  <c r="BT15" i="77"/>
  <c r="BS15" i="77"/>
  <c r="BS17" i="77" s="1"/>
  <c r="BS29" i="77" s="1"/>
  <c r="BR15" i="77"/>
  <c r="BR17" i="77" s="1"/>
  <c r="BQ15" i="77"/>
  <c r="BP15" i="77"/>
  <c r="BP17" i="77" s="1"/>
  <c r="BP29" i="77" s="1"/>
  <c r="BO15" i="77"/>
  <c r="BO17" i="77" s="1"/>
  <c r="BO29" i="77" s="1"/>
  <c r="BN15" i="77"/>
  <c r="BN17" i="77" s="1"/>
  <c r="BN29" i="77" s="1"/>
  <c r="BM15" i="77"/>
  <c r="BM17" i="77" s="1"/>
  <c r="BM29" i="77" s="1"/>
  <c r="BL15" i="77"/>
  <c r="BK15" i="77"/>
  <c r="BK17" i="77" s="1"/>
  <c r="BK29" i="77" s="1"/>
  <c r="BJ15" i="77"/>
  <c r="BJ17" i="77" s="1"/>
  <c r="BI15" i="77"/>
  <c r="BH15" i="77"/>
  <c r="BH17" i="77" s="1"/>
  <c r="BH29" i="77" s="1"/>
  <c r="BG15" i="77"/>
  <c r="BG17" i="77" s="1"/>
  <c r="BG29" i="77" s="1"/>
  <c r="BF15" i="77"/>
  <c r="BF17" i="77" s="1"/>
  <c r="BF29" i="77" s="1"/>
  <c r="BE15" i="77"/>
  <c r="BE17" i="77" s="1"/>
  <c r="BE29" i="77" s="1"/>
  <c r="BD15" i="77"/>
  <c r="BC15" i="77"/>
  <c r="BC17" i="77" s="1"/>
  <c r="BC29" i="77" s="1"/>
  <c r="BB15" i="77"/>
  <c r="BB17" i="77" s="1"/>
  <c r="BA15" i="77"/>
  <c r="AZ15" i="77"/>
  <c r="AZ17" i="77" s="1"/>
  <c r="AZ29" i="77" s="1"/>
  <c r="AY15" i="77"/>
  <c r="AY17" i="77" s="1"/>
  <c r="AY29" i="77" s="1"/>
  <c r="AX15" i="77"/>
  <c r="AX17" i="77" s="1"/>
  <c r="AX29" i="77" s="1"/>
  <c r="AW15" i="77"/>
  <c r="AW17" i="77" s="1"/>
  <c r="AW29" i="77" s="1"/>
  <c r="AV15" i="77"/>
  <c r="AU15" i="77"/>
  <c r="AU17" i="77" s="1"/>
  <c r="AU29" i="77" s="1"/>
  <c r="AT15" i="77"/>
  <c r="AT17" i="77" s="1"/>
  <c r="AS15" i="77"/>
  <c r="AR15" i="77"/>
  <c r="AR17" i="77" s="1"/>
  <c r="AR29" i="77" s="1"/>
  <c r="AQ15" i="77"/>
  <c r="AQ17" i="77" s="1"/>
  <c r="AQ29" i="77" s="1"/>
  <c r="AP15" i="77"/>
  <c r="AP17" i="77" s="1"/>
  <c r="AP29" i="77" s="1"/>
  <c r="AO15" i="77"/>
  <c r="AO17" i="77" s="1"/>
  <c r="AO29" i="77" s="1"/>
  <c r="AN15" i="77"/>
  <c r="AM15" i="77"/>
  <c r="AM17" i="77" s="1"/>
  <c r="AM29" i="77" s="1"/>
  <c r="AL15" i="77"/>
  <c r="AL17" i="77" s="1"/>
  <c r="AK15" i="77"/>
  <c r="AJ15" i="77"/>
  <c r="AJ17" i="77" s="1"/>
  <c r="AJ29" i="77" s="1"/>
  <c r="AI15" i="77"/>
  <c r="AI17" i="77" s="1"/>
  <c r="AI29" i="77" s="1"/>
  <c r="AH15" i="77"/>
  <c r="AH17" i="77" s="1"/>
  <c r="AH29" i="77" s="1"/>
  <c r="AG15" i="77"/>
  <c r="AG17" i="77" s="1"/>
  <c r="AG29" i="77" s="1"/>
  <c r="AF15" i="77"/>
  <c r="AE15" i="77"/>
  <c r="AE17" i="77" s="1"/>
  <c r="AE29" i="77" s="1"/>
  <c r="AD15" i="77"/>
  <c r="AD17" i="77" s="1"/>
  <c r="AC15" i="77"/>
  <c r="AB15" i="77"/>
  <c r="AB17" i="77" s="1"/>
  <c r="AB29" i="77" s="1"/>
  <c r="AA15" i="77"/>
  <c r="AA17" i="77" s="1"/>
  <c r="AA29" i="77" s="1"/>
  <c r="Z15" i="77"/>
  <c r="Z17" i="77" s="1"/>
  <c r="Z29" i="77" s="1"/>
  <c r="Y15" i="77"/>
  <c r="Y17" i="77" s="1"/>
  <c r="Y29" i="77" s="1"/>
  <c r="X15" i="77"/>
  <c r="W15" i="77"/>
  <c r="W17" i="77" s="1"/>
  <c r="W29" i="77" s="1"/>
  <c r="V15" i="77"/>
  <c r="V17" i="77" s="1"/>
  <c r="U15" i="77"/>
  <c r="T15" i="77"/>
  <c r="T17" i="77" s="1"/>
  <c r="T29" i="77" s="1"/>
  <c r="S15" i="77"/>
  <c r="S17" i="77" s="1"/>
  <c r="S29" i="77" s="1"/>
  <c r="R15" i="77"/>
  <c r="R17" i="77" s="1"/>
  <c r="R29" i="77" s="1"/>
  <c r="Q15" i="77"/>
  <c r="Q17" i="77" s="1"/>
  <c r="Q29" i="77" s="1"/>
  <c r="P15" i="77"/>
  <c r="O15" i="77"/>
  <c r="O17" i="77" s="1"/>
  <c r="O29" i="77" s="1"/>
  <c r="N15" i="77"/>
  <c r="N17" i="77" s="1"/>
  <c r="M15" i="77"/>
  <c r="L15" i="77"/>
  <c r="L17" i="77" s="1"/>
  <c r="L29" i="77" s="1"/>
  <c r="K15" i="77"/>
  <c r="K17" i="77" s="1"/>
  <c r="K29" i="77" s="1"/>
  <c r="J15" i="77"/>
  <c r="J17" i="77" s="1"/>
  <c r="J29" i="77" s="1"/>
  <c r="I15" i="77"/>
  <c r="I17" i="77" s="1"/>
  <c r="I29" i="77" s="1"/>
  <c r="H15" i="77"/>
  <c r="G15" i="77"/>
  <c r="G17" i="77" s="1"/>
  <c r="G29" i="77" s="1"/>
  <c r="F15" i="77"/>
  <c r="F17" i="77" s="1"/>
  <c r="E15" i="77"/>
  <c r="D15" i="77"/>
  <c r="D17" i="77" s="1"/>
  <c r="D29" i="77" s="1"/>
  <c r="C15" i="77"/>
  <c r="C17" i="77" s="1"/>
  <c r="C29" i="77" s="1"/>
  <c r="B15" i="77"/>
  <c r="B17" i="77" s="1"/>
  <c r="FY13" i="77"/>
  <c r="FX13" i="77"/>
  <c r="FY11" i="77"/>
  <c r="FY10" i="77"/>
  <c r="FY8" i="77"/>
  <c r="FY6" i="77"/>
  <c r="FY5" i="77"/>
  <c r="FX27" i="76"/>
  <c r="FW27" i="76"/>
  <c r="FV27" i="76"/>
  <c r="FP27" i="76"/>
  <c r="FO27" i="76"/>
  <c r="FM27" i="76"/>
  <c r="FH27" i="76"/>
  <c r="FG27" i="76"/>
  <c r="FF27" i="76"/>
  <c r="EZ27" i="76"/>
  <c r="EY27" i="76"/>
  <c r="ER27" i="76"/>
  <c r="EQ27" i="76"/>
  <c r="EP27" i="76"/>
  <c r="EJ27" i="76"/>
  <c r="EI27" i="76"/>
  <c r="EB27" i="76"/>
  <c r="EA27" i="76"/>
  <c r="DZ27" i="76"/>
  <c r="DT27" i="76"/>
  <c r="DS27" i="76"/>
  <c r="DL27" i="76"/>
  <c r="DK27" i="76"/>
  <c r="DJ27" i="76"/>
  <c r="DD27" i="76"/>
  <c r="DC27" i="76"/>
  <c r="CV27" i="76"/>
  <c r="CU27" i="76"/>
  <c r="CT27" i="76"/>
  <c r="CN27" i="76"/>
  <c r="CM27" i="76"/>
  <c r="CF27" i="76"/>
  <c r="CE27" i="76"/>
  <c r="CD27" i="76"/>
  <c r="BX27" i="76"/>
  <c r="BW27" i="76"/>
  <c r="BP27" i="76"/>
  <c r="BO27" i="76"/>
  <c r="BN27" i="76"/>
  <c r="BH27" i="76"/>
  <c r="BG27" i="76"/>
  <c r="AZ27" i="76"/>
  <c r="AY27" i="76"/>
  <c r="AX27" i="76"/>
  <c r="AR27" i="76"/>
  <c r="AQ27" i="76"/>
  <c r="AJ27" i="76"/>
  <c r="AI27" i="76"/>
  <c r="AH27" i="76"/>
  <c r="AB27" i="76"/>
  <c r="AA27" i="76"/>
  <c r="T27" i="76"/>
  <c r="S27" i="76"/>
  <c r="R27" i="76"/>
  <c r="L27" i="76"/>
  <c r="K27" i="76"/>
  <c r="D27" i="76"/>
  <c r="C27" i="76"/>
  <c r="B27" i="76"/>
  <c r="FY25" i="76"/>
  <c r="FY24" i="76"/>
  <c r="FY23" i="76"/>
  <c r="FU27" i="76"/>
  <c r="FT27" i="76"/>
  <c r="FS27" i="76"/>
  <c r="FR27" i="76"/>
  <c r="FQ27" i="76"/>
  <c r="FN27" i="76"/>
  <c r="FL27" i="76"/>
  <c r="FK27" i="76"/>
  <c r="FJ27" i="76"/>
  <c r="FI27" i="76"/>
  <c r="FE27" i="76"/>
  <c r="FD27" i="76"/>
  <c r="FC27" i="76"/>
  <c r="FB27" i="76"/>
  <c r="FA27" i="76"/>
  <c r="EX27" i="76"/>
  <c r="EW27" i="76"/>
  <c r="EV27" i="76"/>
  <c r="EU27" i="76"/>
  <c r="ET27" i="76"/>
  <c r="ES27" i="76"/>
  <c r="EO27" i="76"/>
  <c r="EN27" i="76"/>
  <c r="EM27" i="76"/>
  <c r="EL27" i="76"/>
  <c r="EK27" i="76"/>
  <c r="EH27" i="76"/>
  <c r="EG27" i="76"/>
  <c r="EF27" i="76"/>
  <c r="EE27" i="76"/>
  <c r="ED27" i="76"/>
  <c r="EC27" i="76"/>
  <c r="DY27" i="76"/>
  <c r="DX27" i="76"/>
  <c r="DW27" i="76"/>
  <c r="DV27" i="76"/>
  <c r="DU27" i="76"/>
  <c r="DR27" i="76"/>
  <c r="DQ27" i="76"/>
  <c r="DP27" i="76"/>
  <c r="DO27" i="76"/>
  <c r="DN27" i="76"/>
  <c r="DM27" i="76"/>
  <c r="DI27" i="76"/>
  <c r="DH27" i="76"/>
  <c r="DG27" i="76"/>
  <c r="DF27" i="76"/>
  <c r="DE27" i="76"/>
  <c r="DB27" i="76"/>
  <c r="DA27" i="76"/>
  <c r="CZ27" i="76"/>
  <c r="CY27" i="76"/>
  <c r="CX27" i="76"/>
  <c r="CW27" i="76"/>
  <c r="CS27" i="76"/>
  <c r="CR27" i="76"/>
  <c r="CQ27" i="76"/>
  <c r="CP27" i="76"/>
  <c r="CO27" i="76"/>
  <c r="CL27" i="76"/>
  <c r="CK27" i="76"/>
  <c r="CJ27" i="76"/>
  <c r="CI27" i="76"/>
  <c r="CH27" i="76"/>
  <c r="CG27" i="76"/>
  <c r="CC27" i="76"/>
  <c r="CB27" i="76"/>
  <c r="CA27" i="76"/>
  <c r="BZ27" i="76"/>
  <c r="BY27" i="76"/>
  <c r="BV27" i="76"/>
  <c r="BU27" i="76"/>
  <c r="BT27" i="76"/>
  <c r="BS27" i="76"/>
  <c r="BR27" i="76"/>
  <c r="BQ27" i="76"/>
  <c r="BM27" i="76"/>
  <c r="BL27" i="76"/>
  <c r="BK27" i="76"/>
  <c r="BJ27" i="76"/>
  <c r="BI27" i="76"/>
  <c r="BF27" i="76"/>
  <c r="BE27" i="76"/>
  <c r="BD27" i="76"/>
  <c r="BC27" i="76"/>
  <c r="BB27" i="76"/>
  <c r="BA27" i="76"/>
  <c r="AW27" i="76"/>
  <c r="AV27" i="76"/>
  <c r="AU27" i="76"/>
  <c r="AT27" i="76"/>
  <c r="AS27" i="76"/>
  <c r="AP27" i="76"/>
  <c r="AO27" i="76"/>
  <c r="AN27" i="76"/>
  <c r="AM27" i="76"/>
  <c r="AL27" i="76"/>
  <c r="AK27" i="76"/>
  <c r="AG27" i="76"/>
  <c r="AF27" i="76"/>
  <c r="AE27" i="76"/>
  <c r="AD27" i="76"/>
  <c r="AC27" i="76"/>
  <c r="Z27" i="76"/>
  <c r="Y27" i="76"/>
  <c r="X27" i="76"/>
  <c r="W27" i="76"/>
  <c r="V27" i="76"/>
  <c r="U27" i="76"/>
  <c r="Q27" i="76"/>
  <c r="P27" i="76"/>
  <c r="O27" i="76"/>
  <c r="N27" i="76"/>
  <c r="M27" i="76"/>
  <c r="J27" i="76"/>
  <c r="I27" i="76"/>
  <c r="H27" i="76"/>
  <c r="G27" i="76"/>
  <c r="F27" i="76"/>
  <c r="E27" i="76"/>
  <c r="FY21" i="76"/>
  <c r="FC17" i="76"/>
  <c r="FC29" i="76" s="1"/>
  <c r="BS17" i="76"/>
  <c r="BC17" i="76"/>
  <c r="BC29" i="76" s="1"/>
  <c r="FW15" i="76"/>
  <c r="FV15" i="76"/>
  <c r="FU15" i="76"/>
  <c r="FT15" i="76"/>
  <c r="FS15" i="76"/>
  <c r="FS17" i="76" s="1"/>
  <c r="FS29" i="76" s="1"/>
  <c r="FR15" i="76"/>
  <c r="FR17" i="76" s="1"/>
  <c r="FR29" i="76" s="1"/>
  <c r="FQ15" i="76"/>
  <c r="FQ17" i="76" s="1"/>
  <c r="FQ29" i="76" s="1"/>
  <c r="FP15" i="76"/>
  <c r="FP17" i="76" s="1"/>
  <c r="FP29" i="76" s="1"/>
  <c r="FO15" i="76"/>
  <c r="FN15" i="76"/>
  <c r="FM15" i="76"/>
  <c r="FL15" i="76"/>
  <c r="FK15" i="76"/>
  <c r="FK17" i="76" s="1"/>
  <c r="FK29" i="76" s="1"/>
  <c r="FJ15" i="76"/>
  <c r="FJ17" i="76" s="1"/>
  <c r="FJ29" i="76" s="1"/>
  <c r="FI15" i="76"/>
  <c r="FI17" i="76" s="1"/>
  <c r="FI29" i="76" s="1"/>
  <c r="FH15" i="76"/>
  <c r="FH17" i="76" s="1"/>
  <c r="FG15" i="76"/>
  <c r="FF15" i="76"/>
  <c r="FE15" i="76"/>
  <c r="FD15" i="76"/>
  <c r="FC15" i="76"/>
  <c r="FB15" i="76"/>
  <c r="FB17" i="76" s="1"/>
  <c r="FB29" i="76" s="1"/>
  <c r="FA15" i="76"/>
  <c r="FA17" i="76" s="1"/>
  <c r="FA29" i="76" s="1"/>
  <c r="EZ15" i="76"/>
  <c r="EZ17" i="76" s="1"/>
  <c r="EZ29" i="76" s="1"/>
  <c r="EY15" i="76"/>
  <c r="EX15" i="76"/>
  <c r="EW15" i="76"/>
  <c r="EV15" i="76"/>
  <c r="EU15" i="76"/>
  <c r="EU17" i="76" s="1"/>
  <c r="EU29" i="76" s="1"/>
  <c r="ET15" i="76"/>
  <c r="ET17" i="76" s="1"/>
  <c r="ET29" i="76" s="1"/>
  <c r="ES15" i="76"/>
  <c r="ES17" i="76" s="1"/>
  <c r="ES29" i="76" s="1"/>
  <c r="ER15" i="76"/>
  <c r="ER17" i="76" s="1"/>
  <c r="ER29" i="76" s="1"/>
  <c r="EQ15" i="76"/>
  <c r="EP15" i="76"/>
  <c r="EO15" i="76"/>
  <c r="EN15" i="76"/>
  <c r="EM15" i="76"/>
  <c r="EM17" i="76" s="1"/>
  <c r="EM29" i="76" s="1"/>
  <c r="EL15" i="76"/>
  <c r="EL17" i="76" s="1"/>
  <c r="EL29" i="76" s="1"/>
  <c r="EK15" i="76"/>
  <c r="EK17" i="76" s="1"/>
  <c r="EK29" i="76" s="1"/>
  <c r="EJ15" i="76"/>
  <c r="EJ17" i="76" s="1"/>
  <c r="EI15" i="76"/>
  <c r="EH15" i="76"/>
  <c r="EG15" i="76"/>
  <c r="EF15" i="76"/>
  <c r="EE15" i="76"/>
  <c r="EE17" i="76" s="1"/>
  <c r="EE29" i="76" s="1"/>
  <c r="ED15" i="76"/>
  <c r="ED17" i="76" s="1"/>
  <c r="ED29" i="76" s="1"/>
  <c r="EC15" i="76"/>
  <c r="EC17" i="76" s="1"/>
  <c r="EC29" i="76" s="1"/>
  <c r="EB15" i="76"/>
  <c r="EB17" i="76" s="1"/>
  <c r="EB29" i="76" s="1"/>
  <c r="EA15" i="76"/>
  <c r="DZ15" i="76"/>
  <c r="DY15" i="76"/>
  <c r="DX15" i="76"/>
  <c r="DW15" i="76"/>
  <c r="DW17" i="76" s="1"/>
  <c r="DW29" i="76" s="1"/>
  <c r="DV15" i="76"/>
  <c r="DV17" i="76" s="1"/>
  <c r="DV29" i="76" s="1"/>
  <c r="DU15" i="76"/>
  <c r="DU17" i="76" s="1"/>
  <c r="DU29" i="76" s="1"/>
  <c r="DT15" i="76"/>
  <c r="DT17" i="76" s="1"/>
  <c r="DT29" i="76" s="1"/>
  <c r="DS15" i="76"/>
  <c r="DR15" i="76"/>
  <c r="DQ15" i="76"/>
  <c r="DP15" i="76"/>
  <c r="DO15" i="76"/>
  <c r="DO17" i="76" s="1"/>
  <c r="DN15" i="76"/>
  <c r="DN17" i="76" s="1"/>
  <c r="DM15" i="76"/>
  <c r="DM17" i="76" s="1"/>
  <c r="DM29" i="76" s="1"/>
  <c r="DL15" i="76"/>
  <c r="DL17" i="76" s="1"/>
  <c r="DL29" i="76" s="1"/>
  <c r="DK15" i="76"/>
  <c r="DJ15" i="76"/>
  <c r="DI15" i="76"/>
  <c r="DH15" i="76"/>
  <c r="DG15" i="76"/>
  <c r="DG17" i="76" s="1"/>
  <c r="DG29" i="76" s="1"/>
  <c r="DF15" i="76"/>
  <c r="DF17" i="76" s="1"/>
  <c r="DF29" i="76" s="1"/>
  <c r="DE15" i="76"/>
  <c r="DE17" i="76" s="1"/>
  <c r="DE29" i="76" s="1"/>
  <c r="DD15" i="76"/>
  <c r="DD17" i="76" s="1"/>
  <c r="DD29" i="76" s="1"/>
  <c r="DC15" i="76"/>
  <c r="DB15" i="76"/>
  <c r="DA15" i="76"/>
  <c r="CZ15" i="76"/>
  <c r="CY15" i="76"/>
  <c r="CY17" i="76" s="1"/>
  <c r="CY29" i="76" s="1"/>
  <c r="CX15" i="76"/>
  <c r="CX17" i="76" s="1"/>
  <c r="CX29" i="76" s="1"/>
  <c r="CW15" i="76"/>
  <c r="CW17" i="76" s="1"/>
  <c r="CW29" i="76" s="1"/>
  <c r="CV15" i="76"/>
  <c r="CV17" i="76" s="1"/>
  <c r="CV29" i="76" s="1"/>
  <c r="CU15" i="76"/>
  <c r="CT15" i="76"/>
  <c r="CS15" i="76"/>
  <c r="CR15" i="76"/>
  <c r="CQ15" i="76"/>
  <c r="CQ17" i="76" s="1"/>
  <c r="CP15" i="76"/>
  <c r="CP17" i="76" s="1"/>
  <c r="CP29" i="76" s="1"/>
  <c r="CO15" i="76"/>
  <c r="CO17" i="76" s="1"/>
  <c r="CO29" i="76" s="1"/>
  <c r="CN15" i="76"/>
  <c r="CN17" i="76" s="1"/>
  <c r="CN29" i="76" s="1"/>
  <c r="CM15" i="76"/>
  <c r="CL15" i="76"/>
  <c r="CK15" i="76"/>
  <c r="CJ15" i="76"/>
  <c r="CI15" i="76"/>
  <c r="CI17" i="76" s="1"/>
  <c r="CI29" i="76" s="1"/>
  <c r="CH15" i="76"/>
  <c r="CH17" i="76" s="1"/>
  <c r="CH29" i="76" s="1"/>
  <c r="CG15" i="76"/>
  <c r="CG17" i="76" s="1"/>
  <c r="CF15" i="76"/>
  <c r="CF17" i="76" s="1"/>
  <c r="CE15" i="76"/>
  <c r="CD15" i="76"/>
  <c r="CC15" i="76"/>
  <c r="CB15" i="76"/>
  <c r="CA15" i="76"/>
  <c r="CA17" i="76" s="1"/>
  <c r="CA29" i="76" s="1"/>
  <c r="BZ15" i="76"/>
  <c r="BZ17" i="76" s="1"/>
  <c r="BZ29" i="76" s="1"/>
  <c r="BY15" i="76"/>
  <c r="BY17" i="76" s="1"/>
  <c r="BY29" i="76" s="1"/>
  <c r="BX15" i="76"/>
  <c r="BX17" i="76" s="1"/>
  <c r="BX29" i="76" s="1"/>
  <c r="BW15" i="76"/>
  <c r="BV15" i="76"/>
  <c r="BU15" i="76"/>
  <c r="BT15" i="76"/>
  <c r="BS15" i="76"/>
  <c r="BR15" i="76"/>
  <c r="BR17" i="76" s="1"/>
  <c r="BR29" i="76" s="1"/>
  <c r="BQ15" i="76"/>
  <c r="BQ17" i="76" s="1"/>
  <c r="BQ29" i="76" s="1"/>
  <c r="BP15" i="76"/>
  <c r="BP17" i="76" s="1"/>
  <c r="BP29" i="76" s="1"/>
  <c r="BO15" i="76"/>
  <c r="BN15" i="76"/>
  <c r="BM15" i="76"/>
  <c r="BL15" i="76"/>
  <c r="BK15" i="76"/>
  <c r="BK17" i="76" s="1"/>
  <c r="BK29" i="76" s="1"/>
  <c r="BJ15" i="76"/>
  <c r="BJ17" i="76" s="1"/>
  <c r="BJ29" i="76" s="1"/>
  <c r="BI15" i="76"/>
  <c r="BI17" i="76" s="1"/>
  <c r="BH15" i="76"/>
  <c r="BH17" i="76" s="1"/>
  <c r="BG15" i="76"/>
  <c r="BF15" i="76"/>
  <c r="BE15" i="76"/>
  <c r="BD15" i="76"/>
  <c r="BC15" i="76"/>
  <c r="BB15" i="76"/>
  <c r="BB17" i="76" s="1"/>
  <c r="BB29" i="76" s="1"/>
  <c r="BA15" i="76"/>
  <c r="BA17" i="76" s="1"/>
  <c r="BA29" i="76" s="1"/>
  <c r="AZ15" i="76"/>
  <c r="AZ17" i="76" s="1"/>
  <c r="AZ29" i="76" s="1"/>
  <c r="AY15" i="76"/>
  <c r="AX15" i="76"/>
  <c r="AW15" i="76"/>
  <c r="AV15" i="76"/>
  <c r="AU15" i="76"/>
  <c r="AU17" i="76" s="1"/>
  <c r="AT15" i="76"/>
  <c r="AT17" i="76" s="1"/>
  <c r="AT29" i="76" s="1"/>
  <c r="AS15" i="76"/>
  <c r="AS17" i="76" s="1"/>
  <c r="AS29" i="76" s="1"/>
  <c r="AR15" i="76"/>
  <c r="AR17" i="76" s="1"/>
  <c r="AR29" i="76" s="1"/>
  <c r="AQ15" i="76"/>
  <c r="AP15" i="76"/>
  <c r="AO15" i="76"/>
  <c r="AN15" i="76"/>
  <c r="AM15" i="76"/>
  <c r="AM17" i="76" s="1"/>
  <c r="AM29" i="76" s="1"/>
  <c r="AL15" i="76"/>
  <c r="AL17" i="76" s="1"/>
  <c r="AL29" i="76" s="1"/>
  <c r="AK15" i="76"/>
  <c r="AK17" i="76" s="1"/>
  <c r="AK29" i="76" s="1"/>
  <c r="AJ15" i="76"/>
  <c r="AJ17" i="76" s="1"/>
  <c r="AI15" i="76"/>
  <c r="AH15" i="76"/>
  <c r="AG15" i="76"/>
  <c r="AF15" i="76"/>
  <c r="AE15" i="76"/>
  <c r="AE17" i="76" s="1"/>
  <c r="AE29" i="76" s="1"/>
  <c r="AD15" i="76"/>
  <c r="AD17" i="76" s="1"/>
  <c r="AD29" i="76" s="1"/>
  <c r="AC15" i="76"/>
  <c r="AC17" i="76" s="1"/>
  <c r="AC29" i="76" s="1"/>
  <c r="AB15" i="76"/>
  <c r="AB17" i="76" s="1"/>
  <c r="AB29" i="76" s="1"/>
  <c r="AA15" i="76"/>
  <c r="Z15" i="76"/>
  <c r="Y15" i="76"/>
  <c r="X15" i="76"/>
  <c r="W15" i="76"/>
  <c r="W17" i="76" s="1"/>
  <c r="W29" i="76" s="1"/>
  <c r="V15" i="76"/>
  <c r="V17" i="76" s="1"/>
  <c r="V29" i="76" s="1"/>
  <c r="U15" i="76"/>
  <c r="U17" i="76" s="1"/>
  <c r="U29" i="76" s="1"/>
  <c r="T15" i="76"/>
  <c r="T17" i="76" s="1"/>
  <c r="T29" i="76" s="1"/>
  <c r="S15" i="76"/>
  <c r="R15" i="76"/>
  <c r="Q15" i="76"/>
  <c r="P15" i="76"/>
  <c r="O15" i="76"/>
  <c r="O17" i="76" s="1"/>
  <c r="N15" i="76"/>
  <c r="N17" i="76" s="1"/>
  <c r="M15" i="76"/>
  <c r="M17" i="76" s="1"/>
  <c r="M29" i="76" s="1"/>
  <c r="L15" i="76"/>
  <c r="L17" i="76" s="1"/>
  <c r="K15" i="76"/>
  <c r="J15" i="76"/>
  <c r="I15" i="76"/>
  <c r="H15" i="76"/>
  <c r="G15" i="76"/>
  <c r="G17" i="76" s="1"/>
  <c r="G29" i="76" s="1"/>
  <c r="F15" i="76"/>
  <c r="F17" i="76" s="1"/>
  <c r="F29" i="76" s="1"/>
  <c r="E15" i="76"/>
  <c r="E17" i="76" s="1"/>
  <c r="E29" i="76" s="1"/>
  <c r="D15" i="76"/>
  <c r="D17" i="76" s="1"/>
  <c r="D29" i="76" s="1"/>
  <c r="C15" i="76"/>
  <c r="B15" i="76"/>
  <c r="FZ14" i="76" a="1"/>
  <c r="FZ14" i="76" s="1"/>
  <c r="FX13" i="76"/>
  <c r="FY13" i="76" s="1"/>
  <c r="FY11" i="76"/>
  <c r="FY10" i="76"/>
  <c r="FY8" i="76"/>
  <c r="FY6" i="76"/>
  <c r="FY5" i="76"/>
  <c r="FY15" i="77" l="1"/>
  <c r="FY22" i="77"/>
  <c r="B27" i="77"/>
  <c r="FY27" i="77" s="1"/>
  <c r="F29" i="77"/>
  <c r="N29" i="77"/>
  <c r="V29" i="77"/>
  <c r="AD29" i="77"/>
  <c r="AL29" i="77"/>
  <c r="AT29" i="77"/>
  <c r="BB29" i="77"/>
  <c r="BJ29" i="77"/>
  <c r="BR29" i="77"/>
  <c r="BZ29" i="77"/>
  <c r="CH29" i="77"/>
  <c r="CP29" i="77"/>
  <c r="CX29" i="77"/>
  <c r="DF29" i="77"/>
  <c r="DN29" i="77"/>
  <c r="DV29" i="77"/>
  <c r="ED29" i="77"/>
  <c r="EL29" i="77"/>
  <c r="ET29" i="77"/>
  <c r="FB29" i="77"/>
  <c r="FJ29" i="77"/>
  <c r="FR29" i="77"/>
  <c r="H17" i="77"/>
  <c r="H29" i="77" s="1"/>
  <c r="P17" i="77"/>
  <c r="P29" i="77" s="1"/>
  <c r="X17" i="77"/>
  <c r="X29" i="77" s="1"/>
  <c r="AF17" i="77"/>
  <c r="AF29" i="77" s="1"/>
  <c r="AN17" i="77"/>
  <c r="AN29" i="77" s="1"/>
  <c r="AV17" i="77"/>
  <c r="AV29" i="77" s="1"/>
  <c r="BD17" i="77"/>
  <c r="BD29" i="77" s="1"/>
  <c r="BL17" i="77"/>
  <c r="BL29" i="77" s="1"/>
  <c r="BT17" i="77"/>
  <c r="BT29" i="77" s="1"/>
  <c r="CB17" i="77"/>
  <c r="CB29" i="77" s="1"/>
  <c r="CJ17" i="77"/>
  <c r="CJ29" i="77" s="1"/>
  <c r="CR17" i="77"/>
  <c r="CR29" i="77" s="1"/>
  <c r="CZ17" i="77"/>
  <c r="CZ29" i="77" s="1"/>
  <c r="DH17" i="77"/>
  <c r="DH29" i="77" s="1"/>
  <c r="DP17" i="77"/>
  <c r="DP29" i="77" s="1"/>
  <c r="DX17" i="77"/>
  <c r="DX29" i="77" s="1"/>
  <c r="EF17" i="77"/>
  <c r="EF29" i="77" s="1"/>
  <c r="EN17" i="77"/>
  <c r="EN29" i="77" s="1"/>
  <c r="EV17" i="77"/>
  <c r="EV29" i="77" s="1"/>
  <c r="FD17" i="77"/>
  <c r="FD29" i="77" s="1"/>
  <c r="FL17" i="77"/>
  <c r="FL29" i="77" s="1"/>
  <c r="FT17" i="77"/>
  <c r="FT29" i="77" s="1"/>
  <c r="O29" i="76"/>
  <c r="BS29" i="76"/>
  <c r="AU29" i="76"/>
  <c r="DN29" i="76"/>
  <c r="H17" i="76"/>
  <c r="H29" i="76" s="1"/>
  <c r="P17" i="76"/>
  <c r="P29" i="76" s="1"/>
  <c r="X17" i="76"/>
  <c r="X29" i="76" s="1"/>
  <c r="AF17" i="76"/>
  <c r="AF29" i="76" s="1"/>
  <c r="AN17" i="76"/>
  <c r="AN29" i="76" s="1"/>
  <c r="AV17" i="76"/>
  <c r="AV29" i="76" s="1"/>
  <c r="BD17" i="76"/>
  <c r="BD29" i="76" s="1"/>
  <c r="BL17" i="76"/>
  <c r="BL29" i="76" s="1"/>
  <c r="BT17" i="76"/>
  <c r="BT29" i="76" s="1"/>
  <c r="CB17" i="76"/>
  <c r="CB29" i="76" s="1"/>
  <c r="CJ17" i="76"/>
  <c r="CJ29" i="76" s="1"/>
  <c r="CR17" i="76"/>
  <c r="CR29" i="76" s="1"/>
  <c r="CZ17" i="76"/>
  <c r="CZ29" i="76" s="1"/>
  <c r="DH17" i="76"/>
  <c r="DH29" i="76" s="1"/>
  <c r="DP17" i="76"/>
  <c r="DP29" i="76" s="1"/>
  <c r="DX17" i="76"/>
  <c r="DX29" i="76" s="1"/>
  <c r="EF17" i="76"/>
  <c r="EF29" i="76" s="1"/>
  <c r="EN17" i="76"/>
  <c r="EN29" i="76" s="1"/>
  <c r="EV17" i="76"/>
  <c r="EV29" i="76" s="1"/>
  <c r="FD17" i="76"/>
  <c r="FD29" i="76" s="1"/>
  <c r="FL17" i="76"/>
  <c r="FL29" i="76" s="1"/>
  <c r="FT17" i="76"/>
  <c r="FT29" i="76" s="1"/>
  <c r="BH29" i="76"/>
  <c r="CF29" i="76"/>
  <c r="FX15" i="76"/>
  <c r="FX17" i="76" s="1"/>
  <c r="FX29" i="76" s="1"/>
  <c r="N29" i="76"/>
  <c r="CQ29" i="76"/>
  <c r="DO29" i="76"/>
  <c r="L29" i="76"/>
  <c r="AJ29" i="76"/>
  <c r="EJ29" i="76"/>
  <c r="FH29" i="76"/>
  <c r="BI29" i="76"/>
  <c r="CG29" i="76"/>
  <c r="FY27" i="76"/>
  <c r="FY16" i="76"/>
  <c r="I17" i="76"/>
  <c r="I29" i="76" s="1"/>
  <c r="Q17" i="76"/>
  <c r="Q29" i="76" s="1"/>
  <c r="Y17" i="76"/>
  <c r="Y29" i="76" s="1"/>
  <c r="AG17" i="76"/>
  <c r="AG29" i="76" s="1"/>
  <c r="AO17" i="76"/>
  <c r="AO29" i="76" s="1"/>
  <c r="AW17" i="76"/>
  <c r="AW29" i="76" s="1"/>
  <c r="BE17" i="76"/>
  <c r="BE29" i="76" s="1"/>
  <c r="BM17" i="76"/>
  <c r="BM29" i="76" s="1"/>
  <c r="BU17" i="76"/>
  <c r="BU29" i="76" s="1"/>
  <c r="CC17" i="76"/>
  <c r="CC29" i="76" s="1"/>
  <c r="CK17" i="76"/>
  <c r="CK29" i="76" s="1"/>
  <c r="CS17" i="76"/>
  <c r="CS29" i="76" s="1"/>
  <c r="DA17" i="76"/>
  <c r="DA29" i="76" s="1"/>
  <c r="DI17" i="76"/>
  <c r="DI29" i="76" s="1"/>
  <c r="DQ17" i="76"/>
  <c r="DQ29" i="76" s="1"/>
  <c r="DY17" i="76"/>
  <c r="DY29" i="76" s="1"/>
  <c r="EG17" i="76"/>
  <c r="EG29" i="76" s="1"/>
  <c r="EO17" i="76"/>
  <c r="EO29" i="76" s="1"/>
  <c r="EW17" i="76"/>
  <c r="EW29" i="76" s="1"/>
  <c r="FE17" i="76"/>
  <c r="FE29" i="76" s="1"/>
  <c r="FM17" i="76"/>
  <c r="FM29" i="76" s="1"/>
  <c r="FU17" i="76"/>
  <c r="FU29" i="76" s="1"/>
  <c r="B17" i="76"/>
  <c r="J17" i="76"/>
  <c r="J29" i="76" s="1"/>
  <c r="R17" i="76"/>
  <c r="R29" i="76" s="1"/>
  <c r="Z17" i="76"/>
  <c r="Z29" i="76" s="1"/>
  <c r="AH17" i="76"/>
  <c r="AH29" i="76" s="1"/>
  <c r="AP17" i="76"/>
  <c r="AP29" i="76" s="1"/>
  <c r="AX17" i="76"/>
  <c r="AX29" i="76" s="1"/>
  <c r="BF17" i="76"/>
  <c r="BF29" i="76" s="1"/>
  <c r="BN17" i="76"/>
  <c r="BN29" i="76" s="1"/>
  <c r="BV17" i="76"/>
  <c r="BV29" i="76" s="1"/>
  <c r="CD17" i="76"/>
  <c r="CD29" i="76" s="1"/>
  <c r="CL17" i="76"/>
  <c r="CL29" i="76" s="1"/>
  <c r="CT17" i="76"/>
  <c r="CT29" i="76" s="1"/>
  <c r="DB17" i="76"/>
  <c r="DB29" i="76" s="1"/>
  <c r="DJ17" i="76"/>
  <c r="DJ29" i="76" s="1"/>
  <c r="DR17" i="76"/>
  <c r="DR29" i="76" s="1"/>
  <c r="DZ17" i="76"/>
  <c r="DZ29" i="76" s="1"/>
  <c r="EH17" i="76"/>
  <c r="EH29" i="76" s="1"/>
  <c r="EP17" i="76"/>
  <c r="EP29" i="76" s="1"/>
  <c r="EX17" i="76"/>
  <c r="EX29" i="76" s="1"/>
  <c r="FF17" i="76"/>
  <c r="FF29" i="76" s="1"/>
  <c r="FN17" i="76"/>
  <c r="FN29" i="76" s="1"/>
  <c r="FV17" i="76"/>
  <c r="FV29" i="76" s="1"/>
  <c r="C17" i="76"/>
  <c r="C29" i="76" s="1"/>
  <c r="K17" i="76"/>
  <c r="K29" i="76" s="1"/>
  <c r="S17" i="76"/>
  <c r="S29" i="76" s="1"/>
  <c r="AA17" i="76"/>
  <c r="AA29" i="76" s="1"/>
  <c r="AI17" i="76"/>
  <c r="AI29" i="76" s="1"/>
  <c r="AQ17" i="76"/>
  <c r="AQ29" i="76" s="1"/>
  <c r="AY17" i="76"/>
  <c r="AY29" i="76" s="1"/>
  <c r="BG17" i="76"/>
  <c r="BG29" i="76" s="1"/>
  <c r="BO17" i="76"/>
  <c r="BO29" i="76" s="1"/>
  <c r="BW17" i="76"/>
  <c r="BW29" i="76" s="1"/>
  <c r="CE17" i="76"/>
  <c r="CE29" i="76" s="1"/>
  <c r="CM17" i="76"/>
  <c r="CM29" i="76" s="1"/>
  <c r="CU17" i="76"/>
  <c r="CU29" i="76" s="1"/>
  <c r="DC17" i="76"/>
  <c r="DC29" i="76" s="1"/>
  <c r="DK17" i="76"/>
  <c r="DK29" i="76" s="1"/>
  <c r="DS17" i="76"/>
  <c r="DS29" i="76" s="1"/>
  <c r="EA17" i="76"/>
  <c r="EA29" i="76" s="1"/>
  <c r="EI17" i="76"/>
  <c r="EI29" i="76" s="1"/>
  <c r="EQ17" i="76"/>
  <c r="EQ29" i="76" s="1"/>
  <c r="EY17" i="76"/>
  <c r="EY29" i="76" s="1"/>
  <c r="FG17" i="76"/>
  <c r="FG29" i="76" s="1"/>
  <c r="FO17" i="76"/>
  <c r="FO29" i="76" s="1"/>
  <c r="FW17" i="76"/>
  <c r="FW29" i="76" s="1"/>
  <c r="B29" i="77" l="1"/>
  <c r="FY17" i="77"/>
  <c r="B32" i="77" s="1"/>
  <c r="B34" i="77" s="1"/>
  <c r="B33" i="77"/>
  <c r="FY15" i="76"/>
  <c r="B33" i="76"/>
  <c r="B29" i="76"/>
  <c r="FY17" i="76"/>
  <c r="B32" i="76" s="1"/>
  <c r="B34" i="76" s="1"/>
  <c r="C33" i="77" l="1"/>
  <c r="FY29" i="77"/>
  <c r="C32" i="77" s="1"/>
  <c r="C34" i="77" s="1"/>
  <c r="D34" i="77" s="1"/>
  <c r="C33" i="76"/>
  <c r="FY29" i="76"/>
  <c r="C32" i="76" s="1"/>
  <c r="C34" i="76" s="1"/>
  <c r="D34" i="76" s="1"/>
  <c r="FW28" i="75" l="1"/>
  <c r="FV28" i="75"/>
  <c r="FU28" i="75"/>
  <c r="FT28" i="75"/>
  <c r="FS28" i="75"/>
  <c r="FR28" i="75"/>
  <c r="FR30" i="75" s="1"/>
  <c r="FQ28" i="75"/>
  <c r="FP28" i="75"/>
  <c r="FO28" i="75"/>
  <c r="FN28" i="75"/>
  <c r="FM28" i="75"/>
  <c r="FL28" i="75"/>
  <c r="FK28" i="75"/>
  <c r="FJ28" i="75"/>
  <c r="FI28" i="75"/>
  <c r="FH28" i="75"/>
  <c r="FG28" i="75"/>
  <c r="FF28" i="75"/>
  <c r="FE28" i="75"/>
  <c r="FD28" i="75"/>
  <c r="FC28" i="75"/>
  <c r="FB28" i="75"/>
  <c r="FA28" i="75"/>
  <c r="EZ28" i="75"/>
  <c r="EY28" i="75"/>
  <c r="EX28" i="75"/>
  <c r="EW28" i="75"/>
  <c r="EV28" i="75"/>
  <c r="EU28" i="75"/>
  <c r="ET28" i="75"/>
  <c r="ES28" i="75"/>
  <c r="ES30" i="75" s="1"/>
  <c r="ER28" i="75"/>
  <c r="EQ28" i="75"/>
  <c r="EP28" i="75"/>
  <c r="EO28" i="75"/>
  <c r="EN28" i="75"/>
  <c r="EM28" i="75"/>
  <c r="EL28" i="75"/>
  <c r="EK28" i="75"/>
  <c r="EJ28" i="75"/>
  <c r="EI28" i="75"/>
  <c r="EH28" i="75"/>
  <c r="EG28" i="75"/>
  <c r="EF28" i="75"/>
  <c r="EE28" i="75"/>
  <c r="ED28" i="75"/>
  <c r="EC28" i="75"/>
  <c r="EB28" i="75"/>
  <c r="EA28" i="75"/>
  <c r="DZ28" i="75"/>
  <c r="DY28" i="75"/>
  <c r="DX28" i="75"/>
  <c r="DW28" i="75"/>
  <c r="DV28" i="75"/>
  <c r="DU28" i="75"/>
  <c r="DT28" i="75"/>
  <c r="DS28" i="75"/>
  <c r="DR28" i="75"/>
  <c r="DQ28" i="75"/>
  <c r="DP28" i="75"/>
  <c r="DO28" i="75"/>
  <c r="DN28" i="75"/>
  <c r="DM28" i="75"/>
  <c r="DL28" i="75"/>
  <c r="DK28" i="75"/>
  <c r="DJ28" i="75"/>
  <c r="DI28" i="75"/>
  <c r="DI30" i="75" s="1"/>
  <c r="DH28" i="75"/>
  <c r="DG28" i="75"/>
  <c r="DF28" i="75"/>
  <c r="DE28" i="75"/>
  <c r="DD28" i="75"/>
  <c r="DC28" i="75"/>
  <c r="DB28" i="75"/>
  <c r="DA28" i="75"/>
  <c r="CZ28" i="75"/>
  <c r="CY28" i="75"/>
  <c r="CX28" i="75"/>
  <c r="CW28" i="75"/>
  <c r="CV28" i="75"/>
  <c r="CU28" i="75"/>
  <c r="CT28" i="75"/>
  <c r="CS28" i="75"/>
  <c r="CR28" i="75"/>
  <c r="CQ28" i="75"/>
  <c r="CP28" i="75"/>
  <c r="CO28" i="75"/>
  <c r="CN28" i="75"/>
  <c r="CM28" i="75"/>
  <c r="CL28" i="75"/>
  <c r="CK28" i="75"/>
  <c r="CJ28" i="75"/>
  <c r="CI28" i="75"/>
  <c r="CH28" i="75"/>
  <c r="CG28" i="75"/>
  <c r="CF28" i="75"/>
  <c r="CE28" i="75"/>
  <c r="CD28" i="75"/>
  <c r="CC28" i="75"/>
  <c r="CB28" i="75"/>
  <c r="CA28" i="75"/>
  <c r="BZ28" i="75"/>
  <c r="BY28" i="75"/>
  <c r="BY30" i="75" s="1"/>
  <c r="BX28" i="75"/>
  <c r="BW28" i="75"/>
  <c r="BV28" i="75"/>
  <c r="BU28" i="75"/>
  <c r="BT28" i="75"/>
  <c r="BS28" i="75"/>
  <c r="BR28" i="75"/>
  <c r="BQ28" i="75"/>
  <c r="BP28" i="75"/>
  <c r="BO28" i="75"/>
  <c r="BN28" i="75"/>
  <c r="BM28" i="75"/>
  <c r="BL28" i="75"/>
  <c r="BK28" i="75"/>
  <c r="BJ28" i="75"/>
  <c r="BI28" i="75"/>
  <c r="BH28" i="75"/>
  <c r="BG28" i="75"/>
  <c r="BF28" i="75"/>
  <c r="BE28" i="75"/>
  <c r="BD28" i="75"/>
  <c r="BC28" i="75"/>
  <c r="BB28" i="75"/>
  <c r="BA28" i="75"/>
  <c r="AZ28" i="75"/>
  <c r="AY28" i="75"/>
  <c r="AX28" i="75"/>
  <c r="AW28" i="75"/>
  <c r="AV28" i="75"/>
  <c r="AU28" i="75"/>
  <c r="AT28" i="75"/>
  <c r="AS28" i="75"/>
  <c r="AR28" i="75"/>
  <c r="AQ28" i="75"/>
  <c r="AP28" i="75"/>
  <c r="AO28" i="75"/>
  <c r="AO30" i="75" s="1"/>
  <c r="AN28" i="75"/>
  <c r="AM28" i="75"/>
  <c r="AL28" i="75"/>
  <c r="AK28" i="75"/>
  <c r="AJ28" i="75"/>
  <c r="AI28" i="75"/>
  <c r="AH28" i="75"/>
  <c r="AG28" i="75"/>
  <c r="AF28" i="75"/>
  <c r="AE28" i="75"/>
  <c r="AD28" i="75"/>
  <c r="AC28" i="75"/>
  <c r="AB28" i="75"/>
  <c r="AA28" i="75"/>
  <c r="Z28" i="75"/>
  <c r="Y28" i="75"/>
  <c r="X28" i="75"/>
  <c r="W28" i="75"/>
  <c r="V28" i="75"/>
  <c r="U28" i="75"/>
  <c r="T28" i="75"/>
  <c r="S28" i="75"/>
  <c r="R28" i="75"/>
  <c r="Q28" i="75"/>
  <c r="P28" i="75"/>
  <c r="O28" i="75"/>
  <c r="N28" i="75"/>
  <c r="M28" i="75"/>
  <c r="L28" i="75"/>
  <c r="K28" i="75"/>
  <c r="J28" i="75"/>
  <c r="I28" i="75"/>
  <c r="H28" i="75"/>
  <c r="G28" i="75"/>
  <c r="F28" i="75"/>
  <c r="E28" i="75"/>
  <c r="E30" i="75" s="1"/>
  <c r="D28" i="75"/>
  <c r="C28" i="75"/>
  <c r="FY26" i="75"/>
  <c r="FY25" i="75"/>
  <c r="B28" i="75"/>
  <c r="FY28" i="75" s="1"/>
  <c r="FY23" i="75"/>
  <c r="FY22" i="75"/>
  <c r="FX22" i="75"/>
  <c r="FX28" i="75" s="1"/>
  <c r="FY21" i="75"/>
  <c r="FR17" i="75"/>
  <c r="FQ17" i="75"/>
  <c r="FN17" i="75"/>
  <c r="FM17" i="75"/>
  <c r="FM30" i="75" s="1"/>
  <c r="FF17" i="75"/>
  <c r="FF30" i="75" s="1"/>
  <c r="FE17" i="75"/>
  <c r="FB17" i="75"/>
  <c r="FA17" i="75"/>
  <c r="FA30" i="75" s="1"/>
  <c r="ET17" i="75"/>
  <c r="ES17" i="75"/>
  <c r="EP17" i="75"/>
  <c r="EO17" i="75"/>
  <c r="EH17" i="75"/>
  <c r="EH30" i="75" s="1"/>
  <c r="EG17" i="75"/>
  <c r="ED17" i="75"/>
  <c r="EC17" i="75"/>
  <c r="EC30" i="75" s="1"/>
  <c r="DV17" i="75"/>
  <c r="DV30" i="75" s="1"/>
  <c r="DU17" i="75"/>
  <c r="DR17" i="75"/>
  <c r="DQ17" i="75"/>
  <c r="DQ30" i="75" s="1"/>
  <c r="DJ17" i="75"/>
  <c r="DI17" i="75"/>
  <c r="DF17" i="75"/>
  <c r="DE17" i="75"/>
  <c r="CX17" i="75"/>
  <c r="CX30" i="75" s="1"/>
  <c r="CW17" i="75"/>
  <c r="CT17" i="75"/>
  <c r="CS17" i="75"/>
  <c r="CS30" i="75" s="1"/>
  <c r="CL17" i="75"/>
  <c r="CL30" i="75" s="1"/>
  <c r="CK17" i="75"/>
  <c r="CH17" i="75"/>
  <c r="CG17" i="75"/>
  <c r="CG30" i="75" s="1"/>
  <c r="BZ17" i="75"/>
  <c r="BY17" i="75"/>
  <c r="BV17" i="75"/>
  <c r="BU17" i="75"/>
  <c r="BN17" i="75"/>
  <c r="BN30" i="75" s="1"/>
  <c r="BM17" i="75"/>
  <c r="BJ17" i="75"/>
  <c r="BI17" i="75"/>
  <c r="BI30" i="75" s="1"/>
  <c r="BB17" i="75"/>
  <c r="BB30" i="75" s="1"/>
  <c r="BA17" i="75"/>
  <c r="AX17" i="75"/>
  <c r="AW17" i="75"/>
  <c r="AW30" i="75" s="1"/>
  <c r="AP17" i="75"/>
  <c r="AO17" i="75"/>
  <c r="AL17" i="75"/>
  <c r="AK17" i="75"/>
  <c r="AD17" i="75"/>
  <c r="AD30" i="75" s="1"/>
  <c r="AC17" i="75"/>
  <c r="Z17" i="75"/>
  <c r="Y17" i="75"/>
  <c r="Y30" i="75" s="1"/>
  <c r="R17" i="75"/>
  <c r="R30" i="75" s="1"/>
  <c r="Q17" i="75"/>
  <c r="N17" i="75"/>
  <c r="M17" i="75"/>
  <c r="M30" i="75" s="1"/>
  <c r="F17" i="75"/>
  <c r="E17" i="75"/>
  <c r="B17" i="75"/>
  <c r="FY16" i="75"/>
  <c r="FX15" i="75"/>
  <c r="FX17" i="75" s="1"/>
  <c r="FX30" i="75" s="1"/>
  <c r="FW15" i="75"/>
  <c r="FW17" i="75" s="1"/>
  <c r="FW30" i="75" s="1"/>
  <c r="FV15" i="75"/>
  <c r="FV17" i="75" s="1"/>
  <c r="FV30" i="75" s="1"/>
  <c r="FU15" i="75"/>
  <c r="FU17" i="75" s="1"/>
  <c r="FU30" i="75" s="1"/>
  <c r="FT15" i="75"/>
  <c r="FT17" i="75" s="1"/>
  <c r="FT30" i="75" s="1"/>
  <c r="FS15" i="75"/>
  <c r="FS17" i="75" s="1"/>
  <c r="FS30" i="75" s="1"/>
  <c r="FR15" i="75"/>
  <c r="FQ15" i="75"/>
  <c r="FP15" i="75"/>
  <c r="FP17" i="75" s="1"/>
  <c r="FP30" i="75" s="1"/>
  <c r="FO15" i="75"/>
  <c r="FO17" i="75" s="1"/>
  <c r="FO30" i="75" s="1"/>
  <c r="FN15" i="75"/>
  <c r="FM15" i="75"/>
  <c r="FL15" i="75"/>
  <c r="FL17" i="75" s="1"/>
  <c r="FK15" i="75"/>
  <c r="FK17" i="75" s="1"/>
  <c r="FK30" i="75" s="1"/>
  <c r="FJ15" i="75"/>
  <c r="FJ17" i="75" s="1"/>
  <c r="FJ30" i="75" s="1"/>
  <c r="FI15" i="75"/>
  <c r="FI17" i="75" s="1"/>
  <c r="FI30" i="75" s="1"/>
  <c r="FH15" i="75"/>
  <c r="FH17" i="75" s="1"/>
  <c r="FH30" i="75" s="1"/>
  <c r="FG15" i="75"/>
  <c r="FG17" i="75" s="1"/>
  <c r="FG30" i="75" s="1"/>
  <c r="FF15" i="75"/>
  <c r="FE15" i="75"/>
  <c r="FD15" i="75"/>
  <c r="FD17" i="75" s="1"/>
  <c r="FD30" i="75" s="1"/>
  <c r="FC15" i="75"/>
  <c r="FC17" i="75" s="1"/>
  <c r="FC30" i="75" s="1"/>
  <c r="FB15" i="75"/>
  <c r="FA15" i="75"/>
  <c r="EZ15" i="75"/>
  <c r="EZ17" i="75" s="1"/>
  <c r="EY15" i="75"/>
  <c r="EY17" i="75" s="1"/>
  <c r="EY30" i="75" s="1"/>
  <c r="EX15" i="75"/>
  <c r="EX17" i="75" s="1"/>
  <c r="EX30" i="75" s="1"/>
  <c r="EW15" i="75"/>
  <c r="EW17" i="75" s="1"/>
  <c r="EW30" i="75" s="1"/>
  <c r="EV15" i="75"/>
  <c r="EV17" i="75" s="1"/>
  <c r="EV30" i="75" s="1"/>
  <c r="EU15" i="75"/>
  <c r="EU17" i="75" s="1"/>
  <c r="EU30" i="75" s="1"/>
  <c r="ET15" i="75"/>
  <c r="ES15" i="75"/>
  <c r="ER15" i="75"/>
  <c r="ER17" i="75" s="1"/>
  <c r="ER30" i="75" s="1"/>
  <c r="EQ15" i="75"/>
  <c r="EQ17" i="75" s="1"/>
  <c r="EQ30" i="75" s="1"/>
  <c r="EP15" i="75"/>
  <c r="EO15" i="75"/>
  <c r="EN15" i="75"/>
  <c r="EN17" i="75" s="1"/>
  <c r="EM15" i="75"/>
  <c r="EM17" i="75" s="1"/>
  <c r="EM30" i="75" s="1"/>
  <c r="EL15" i="75"/>
  <c r="EL17" i="75" s="1"/>
  <c r="EL30" i="75" s="1"/>
  <c r="EK15" i="75"/>
  <c r="EK17" i="75" s="1"/>
  <c r="EK30" i="75" s="1"/>
  <c r="EJ15" i="75"/>
  <c r="EJ17" i="75" s="1"/>
  <c r="EJ30" i="75" s="1"/>
  <c r="EI15" i="75"/>
  <c r="EI17" i="75" s="1"/>
  <c r="EI30" i="75" s="1"/>
  <c r="EH15" i="75"/>
  <c r="EG15" i="75"/>
  <c r="EF15" i="75"/>
  <c r="EF17" i="75" s="1"/>
  <c r="EF30" i="75" s="1"/>
  <c r="EE15" i="75"/>
  <c r="EE17" i="75" s="1"/>
  <c r="EE30" i="75" s="1"/>
  <c r="ED15" i="75"/>
  <c r="EC15" i="75"/>
  <c r="EB15" i="75"/>
  <c r="EB17" i="75" s="1"/>
  <c r="EA15" i="75"/>
  <c r="EA17" i="75" s="1"/>
  <c r="EA30" i="75" s="1"/>
  <c r="DZ15" i="75"/>
  <c r="DZ17" i="75" s="1"/>
  <c r="DZ30" i="75" s="1"/>
  <c r="DY15" i="75"/>
  <c r="DY17" i="75" s="1"/>
  <c r="DY30" i="75" s="1"/>
  <c r="DX15" i="75"/>
  <c r="DX17" i="75" s="1"/>
  <c r="DX30" i="75" s="1"/>
  <c r="DW15" i="75"/>
  <c r="DW17" i="75" s="1"/>
  <c r="DW30" i="75" s="1"/>
  <c r="DV15" i="75"/>
  <c r="DU15" i="75"/>
  <c r="DT15" i="75"/>
  <c r="DT17" i="75" s="1"/>
  <c r="DT30" i="75" s="1"/>
  <c r="DS15" i="75"/>
  <c r="DS17" i="75" s="1"/>
  <c r="DS30" i="75" s="1"/>
  <c r="DR15" i="75"/>
  <c r="DQ15" i="75"/>
  <c r="DP15" i="75"/>
  <c r="DP17" i="75" s="1"/>
  <c r="DO15" i="75"/>
  <c r="DO17" i="75" s="1"/>
  <c r="DO30" i="75" s="1"/>
  <c r="DN15" i="75"/>
  <c r="DN17" i="75" s="1"/>
  <c r="DN30" i="75" s="1"/>
  <c r="DM15" i="75"/>
  <c r="DM17" i="75" s="1"/>
  <c r="DM30" i="75" s="1"/>
  <c r="DL15" i="75"/>
  <c r="DL17" i="75" s="1"/>
  <c r="DL30" i="75" s="1"/>
  <c r="DK15" i="75"/>
  <c r="DK17" i="75" s="1"/>
  <c r="DK30" i="75" s="1"/>
  <c r="DJ15" i="75"/>
  <c r="DI15" i="75"/>
  <c r="DH15" i="75"/>
  <c r="DH17" i="75" s="1"/>
  <c r="DH30" i="75" s="1"/>
  <c r="DG15" i="75"/>
  <c r="DG17" i="75" s="1"/>
  <c r="DG30" i="75" s="1"/>
  <c r="DF15" i="75"/>
  <c r="DE15" i="75"/>
  <c r="DD15" i="75"/>
  <c r="DD17" i="75" s="1"/>
  <c r="DC15" i="75"/>
  <c r="DC17" i="75" s="1"/>
  <c r="DC30" i="75" s="1"/>
  <c r="DB15" i="75"/>
  <c r="DB17" i="75" s="1"/>
  <c r="DB30" i="75" s="1"/>
  <c r="DA15" i="75"/>
  <c r="DA17" i="75" s="1"/>
  <c r="DA30" i="75" s="1"/>
  <c r="CZ15" i="75"/>
  <c r="CZ17" i="75" s="1"/>
  <c r="CZ30" i="75" s="1"/>
  <c r="CY15" i="75"/>
  <c r="CY17" i="75" s="1"/>
  <c r="CY30" i="75" s="1"/>
  <c r="CX15" i="75"/>
  <c r="CW15" i="75"/>
  <c r="CV15" i="75"/>
  <c r="CV17" i="75" s="1"/>
  <c r="CV30" i="75" s="1"/>
  <c r="CU15" i="75"/>
  <c r="CU17" i="75" s="1"/>
  <c r="CU30" i="75" s="1"/>
  <c r="CT15" i="75"/>
  <c r="CS15" i="75"/>
  <c r="CR15" i="75"/>
  <c r="CR17" i="75" s="1"/>
  <c r="CQ15" i="75"/>
  <c r="CQ17" i="75" s="1"/>
  <c r="CQ30" i="75" s="1"/>
  <c r="CP15" i="75"/>
  <c r="CP17" i="75" s="1"/>
  <c r="CP30" i="75" s="1"/>
  <c r="CO15" i="75"/>
  <c r="CO17" i="75" s="1"/>
  <c r="CO30" i="75" s="1"/>
  <c r="CN15" i="75"/>
  <c r="CN17" i="75" s="1"/>
  <c r="CN30" i="75" s="1"/>
  <c r="CM15" i="75"/>
  <c r="CM17" i="75" s="1"/>
  <c r="CM30" i="75" s="1"/>
  <c r="CL15" i="75"/>
  <c r="CK15" i="75"/>
  <c r="CJ15" i="75"/>
  <c r="CJ17" i="75" s="1"/>
  <c r="CJ30" i="75" s="1"/>
  <c r="CI15" i="75"/>
  <c r="CI17" i="75" s="1"/>
  <c r="CI30" i="75" s="1"/>
  <c r="CH15" i="75"/>
  <c r="CG15" i="75"/>
  <c r="CF15" i="75"/>
  <c r="CF17" i="75" s="1"/>
  <c r="CE15" i="75"/>
  <c r="CE17" i="75" s="1"/>
  <c r="CE30" i="75" s="1"/>
  <c r="CD15" i="75"/>
  <c r="CD17" i="75" s="1"/>
  <c r="CD30" i="75" s="1"/>
  <c r="CC15" i="75"/>
  <c r="CC17" i="75" s="1"/>
  <c r="CC30" i="75" s="1"/>
  <c r="CB15" i="75"/>
  <c r="CB17" i="75" s="1"/>
  <c r="CB30" i="75" s="1"/>
  <c r="CA15" i="75"/>
  <c r="CA17" i="75" s="1"/>
  <c r="CA30" i="75" s="1"/>
  <c r="BZ15" i="75"/>
  <c r="BY15" i="75"/>
  <c r="BX15" i="75"/>
  <c r="BX17" i="75" s="1"/>
  <c r="BX30" i="75" s="1"/>
  <c r="BW15" i="75"/>
  <c r="BW17" i="75" s="1"/>
  <c r="BW30" i="75" s="1"/>
  <c r="BV15" i="75"/>
  <c r="BU15" i="75"/>
  <c r="BT15" i="75"/>
  <c r="BT17" i="75" s="1"/>
  <c r="BS15" i="75"/>
  <c r="BS17" i="75" s="1"/>
  <c r="BS30" i="75" s="1"/>
  <c r="BR15" i="75"/>
  <c r="BR17" i="75" s="1"/>
  <c r="BR30" i="75" s="1"/>
  <c r="BQ15" i="75"/>
  <c r="BQ17" i="75" s="1"/>
  <c r="BQ30" i="75" s="1"/>
  <c r="BP15" i="75"/>
  <c r="BP17" i="75" s="1"/>
  <c r="BP30" i="75" s="1"/>
  <c r="BO15" i="75"/>
  <c r="BO17" i="75" s="1"/>
  <c r="BO30" i="75" s="1"/>
  <c r="BN15" i="75"/>
  <c r="BM15" i="75"/>
  <c r="BL15" i="75"/>
  <c r="BL17" i="75" s="1"/>
  <c r="BL30" i="75" s="1"/>
  <c r="BK15" i="75"/>
  <c r="BK17" i="75" s="1"/>
  <c r="BK30" i="75" s="1"/>
  <c r="BJ15" i="75"/>
  <c r="BI15" i="75"/>
  <c r="BH15" i="75"/>
  <c r="BH17" i="75" s="1"/>
  <c r="BG15" i="75"/>
  <c r="BG17" i="75" s="1"/>
  <c r="BG30" i="75" s="1"/>
  <c r="BF15" i="75"/>
  <c r="BF17" i="75" s="1"/>
  <c r="BF30" i="75" s="1"/>
  <c r="BE15" i="75"/>
  <c r="BE17" i="75" s="1"/>
  <c r="BE30" i="75" s="1"/>
  <c r="BD15" i="75"/>
  <c r="BD17" i="75" s="1"/>
  <c r="BD30" i="75" s="1"/>
  <c r="BC15" i="75"/>
  <c r="BC17" i="75" s="1"/>
  <c r="BC30" i="75" s="1"/>
  <c r="BB15" i="75"/>
  <c r="BA15" i="75"/>
  <c r="AZ15" i="75"/>
  <c r="AZ17" i="75" s="1"/>
  <c r="AZ30" i="75" s="1"/>
  <c r="AY15" i="75"/>
  <c r="AY17" i="75" s="1"/>
  <c r="AY30" i="75" s="1"/>
  <c r="AX15" i="75"/>
  <c r="AW15" i="75"/>
  <c r="AV15" i="75"/>
  <c r="AV17" i="75" s="1"/>
  <c r="AU15" i="75"/>
  <c r="AU17" i="75" s="1"/>
  <c r="AU30" i="75" s="1"/>
  <c r="AT15" i="75"/>
  <c r="AT17" i="75" s="1"/>
  <c r="AT30" i="75" s="1"/>
  <c r="AS15" i="75"/>
  <c r="AS17" i="75" s="1"/>
  <c r="AS30" i="75" s="1"/>
  <c r="AR15" i="75"/>
  <c r="AR17" i="75" s="1"/>
  <c r="AR30" i="75" s="1"/>
  <c r="AQ15" i="75"/>
  <c r="AQ17" i="75" s="1"/>
  <c r="AQ30" i="75" s="1"/>
  <c r="AP15" i="75"/>
  <c r="AO15" i="75"/>
  <c r="AN15" i="75"/>
  <c r="AN17" i="75" s="1"/>
  <c r="AN30" i="75" s="1"/>
  <c r="AM15" i="75"/>
  <c r="AM17" i="75" s="1"/>
  <c r="AM30" i="75" s="1"/>
  <c r="AL15" i="75"/>
  <c r="AK15" i="75"/>
  <c r="AJ15" i="75"/>
  <c r="AJ17" i="75" s="1"/>
  <c r="AI15" i="75"/>
  <c r="AI17" i="75" s="1"/>
  <c r="AI30" i="75" s="1"/>
  <c r="AH15" i="75"/>
  <c r="AH17" i="75" s="1"/>
  <c r="AH30" i="75" s="1"/>
  <c r="AG15" i="75"/>
  <c r="AG17" i="75" s="1"/>
  <c r="AG30" i="75" s="1"/>
  <c r="AF15" i="75"/>
  <c r="AF17" i="75" s="1"/>
  <c r="AF30" i="75" s="1"/>
  <c r="AE15" i="75"/>
  <c r="AE17" i="75" s="1"/>
  <c r="AE30" i="75" s="1"/>
  <c r="AD15" i="75"/>
  <c r="AC15" i="75"/>
  <c r="AB15" i="75"/>
  <c r="AB17" i="75" s="1"/>
  <c r="AB30" i="75" s="1"/>
  <c r="AA15" i="75"/>
  <c r="AA17" i="75" s="1"/>
  <c r="AA30" i="75" s="1"/>
  <c r="Z15" i="75"/>
  <c r="Y15" i="75"/>
  <c r="X15" i="75"/>
  <c r="X17" i="75" s="1"/>
  <c r="W15" i="75"/>
  <c r="W17" i="75" s="1"/>
  <c r="W30" i="75" s="1"/>
  <c r="V15" i="75"/>
  <c r="V17" i="75" s="1"/>
  <c r="V30" i="75" s="1"/>
  <c r="U15" i="75"/>
  <c r="U17" i="75" s="1"/>
  <c r="U30" i="75" s="1"/>
  <c r="T15" i="75"/>
  <c r="T17" i="75" s="1"/>
  <c r="T30" i="75" s="1"/>
  <c r="S15" i="75"/>
  <c r="S17" i="75" s="1"/>
  <c r="S30" i="75" s="1"/>
  <c r="R15" i="75"/>
  <c r="Q15" i="75"/>
  <c r="P15" i="75"/>
  <c r="P17" i="75" s="1"/>
  <c r="P30" i="75" s="1"/>
  <c r="O15" i="75"/>
  <c r="O17" i="75" s="1"/>
  <c r="O30" i="75" s="1"/>
  <c r="N15" i="75"/>
  <c r="M15" i="75"/>
  <c r="L15" i="75"/>
  <c r="L17" i="75" s="1"/>
  <c r="K15" i="75"/>
  <c r="K17" i="75" s="1"/>
  <c r="K30" i="75" s="1"/>
  <c r="J15" i="75"/>
  <c r="J17" i="75" s="1"/>
  <c r="J30" i="75" s="1"/>
  <c r="I15" i="75"/>
  <c r="I17" i="75" s="1"/>
  <c r="I30" i="75" s="1"/>
  <c r="H15" i="75"/>
  <c r="H17" i="75" s="1"/>
  <c r="H30" i="75" s="1"/>
  <c r="G15" i="75"/>
  <c r="G17" i="75" s="1"/>
  <c r="G30" i="75" s="1"/>
  <c r="F15" i="75"/>
  <c r="E15" i="75"/>
  <c r="D15" i="75"/>
  <c r="D17" i="75" s="1"/>
  <c r="D30" i="75" s="1"/>
  <c r="C15" i="75"/>
  <c r="C17" i="75" s="1"/>
  <c r="B15" i="75"/>
  <c r="FZ14" i="75"/>
  <c r="FY13" i="75"/>
  <c r="FX13" i="75"/>
  <c r="FY11" i="75"/>
  <c r="FY10" i="75"/>
  <c r="FY8" i="75"/>
  <c r="FY6" i="75"/>
  <c r="FY5" i="75"/>
  <c r="N30" i="75" l="1"/>
  <c r="AX30" i="75"/>
  <c r="CH30" i="75"/>
  <c r="DR30" i="75"/>
  <c r="FB30" i="75"/>
  <c r="Z30" i="75"/>
  <c r="BJ30" i="75"/>
  <c r="CT30" i="75"/>
  <c r="ED30" i="75"/>
  <c r="FN30" i="75"/>
  <c r="L30" i="75"/>
  <c r="X30" i="75"/>
  <c r="AJ30" i="75"/>
  <c r="AV30" i="75"/>
  <c r="BH30" i="75"/>
  <c r="BT30" i="75"/>
  <c r="CF30" i="75"/>
  <c r="CR30" i="75"/>
  <c r="DD30" i="75"/>
  <c r="DP30" i="75"/>
  <c r="EB30" i="75"/>
  <c r="EN30" i="75"/>
  <c r="EZ30" i="75"/>
  <c r="FL30" i="75"/>
  <c r="AK30" i="75"/>
  <c r="BU30" i="75"/>
  <c r="DE30" i="75"/>
  <c r="EO30" i="75"/>
  <c r="AL30" i="75"/>
  <c r="BV30" i="75"/>
  <c r="DF30" i="75"/>
  <c r="EP30" i="75"/>
  <c r="F30" i="75"/>
  <c r="AP30" i="75"/>
  <c r="BZ30" i="75"/>
  <c r="DJ30" i="75"/>
  <c r="ET30" i="75"/>
  <c r="Q30" i="75"/>
  <c r="AC30" i="75"/>
  <c r="BA30" i="75"/>
  <c r="BM30" i="75"/>
  <c r="CK30" i="75"/>
  <c r="CW30" i="75"/>
  <c r="DU30" i="75"/>
  <c r="EG30" i="75"/>
  <c r="FE30" i="75"/>
  <c r="FQ30" i="75"/>
  <c r="FY17" i="75"/>
  <c r="B33" i="75" s="1"/>
  <c r="C30" i="75"/>
  <c r="B34" i="75"/>
  <c r="FY24" i="75"/>
  <c r="B30" i="75"/>
  <c r="FY15" i="75"/>
  <c r="C34" i="75" l="1"/>
  <c r="FY30" i="75"/>
  <c r="C33" i="75" s="1"/>
  <c r="C35" i="75" s="1"/>
  <c r="B35" i="75"/>
  <c r="D35" i="75" l="1"/>
  <c r="FX27" i="74" l="1"/>
  <c r="FW27" i="74"/>
  <c r="FV27" i="74"/>
  <c r="FU27" i="74"/>
  <c r="FT27" i="74"/>
  <c r="FS27" i="74"/>
  <c r="FR27" i="74"/>
  <c r="FQ27" i="74"/>
  <c r="FP27" i="74"/>
  <c r="FO27" i="74"/>
  <c r="FN27" i="74"/>
  <c r="FM27" i="74"/>
  <c r="FL27" i="74"/>
  <c r="FK27" i="74"/>
  <c r="FJ27" i="74"/>
  <c r="FI27" i="74"/>
  <c r="FH27" i="74"/>
  <c r="FG27" i="74"/>
  <c r="FF27" i="74"/>
  <c r="FE27" i="74"/>
  <c r="FD27" i="74"/>
  <c r="FC27" i="74"/>
  <c r="FB27" i="74"/>
  <c r="FA27" i="74"/>
  <c r="EZ27" i="74"/>
  <c r="EY27" i="74"/>
  <c r="EX27" i="74"/>
  <c r="EW27" i="74"/>
  <c r="EV27" i="74"/>
  <c r="EU27" i="74"/>
  <c r="ET27" i="74"/>
  <c r="ES27" i="74"/>
  <c r="ER27" i="74"/>
  <c r="EP27" i="74"/>
  <c r="EO27" i="74"/>
  <c r="EN27" i="74"/>
  <c r="EM27" i="74"/>
  <c r="EL27" i="74"/>
  <c r="EK27" i="74"/>
  <c r="EJ27" i="74"/>
  <c r="EI27" i="74"/>
  <c r="EH27" i="74"/>
  <c r="EG27" i="74"/>
  <c r="EF27" i="74"/>
  <c r="EE27" i="74"/>
  <c r="ED27" i="74"/>
  <c r="EC27" i="74"/>
  <c r="EB27" i="74"/>
  <c r="EA27" i="74"/>
  <c r="DZ27" i="74"/>
  <c r="DY27" i="74"/>
  <c r="DX27" i="74"/>
  <c r="DW27" i="74"/>
  <c r="DV27" i="74"/>
  <c r="DU27" i="74"/>
  <c r="DT27" i="74"/>
  <c r="DS27" i="74"/>
  <c r="DR27" i="74"/>
  <c r="DQ27" i="74"/>
  <c r="DP27" i="74"/>
  <c r="DO27" i="74"/>
  <c r="DN27" i="74"/>
  <c r="DM27" i="74"/>
  <c r="DL27" i="74"/>
  <c r="DK27" i="74"/>
  <c r="DJ27" i="74"/>
  <c r="DI27" i="74"/>
  <c r="DH27" i="74"/>
  <c r="DG27" i="74"/>
  <c r="DF27" i="74"/>
  <c r="DE27" i="74"/>
  <c r="DD27" i="74"/>
  <c r="DC27" i="74"/>
  <c r="DB27" i="74"/>
  <c r="DA27" i="74"/>
  <c r="CZ27" i="74"/>
  <c r="CY27" i="74"/>
  <c r="CX27" i="74"/>
  <c r="CW27" i="74"/>
  <c r="CV27" i="74"/>
  <c r="CU27" i="74"/>
  <c r="CT27" i="74"/>
  <c r="CS27" i="74"/>
  <c r="CR27" i="74"/>
  <c r="CQ27" i="74"/>
  <c r="CP27" i="74"/>
  <c r="CO27" i="74"/>
  <c r="CN27" i="74"/>
  <c r="CM27" i="74"/>
  <c r="CL27" i="74"/>
  <c r="CK27" i="74"/>
  <c r="CJ27" i="74"/>
  <c r="CI27" i="74"/>
  <c r="CH27" i="74"/>
  <c r="CG27" i="74"/>
  <c r="CF27" i="74"/>
  <c r="CE27" i="74"/>
  <c r="CD27" i="74"/>
  <c r="CC27" i="74"/>
  <c r="CB27" i="74"/>
  <c r="CA27" i="74"/>
  <c r="BZ27" i="74"/>
  <c r="BY27" i="74"/>
  <c r="BX27" i="74"/>
  <c r="BW27" i="74"/>
  <c r="BV27" i="74"/>
  <c r="BU27" i="74"/>
  <c r="BT27" i="74"/>
  <c r="BS27" i="74"/>
  <c r="BR27" i="74"/>
  <c r="BQ27" i="74"/>
  <c r="BP27" i="74"/>
  <c r="BO27" i="74"/>
  <c r="BN27" i="74"/>
  <c r="BM27" i="74"/>
  <c r="BK27" i="74"/>
  <c r="BJ27" i="74"/>
  <c r="BI27" i="74"/>
  <c r="BH27" i="74"/>
  <c r="BG27" i="74"/>
  <c r="BF27" i="74"/>
  <c r="BE27" i="74"/>
  <c r="BD27" i="74"/>
  <c r="BC27" i="74"/>
  <c r="BB27" i="74"/>
  <c r="BA27" i="74"/>
  <c r="AZ27" i="74"/>
  <c r="AY27" i="74"/>
  <c r="AX27" i="74"/>
  <c r="AW27" i="74"/>
  <c r="AV27" i="74"/>
  <c r="AU27" i="74"/>
  <c r="AT27" i="74"/>
  <c r="AS27" i="74"/>
  <c r="AR27" i="74"/>
  <c r="AQ27" i="74"/>
  <c r="AP27" i="74"/>
  <c r="AO27" i="74"/>
  <c r="AN27" i="74"/>
  <c r="AM27" i="74"/>
  <c r="AL27" i="74"/>
  <c r="AK27" i="74"/>
  <c r="AJ27" i="74"/>
  <c r="AI27" i="74"/>
  <c r="AH27" i="74"/>
  <c r="AG27" i="74"/>
  <c r="AF27" i="74"/>
  <c r="AE27" i="74"/>
  <c r="AD27" i="74"/>
  <c r="AC27" i="74"/>
  <c r="AB27" i="74"/>
  <c r="AA27" i="74"/>
  <c r="Z27" i="74"/>
  <c r="Y27" i="74"/>
  <c r="X27" i="74"/>
  <c r="W27" i="74"/>
  <c r="V27" i="74"/>
  <c r="U27" i="74"/>
  <c r="T27" i="74"/>
  <c r="S27" i="74"/>
  <c r="R27" i="74"/>
  <c r="Q27" i="74"/>
  <c r="P27" i="74"/>
  <c r="O27" i="74"/>
  <c r="N27" i="74"/>
  <c r="M27" i="74"/>
  <c r="L27" i="74"/>
  <c r="K27" i="74"/>
  <c r="J27" i="74"/>
  <c r="I27" i="74"/>
  <c r="H27" i="74"/>
  <c r="G27" i="74"/>
  <c r="F27" i="74"/>
  <c r="E27" i="74"/>
  <c r="D27" i="74"/>
  <c r="C27" i="74"/>
  <c r="FY25" i="74"/>
  <c r="FY24" i="74"/>
  <c r="FY22" i="74"/>
  <c r="FY21" i="74"/>
  <c r="FL17" i="74"/>
  <c r="FL29" i="74" s="1"/>
  <c r="EZ17" i="74"/>
  <c r="EZ29" i="74" s="1"/>
  <c r="EN17" i="74"/>
  <c r="EN29" i="74" s="1"/>
  <c r="EB17" i="74"/>
  <c r="EB29" i="74" s="1"/>
  <c r="DP17" i="74"/>
  <c r="DP29" i="74" s="1"/>
  <c r="DD17" i="74"/>
  <c r="DD29" i="74" s="1"/>
  <c r="CR17" i="74"/>
  <c r="CR29" i="74" s="1"/>
  <c r="CF17" i="74"/>
  <c r="CF29" i="74" s="1"/>
  <c r="BT17" i="74"/>
  <c r="BT29" i="74" s="1"/>
  <c r="BH17" i="74"/>
  <c r="BH29" i="74" s="1"/>
  <c r="AV17" i="74"/>
  <c r="AV29" i="74" s="1"/>
  <c r="AJ17" i="74"/>
  <c r="AJ29" i="74" s="1"/>
  <c r="X17" i="74"/>
  <c r="X29" i="74" s="1"/>
  <c r="L17" i="74"/>
  <c r="L29" i="74" s="1"/>
  <c r="FY16" i="74"/>
  <c r="FW15" i="74"/>
  <c r="FW17" i="74" s="1"/>
  <c r="FW29" i="74" s="1"/>
  <c r="FV15" i="74"/>
  <c r="FV17" i="74" s="1"/>
  <c r="FV29" i="74" s="1"/>
  <c r="FU15" i="74"/>
  <c r="FU17" i="74" s="1"/>
  <c r="FU29" i="74" s="1"/>
  <c r="FT15" i="74"/>
  <c r="FT17" i="74" s="1"/>
  <c r="FT29" i="74" s="1"/>
  <c r="FS15" i="74"/>
  <c r="FS17" i="74" s="1"/>
  <c r="FS29" i="74" s="1"/>
  <c r="FR15" i="74"/>
  <c r="FR17" i="74" s="1"/>
  <c r="FR29" i="74" s="1"/>
  <c r="FQ15" i="74"/>
  <c r="FQ17" i="74" s="1"/>
  <c r="FQ29" i="74" s="1"/>
  <c r="FP15" i="74"/>
  <c r="FP17" i="74" s="1"/>
  <c r="FP29" i="74" s="1"/>
  <c r="FO15" i="74"/>
  <c r="FO17" i="74" s="1"/>
  <c r="FO29" i="74" s="1"/>
  <c r="FN15" i="74"/>
  <c r="FN17" i="74" s="1"/>
  <c r="FN29" i="74" s="1"/>
  <c r="FM15" i="74"/>
  <c r="FM17" i="74" s="1"/>
  <c r="FM29" i="74" s="1"/>
  <c r="FL15" i="74"/>
  <c r="FK15" i="74"/>
  <c r="FK17" i="74" s="1"/>
  <c r="FK29" i="74" s="1"/>
  <c r="FJ15" i="74"/>
  <c r="FJ17" i="74" s="1"/>
  <c r="FJ29" i="74" s="1"/>
  <c r="FI15" i="74"/>
  <c r="FI17" i="74" s="1"/>
  <c r="FI29" i="74" s="1"/>
  <c r="FH15" i="74"/>
  <c r="FH17" i="74" s="1"/>
  <c r="FH29" i="74" s="1"/>
  <c r="FG15" i="74"/>
  <c r="FG17" i="74" s="1"/>
  <c r="FG29" i="74" s="1"/>
  <c r="FF15" i="74"/>
  <c r="FF17" i="74" s="1"/>
  <c r="FF29" i="74" s="1"/>
  <c r="FE15" i="74"/>
  <c r="FE17" i="74" s="1"/>
  <c r="FE29" i="74" s="1"/>
  <c r="FD15" i="74"/>
  <c r="FD17" i="74" s="1"/>
  <c r="FD29" i="74" s="1"/>
  <c r="FC15" i="74"/>
  <c r="FC17" i="74" s="1"/>
  <c r="FC29" i="74" s="1"/>
  <c r="FB15" i="74"/>
  <c r="FB17" i="74" s="1"/>
  <c r="FB29" i="74" s="1"/>
  <c r="FA15" i="74"/>
  <c r="FA17" i="74" s="1"/>
  <c r="FA29" i="74" s="1"/>
  <c r="EZ15" i="74"/>
  <c r="EY15" i="74"/>
  <c r="EY17" i="74" s="1"/>
  <c r="EY29" i="74" s="1"/>
  <c r="EX15" i="74"/>
  <c r="EX17" i="74" s="1"/>
  <c r="EX29" i="74" s="1"/>
  <c r="EW15" i="74"/>
  <c r="EW17" i="74" s="1"/>
  <c r="EW29" i="74" s="1"/>
  <c r="EV15" i="74"/>
  <c r="EV17" i="74" s="1"/>
  <c r="EV29" i="74" s="1"/>
  <c r="EU15" i="74"/>
  <c r="EU17" i="74" s="1"/>
  <c r="EU29" i="74" s="1"/>
  <c r="ET15" i="74"/>
  <c r="ET17" i="74" s="1"/>
  <c r="ET29" i="74" s="1"/>
  <c r="ES15" i="74"/>
  <c r="ES17" i="74" s="1"/>
  <c r="ES29" i="74" s="1"/>
  <c r="ER15" i="74"/>
  <c r="ER17" i="74" s="1"/>
  <c r="ER29" i="74" s="1"/>
  <c r="EQ15" i="74"/>
  <c r="EQ17" i="74" s="1"/>
  <c r="EQ29" i="74" s="1"/>
  <c r="EP15" i="74"/>
  <c r="EP17" i="74" s="1"/>
  <c r="EP29" i="74" s="1"/>
  <c r="EO15" i="74"/>
  <c r="EO17" i="74" s="1"/>
  <c r="EO29" i="74" s="1"/>
  <c r="EN15" i="74"/>
  <c r="EM15" i="74"/>
  <c r="EM17" i="74" s="1"/>
  <c r="EM29" i="74" s="1"/>
  <c r="EL15" i="74"/>
  <c r="EL17" i="74" s="1"/>
  <c r="EL29" i="74" s="1"/>
  <c r="EK15" i="74"/>
  <c r="EK17" i="74" s="1"/>
  <c r="EK29" i="74" s="1"/>
  <c r="EJ15" i="74"/>
  <c r="EJ17" i="74" s="1"/>
  <c r="EJ29" i="74" s="1"/>
  <c r="EI15" i="74"/>
  <c r="EI17" i="74" s="1"/>
  <c r="EI29" i="74" s="1"/>
  <c r="EH15" i="74"/>
  <c r="EH17" i="74" s="1"/>
  <c r="EH29" i="74" s="1"/>
  <c r="EG15" i="74"/>
  <c r="EG17" i="74" s="1"/>
  <c r="EG29" i="74" s="1"/>
  <c r="EF15" i="74"/>
  <c r="EF17" i="74" s="1"/>
  <c r="EF29" i="74" s="1"/>
  <c r="EE15" i="74"/>
  <c r="EE17" i="74" s="1"/>
  <c r="EE29" i="74" s="1"/>
  <c r="ED15" i="74"/>
  <c r="ED17" i="74" s="1"/>
  <c r="ED29" i="74" s="1"/>
  <c r="EC15" i="74"/>
  <c r="EC17" i="74" s="1"/>
  <c r="EC29" i="74" s="1"/>
  <c r="EB15" i="74"/>
  <c r="EA15" i="74"/>
  <c r="EA17" i="74" s="1"/>
  <c r="EA29" i="74" s="1"/>
  <c r="DZ15" i="74"/>
  <c r="DZ17" i="74" s="1"/>
  <c r="DZ29" i="74" s="1"/>
  <c r="DY15" i="74"/>
  <c r="DY17" i="74" s="1"/>
  <c r="DY29" i="74" s="1"/>
  <c r="DX15" i="74"/>
  <c r="DX17" i="74" s="1"/>
  <c r="DX29" i="74" s="1"/>
  <c r="DW15" i="74"/>
  <c r="DW17" i="74" s="1"/>
  <c r="DW29" i="74" s="1"/>
  <c r="DV15" i="74"/>
  <c r="DV17" i="74" s="1"/>
  <c r="DV29" i="74" s="1"/>
  <c r="DU15" i="74"/>
  <c r="DU17" i="74" s="1"/>
  <c r="DU29" i="74" s="1"/>
  <c r="DT15" i="74"/>
  <c r="DT17" i="74" s="1"/>
  <c r="DT29" i="74" s="1"/>
  <c r="DS15" i="74"/>
  <c r="DS17" i="74" s="1"/>
  <c r="DS29" i="74" s="1"/>
  <c r="DR15" i="74"/>
  <c r="DR17" i="74" s="1"/>
  <c r="DR29" i="74" s="1"/>
  <c r="DQ15" i="74"/>
  <c r="DQ17" i="74" s="1"/>
  <c r="DQ29" i="74" s="1"/>
  <c r="DP15" i="74"/>
  <c r="DO15" i="74"/>
  <c r="DO17" i="74" s="1"/>
  <c r="DO29" i="74" s="1"/>
  <c r="DN15" i="74"/>
  <c r="DN17" i="74" s="1"/>
  <c r="DN29" i="74" s="1"/>
  <c r="DM15" i="74"/>
  <c r="DM17" i="74" s="1"/>
  <c r="DM29" i="74" s="1"/>
  <c r="DL15" i="74"/>
  <c r="DL17" i="74" s="1"/>
  <c r="DL29" i="74" s="1"/>
  <c r="DK15" i="74"/>
  <c r="DK17" i="74" s="1"/>
  <c r="DK29" i="74" s="1"/>
  <c r="DJ15" i="74"/>
  <c r="DJ17" i="74" s="1"/>
  <c r="DJ29" i="74" s="1"/>
  <c r="DI15" i="74"/>
  <c r="DI17" i="74" s="1"/>
  <c r="DI29" i="74" s="1"/>
  <c r="DH15" i="74"/>
  <c r="DH17" i="74" s="1"/>
  <c r="DH29" i="74" s="1"/>
  <c r="DG15" i="74"/>
  <c r="DG17" i="74" s="1"/>
  <c r="DG29" i="74" s="1"/>
  <c r="DF15" i="74"/>
  <c r="DF17" i="74" s="1"/>
  <c r="DF29" i="74" s="1"/>
  <c r="DE15" i="74"/>
  <c r="DE17" i="74" s="1"/>
  <c r="DE29" i="74" s="1"/>
  <c r="DD15" i="74"/>
  <c r="DC15" i="74"/>
  <c r="DC17" i="74" s="1"/>
  <c r="DC29" i="74" s="1"/>
  <c r="DB15" i="74"/>
  <c r="DB17" i="74" s="1"/>
  <c r="DB29" i="74" s="1"/>
  <c r="DA15" i="74"/>
  <c r="DA17" i="74" s="1"/>
  <c r="DA29" i="74" s="1"/>
  <c r="CZ15" i="74"/>
  <c r="CZ17" i="74" s="1"/>
  <c r="CZ29" i="74" s="1"/>
  <c r="CY15" i="74"/>
  <c r="CY17" i="74" s="1"/>
  <c r="CY29" i="74" s="1"/>
  <c r="CX15" i="74"/>
  <c r="CX17" i="74" s="1"/>
  <c r="CX29" i="74" s="1"/>
  <c r="CW15" i="74"/>
  <c r="CW17" i="74" s="1"/>
  <c r="CW29" i="74" s="1"/>
  <c r="CV15" i="74"/>
  <c r="CV17" i="74" s="1"/>
  <c r="CV29" i="74" s="1"/>
  <c r="CU15" i="74"/>
  <c r="CU17" i="74" s="1"/>
  <c r="CU29" i="74" s="1"/>
  <c r="CT15" i="74"/>
  <c r="CT17" i="74" s="1"/>
  <c r="CT29" i="74" s="1"/>
  <c r="CS15" i="74"/>
  <c r="CS17" i="74" s="1"/>
  <c r="CS29" i="74" s="1"/>
  <c r="CR15" i="74"/>
  <c r="CQ15" i="74"/>
  <c r="CQ17" i="74" s="1"/>
  <c r="CQ29" i="74" s="1"/>
  <c r="CP15" i="74"/>
  <c r="CP17" i="74" s="1"/>
  <c r="CP29" i="74" s="1"/>
  <c r="CO15" i="74"/>
  <c r="CO17" i="74" s="1"/>
  <c r="CO29" i="74" s="1"/>
  <c r="CN15" i="74"/>
  <c r="CN17" i="74" s="1"/>
  <c r="CN29" i="74" s="1"/>
  <c r="CM15" i="74"/>
  <c r="CM17" i="74" s="1"/>
  <c r="CM29" i="74" s="1"/>
  <c r="CL15" i="74"/>
  <c r="CL17" i="74" s="1"/>
  <c r="CL29" i="74" s="1"/>
  <c r="CK15" i="74"/>
  <c r="CK17" i="74" s="1"/>
  <c r="CK29" i="74" s="1"/>
  <c r="CJ15" i="74"/>
  <c r="CJ17" i="74" s="1"/>
  <c r="CJ29" i="74" s="1"/>
  <c r="CI15" i="74"/>
  <c r="CI17" i="74" s="1"/>
  <c r="CI29" i="74" s="1"/>
  <c r="CH15" i="74"/>
  <c r="CH17" i="74" s="1"/>
  <c r="CH29" i="74" s="1"/>
  <c r="CG15" i="74"/>
  <c r="CG17" i="74" s="1"/>
  <c r="CG29" i="74" s="1"/>
  <c r="CF15" i="74"/>
  <c r="CE15" i="74"/>
  <c r="CE17" i="74" s="1"/>
  <c r="CE29" i="74" s="1"/>
  <c r="CD15" i="74"/>
  <c r="CD17" i="74" s="1"/>
  <c r="CD29" i="74" s="1"/>
  <c r="CC15" i="74"/>
  <c r="CC17" i="74" s="1"/>
  <c r="CC29" i="74" s="1"/>
  <c r="CB15" i="74"/>
  <c r="CB17" i="74" s="1"/>
  <c r="CB29" i="74" s="1"/>
  <c r="CA15" i="74"/>
  <c r="CA17" i="74" s="1"/>
  <c r="CA29" i="74" s="1"/>
  <c r="BZ15" i="74"/>
  <c r="BZ17" i="74" s="1"/>
  <c r="BZ29" i="74" s="1"/>
  <c r="BY15" i="74"/>
  <c r="BY17" i="74" s="1"/>
  <c r="BY29" i="74" s="1"/>
  <c r="BX15" i="74"/>
  <c r="BX17" i="74" s="1"/>
  <c r="BX29" i="74" s="1"/>
  <c r="BW15" i="74"/>
  <c r="BW17" i="74" s="1"/>
  <c r="BW29" i="74" s="1"/>
  <c r="BV15" i="74"/>
  <c r="BV17" i="74" s="1"/>
  <c r="BV29" i="74" s="1"/>
  <c r="BU15" i="74"/>
  <c r="BU17" i="74" s="1"/>
  <c r="BU29" i="74" s="1"/>
  <c r="BT15" i="74"/>
  <c r="BS15" i="74"/>
  <c r="BS17" i="74" s="1"/>
  <c r="BS29" i="74" s="1"/>
  <c r="BR15" i="74"/>
  <c r="BR17" i="74" s="1"/>
  <c r="BR29" i="74" s="1"/>
  <c r="BQ15" i="74"/>
  <c r="BQ17" i="74" s="1"/>
  <c r="BQ29" i="74" s="1"/>
  <c r="BP15" i="74"/>
  <c r="BP17" i="74" s="1"/>
  <c r="BP29" i="74" s="1"/>
  <c r="BO15" i="74"/>
  <c r="BO17" i="74" s="1"/>
  <c r="BO29" i="74" s="1"/>
  <c r="BN15" i="74"/>
  <c r="BN17" i="74" s="1"/>
  <c r="BN29" i="74" s="1"/>
  <c r="BM15" i="74"/>
  <c r="BM17" i="74" s="1"/>
  <c r="BM29" i="74" s="1"/>
  <c r="BL15" i="74"/>
  <c r="BL17" i="74" s="1"/>
  <c r="BL29" i="74" s="1"/>
  <c r="BK15" i="74"/>
  <c r="BK17" i="74" s="1"/>
  <c r="BK29" i="74" s="1"/>
  <c r="BJ15" i="74"/>
  <c r="BJ17" i="74" s="1"/>
  <c r="BJ29" i="74" s="1"/>
  <c r="BI15" i="74"/>
  <c r="BI17" i="74" s="1"/>
  <c r="BI29" i="74" s="1"/>
  <c r="BH15" i="74"/>
  <c r="BG15" i="74"/>
  <c r="BG17" i="74" s="1"/>
  <c r="BG29" i="74" s="1"/>
  <c r="BF15" i="74"/>
  <c r="BF17" i="74" s="1"/>
  <c r="BF29" i="74" s="1"/>
  <c r="BE15" i="74"/>
  <c r="BE17" i="74" s="1"/>
  <c r="BE29" i="74" s="1"/>
  <c r="BD15" i="74"/>
  <c r="BD17" i="74" s="1"/>
  <c r="BD29" i="74" s="1"/>
  <c r="BC15" i="74"/>
  <c r="BC17" i="74" s="1"/>
  <c r="BC29" i="74" s="1"/>
  <c r="BB15" i="74"/>
  <c r="BB17" i="74" s="1"/>
  <c r="BB29" i="74" s="1"/>
  <c r="BA15" i="74"/>
  <c r="BA17" i="74" s="1"/>
  <c r="BA29" i="74" s="1"/>
  <c r="AZ15" i="74"/>
  <c r="AZ17" i="74" s="1"/>
  <c r="AZ29" i="74" s="1"/>
  <c r="AY15" i="74"/>
  <c r="AY17" i="74" s="1"/>
  <c r="AY29" i="74" s="1"/>
  <c r="AX15" i="74"/>
  <c r="AX17" i="74" s="1"/>
  <c r="AX29" i="74" s="1"/>
  <c r="AW15" i="74"/>
  <c r="AW17" i="74" s="1"/>
  <c r="AW29" i="74" s="1"/>
  <c r="AV15" i="74"/>
  <c r="AU15" i="74"/>
  <c r="AU17" i="74" s="1"/>
  <c r="AU29" i="74" s="1"/>
  <c r="AT15" i="74"/>
  <c r="AT17" i="74" s="1"/>
  <c r="AT29" i="74" s="1"/>
  <c r="AS15" i="74"/>
  <c r="AS17" i="74" s="1"/>
  <c r="AS29" i="74" s="1"/>
  <c r="AR15" i="74"/>
  <c r="AR17" i="74" s="1"/>
  <c r="AR29" i="74" s="1"/>
  <c r="AQ15" i="74"/>
  <c r="AQ17" i="74" s="1"/>
  <c r="AQ29" i="74" s="1"/>
  <c r="AP15" i="74"/>
  <c r="AP17" i="74" s="1"/>
  <c r="AP29" i="74" s="1"/>
  <c r="AO15" i="74"/>
  <c r="AO17" i="74" s="1"/>
  <c r="AO29" i="74" s="1"/>
  <c r="AN15" i="74"/>
  <c r="AN17" i="74" s="1"/>
  <c r="AN29" i="74" s="1"/>
  <c r="AM15" i="74"/>
  <c r="AM17" i="74" s="1"/>
  <c r="AM29" i="74" s="1"/>
  <c r="AL15" i="74"/>
  <c r="AL17" i="74" s="1"/>
  <c r="AL29" i="74" s="1"/>
  <c r="AK15" i="74"/>
  <c r="AK17" i="74" s="1"/>
  <c r="AK29" i="74" s="1"/>
  <c r="AJ15" i="74"/>
  <c r="AI15" i="74"/>
  <c r="AI17" i="74" s="1"/>
  <c r="AI29" i="74" s="1"/>
  <c r="AH15" i="74"/>
  <c r="AH17" i="74" s="1"/>
  <c r="AH29" i="74" s="1"/>
  <c r="AG15" i="74"/>
  <c r="AG17" i="74" s="1"/>
  <c r="AG29" i="74" s="1"/>
  <c r="AF15" i="74"/>
  <c r="AF17" i="74" s="1"/>
  <c r="AF29" i="74" s="1"/>
  <c r="AE15" i="74"/>
  <c r="AE17" i="74" s="1"/>
  <c r="AE29" i="74" s="1"/>
  <c r="AD15" i="74"/>
  <c r="AD17" i="74" s="1"/>
  <c r="AD29" i="74" s="1"/>
  <c r="AC15" i="74"/>
  <c r="AC17" i="74" s="1"/>
  <c r="AC29" i="74" s="1"/>
  <c r="AB15" i="74"/>
  <c r="AB17" i="74" s="1"/>
  <c r="AB29" i="74" s="1"/>
  <c r="AA15" i="74"/>
  <c r="AA17" i="74" s="1"/>
  <c r="AA29" i="74" s="1"/>
  <c r="Z15" i="74"/>
  <c r="Z17" i="74" s="1"/>
  <c r="Z29" i="74" s="1"/>
  <c r="Y15" i="74"/>
  <c r="Y17" i="74" s="1"/>
  <c r="Y29" i="74" s="1"/>
  <c r="X15" i="74"/>
  <c r="W15" i="74"/>
  <c r="W17" i="74" s="1"/>
  <c r="W29" i="74" s="1"/>
  <c r="V15" i="74"/>
  <c r="V17" i="74" s="1"/>
  <c r="V29" i="74" s="1"/>
  <c r="U15" i="74"/>
  <c r="U17" i="74" s="1"/>
  <c r="U29" i="74" s="1"/>
  <c r="T15" i="74"/>
  <c r="T17" i="74" s="1"/>
  <c r="T29" i="74" s="1"/>
  <c r="S15" i="74"/>
  <c r="S17" i="74" s="1"/>
  <c r="S29" i="74" s="1"/>
  <c r="R15" i="74"/>
  <c r="R17" i="74" s="1"/>
  <c r="R29" i="74" s="1"/>
  <c r="Q15" i="74"/>
  <c r="Q17" i="74" s="1"/>
  <c r="Q29" i="74" s="1"/>
  <c r="P15" i="74"/>
  <c r="P17" i="74" s="1"/>
  <c r="P29" i="74" s="1"/>
  <c r="O15" i="74"/>
  <c r="O17" i="74" s="1"/>
  <c r="O29" i="74" s="1"/>
  <c r="N15" i="74"/>
  <c r="N17" i="74" s="1"/>
  <c r="N29" i="74" s="1"/>
  <c r="M15" i="74"/>
  <c r="FY15" i="74" s="1"/>
  <c r="L15" i="74"/>
  <c r="K15" i="74"/>
  <c r="K17" i="74" s="1"/>
  <c r="K29" i="74" s="1"/>
  <c r="J15" i="74"/>
  <c r="J17" i="74" s="1"/>
  <c r="J29" i="74" s="1"/>
  <c r="I15" i="74"/>
  <c r="I17" i="74" s="1"/>
  <c r="I29" i="74" s="1"/>
  <c r="H15" i="74"/>
  <c r="H17" i="74" s="1"/>
  <c r="H29" i="74" s="1"/>
  <c r="G15" i="74"/>
  <c r="G17" i="74" s="1"/>
  <c r="G29" i="74" s="1"/>
  <c r="F15" i="74"/>
  <c r="F17" i="74" s="1"/>
  <c r="F29" i="74" s="1"/>
  <c r="E15" i="74"/>
  <c r="E17" i="74" s="1"/>
  <c r="E29" i="74" s="1"/>
  <c r="D15" i="74"/>
  <c r="D17" i="74" s="1"/>
  <c r="D29" i="74" s="1"/>
  <c r="C15" i="74"/>
  <c r="C17" i="74" s="1"/>
  <c r="C29" i="74" s="1"/>
  <c r="B15" i="74"/>
  <c r="B17" i="74" s="1"/>
  <c r="FZ14" i="74"/>
  <c r="FY13" i="74"/>
  <c r="FX13" i="74"/>
  <c r="FX15" i="74" s="1"/>
  <c r="FX17" i="74" s="1"/>
  <c r="FX29" i="74" s="1"/>
  <c r="FY11" i="74"/>
  <c r="FY10" i="74"/>
  <c r="FY8" i="74"/>
  <c r="FY6" i="74"/>
  <c r="FY5" i="74"/>
  <c r="B23" i="74" l="1"/>
  <c r="M17" i="74"/>
  <c r="M29" i="74" s="1"/>
  <c r="B27" i="74" l="1"/>
  <c r="FY23" i="74"/>
  <c r="B33" i="74"/>
  <c r="FY17" i="74"/>
  <c r="B32" i="74" s="1"/>
  <c r="B34" i="74" s="1"/>
  <c r="FY27" i="74" l="1"/>
  <c r="B29" i="74"/>
  <c r="C33" i="74" l="1"/>
  <c r="FY29" i="74"/>
  <c r="C32" i="74" s="1"/>
  <c r="C34" i="74" l="1"/>
  <c r="FX27" i="73" l="1"/>
  <c r="FW27" i="73"/>
  <c r="FV27" i="73"/>
  <c r="FU27" i="73"/>
  <c r="FT27" i="73"/>
  <c r="FS27" i="73"/>
  <c r="FR27" i="73"/>
  <c r="FQ27" i="73"/>
  <c r="FP27" i="73"/>
  <c r="FO27" i="73"/>
  <c r="FN27" i="73"/>
  <c r="FM27" i="73"/>
  <c r="FL27" i="73"/>
  <c r="FK27" i="73"/>
  <c r="FJ27" i="73"/>
  <c r="FI27" i="73"/>
  <c r="FH27" i="73"/>
  <c r="FG27" i="73"/>
  <c r="FF27" i="73"/>
  <c r="FE27" i="73"/>
  <c r="FD27" i="73"/>
  <c r="FC27" i="73"/>
  <c r="FB27" i="73"/>
  <c r="FA27" i="73"/>
  <c r="EZ27" i="73"/>
  <c r="EY27" i="73"/>
  <c r="EX27" i="73"/>
  <c r="EW27" i="73"/>
  <c r="EV27" i="73"/>
  <c r="EU27" i="73"/>
  <c r="ET27" i="73"/>
  <c r="ES27" i="73"/>
  <c r="ER27" i="73"/>
  <c r="EP27" i="73"/>
  <c r="EO27" i="73"/>
  <c r="EN27" i="73"/>
  <c r="EM27" i="73"/>
  <c r="EL27" i="73"/>
  <c r="EJ27" i="73"/>
  <c r="EI27" i="73"/>
  <c r="EH27" i="73"/>
  <c r="EG27" i="73"/>
  <c r="EF27" i="73"/>
  <c r="EE27" i="73"/>
  <c r="ED27" i="73"/>
  <c r="EC27" i="73"/>
  <c r="EB27" i="73"/>
  <c r="EA27" i="73"/>
  <c r="DZ27" i="73"/>
  <c r="DY27" i="73"/>
  <c r="DX27" i="73"/>
  <c r="DW27" i="73"/>
  <c r="DV27" i="73"/>
  <c r="DU27" i="73"/>
  <c r="DT27" i="73"/>
  <c r="DS27" i="73"/>
  <c r="DR27" i="73"/>
  <c r="DQ27" i="73"/>
  <c r="DP27" i="73"/>
  <c r="DO27" i="73"/>
  <c r="DN27" i="73"/>
  <c r="DM27" i="73"/>
  <c r="DL27" i="73"/>
  <c r="DK27" i="73"/>
  <c r="DJ27" i="73"/>
  <c r="DI27" i="73"/>
  <c r="DH27" i="73"/>
  <c r="DG27" i="73"/>
  <c r="DF27" i="73"/>
  <c r="DE27" i="73"/>
  <c r="DD27" i="73"/>
  <c r="DC27" i="73"/>
  <c r="DB27" i="73"/>
  <c r="DA27" i="73"/>
  <c r="CZ27" i="73"/>
  <c r="CY27" i="73"/>
  <c r="CX27" i="73"/>
  <c r="CW27" i="73"/>
  <c r="CV27" i="73"/>
  <c r="CU27" i="73"/>
  <c r="CT27" i="73"/>
  <c r="CS27" i="73"/>
  <c r="CR27" i="73"/>
  <c r="CQ27" i="73"/>
  <c r="CP27" i="73"/>
  <c r="CO27" i="73"/>
  <c r="CN27" i="73"/>
  <c r="CM27" i="73"/>
  <c r="CL27" i="73"/>
  <c r="CK27" i="73"/>
  <c r="CJ27" i="73"/>
  <c r="CI27" i="73"/>
  <c r="CH27" i="73"/>
  <c r="CG27" i="73"/>
  <c r="CF27" i="73"/>
  <c r="CE27" i="73"/>
  <c r="CD27" i="73"/>
  <c r="CC27" i="73"/>
  <c r="CB27" i="73"/>
  <c r="CA27" i="73"/>
  <c r="BZ27" i="73"/>
  <c r="BY27" i="73"/>
  <c r="BX27" i="73"/>
  <c r="BW27" i="73"/>
  <c r="BV27" i="73"/>
  <c r="BU27" i="73"/>
  <c r="BT27" i="73"/>
  <c r="BS27" i="73"/>
  <c r="BR27" i="73"/>
  <c r="BQ27" i="73"/>
  <c r="BP27" i="73"/>
  <c r="BO27" i="73"/>
  <c r="BN27" i="73"/>
  <c r="BM27" i="73"/>
  <c r="BK27" i="73"/>
  <c r="BJ27" i="73"/>
  <c r="BI27" i="73"/>
  <c r="BH27" i="73"/>
  <c r="BG27" i="73"/>
  <c r="BF27" i="73"/>
  <c r="BE27" i="73"/>
  <c r="BD27" i="73"/>
  <c r="BC27" i="73"/>
  <c r="BB27" i="73"/>
  <c r="BA27" i="73"/>
  <c r="AZ27" i="73"/>
  <c r="AY27" i="73"/>
  <c r="AX27" i="73"/>
  <c r="AW27" i="73"/>
  <c r="AV27" i="73"/>
  <c r="AU27" i="73"/>
  <c r="AT27" i="73"/>
  <c r="AS27" i="73"/>
  <c r="AR27" i="73"/>
  <c r="AQ27" i="73"/>
  <c r="AP27" i="73"/>
  <c r="AO27" i="73"/>
  <c r="AN27" i="73"/>
  <c r="AM27" i="73"/>
  <c r="AL27" i="73"/>
  <c r="AK27" i="73"/>
  <c r="AJ27" i="73"/>
  <c r="AI27" i="73"/>
  <c r="AH27" i="73"/>
  <c r="AG27" i="73"/>
  <c r="AF27" i="73"/>
  <c r="AE27" i="73"/>
  <c r="AD27" i="73"/>
  <c r="AC27" i="73"/>
  <c r="AB27" i="73"/>
  <c r="AA27" i="73"/>
  <c r="Z27" i="73"/>
  <c r="Y27" i="73"/>
  <c r="X27" i="73"/>
  <c r="W27" i="73"/>
  <c r="V27" i="73"/>
  <c r="U27" i="73"/>
  <c r="T27" i="73"/>
  <c r="S27" i="73"/>
  <c r="R27" i="73"/>
  <c r="Q27" i="73"/>
  <c r="P27" i="73"/>
  <c r="O27" i="73"/>
  <c r="N27" i="73"/>
  <c r="M27" i="73"/>
  <c r="L27" i="73"/>
  <c r="K27" i="73"/>
  <c r="J27" i="73"/>
  <c r="I27" i="73"/>
  <c r="H27" i="73"/>
  <c r="G27" i="73"/>
  <c r="F27" i="73"/>
  <c r="E27" i="73"/>
  <c r="D27" i="73"/>
  <c r="C27" i="73"/>
  <c r="B27" i="73"/>
  <c r="FY27" i="73" s="1"/>
  <c r="FY25" i="73"/>
  <c r="FY24" i="73"/>
  <c r="FY23" i="73"/>
  <c r="FY22" i="73"/>
  <c r="FY21" i="73"/>
  <c r="EK21" i="73"/>
  <c r="EK27" i="73" s="1"/>
  <c r="I21" i="73"/>
  <c r="FP17" i="73"/>
  <c r="FP29" i="73" s="1"/>
  <c r="FM17" i="73"/>
  <c r="FM29" i="73" s="1"/>
  <c r="FD17" i="73"/>
  <c r="FD29" i="73" s="1"/>
  <c r="FA17" i="73"/>
  <c r="FA29" i="73" s="1"/>
  <c r="ER17" i="73"/>
  <c r="ER29" i="73" s="1"/>
  <c r="EO17" i="73"/>
  <c r="EO29" i="73" s="1"/>
  <c r="EF17" i="73"/>
  <c r="EF29" i="73" s="1"/>
  <c r="EC17" i="73"/>
  <c r="EC29" i="73" s="1"/>
  <c r="DT17" i="73"/>
  <c r="DT29" i="73" s="1"/>
  <c r="DQ17" i="73"/>
  <c r="DQ29" i="73" s="1"/>
  <c r="DH17" i="73"/>
  <c r="DH29" i="73" s="1"/>
  <c r="DE17" i="73"/>
  <c r="DE29" i="73" s="1"/>
  <c r="CV17" i="73"/>
  <c r="CV29" i="73" s="1"/>
  <c r="CS17" i="73"/>
  <c r="CS29" i="73" s="1"/>
  <c r="CJ17" i="73"/>
  <c r="CJ29" i="73" s="1"/>
  <c r="CG17" i="73"/>
  <c r="CG29" i="73" s="1"/>
  <c r="BX17" i="73"/>
  <c r="BX29" i="73" s="1"/>
  <c r="BU17" i="73"/>
  <c r="BU29" i="73" s="1"/>
  <c r="BL17" i="73"/>
  <c r="BL29" i="73" s="1"/>
  <c r="BI17" i="73"/>
  <c r="BI29" i="73" s="1"/>
  <c r="AZ17" i="73"/>
  <c r="AZ29" i="73" s="1"/>
  <c r="AW17" i="73"/>
  <c r="AW29" i="73" s="1"/>
  <c r="AN17" i="73"/>
  <c r="AN29" i="73" s="1"/>
  <c r="AK17" i="73"/>
  <c r="AK29" i="73" s="1"/>
  <c r="AB17" i="73"/>
  <c r="AB29" i="73" s="1"/>
  <c r="Y17" i="73"/>
  <c r="Y29" i="73" s="1"/>
  <c r="P17" i="73"/>
  <c r="P29" i="73" s="1"/>
  <c r="M17" i="73"/>
  <c r="M29" i="73" s="1"/>
  <c r="D17" i="73"/>
  <c r="D29" i="73" s="1"/>
  <c r="FY16" i="73"/>
  <c r="FW15" i="73"/>
  <c r="FW17" i="73" s="1"/>
  <c r="FW29" i="73" s="1"/>
  <c r="FV15" i="73"/>
  <c r="FV17" i="73" s="1"/>
  <c r="FV29" i="73" s="1"/>
  <c r="FU15" i="73"/>
  <c r="FU17" i="73" s="1"/>
  <c r="FU29" i="73" s="1"/>
  <c r="FT15" i="73"/>
  <c r="FT17" i="73" s="1"/>
  <c r="FT29" i="73" s="1"/>
  <c r="FS15" i="73"/>
  <c r="FS17" i="73" s="1"/>
  <c r="FS29" i="73" s="1"/>
  <c r="FR15" i="73"/>
  <c r="FR17" i="73" s="1"/>
  <c r="FR29" i="73" s="1"/>
  <c r="FQ15" i="73"/>
  <c r="FQ17" i="73" s="1"/>
  <c r="FQ29" i="73" s="1"/>
  <c r="FP15" i="73"/>
  <c r="FO15" i="73"/>
  <c r="FO17" i="73" s="1"/>
  <c r="FO29" i="73" s="1"/>
  <c r="FN15" i="73"/>
  <c r="FN17" i="73" s="1"/>
  <c r="FN29" i="73" s="1"/>
  <c r="FM15" i="73"/>
  <c r="FL15" i="73"/>
  <c r="FL17" i="73" s="1"/>
  <c r="FL29" i="73" s="1"/>
  <c r="FK15" i="73"/>
  <c r="FK17" i="73" s="1"/>
  <c r="FK29" i="73" s="1"/>
  <c r="FJ15" i="73"/>
  <c r="FJ17" i="73" s="1"/>
  <c r="FJ29" i="73" s="1"/>
  <c r="FI15" i="73"/>
  <c r="FI17" i="73" s="1"/>
  <c r="FI29" i="73" s="1"/>
  <c r="FH15" i="73"/>
  <c r="FH17" i="73" s="1"/>
  <c r="FH29" i="73" s="1"/>
  <c r="FG15" i="73"/>
  <c r="FG17" i="73" s="1"/>
  <c r="FG29" i="73" s="1"/>
  <c r="FF15" i="73"/>
  <c r="FF17" i="73" s="1"/>
  <c r="FF29" i="73" s="1"/>
  <c r="FE15" i="73"/>
  <c r="FE17" i="73" s="1"/>
  <c r="FE29" i="73" s="1"/>
  <c r="FD15" i="73"/>
  <c r="FC15" i="73"/>
  <c r="FC17" i="73" s="1"/>
  <c r="FC29" i="73" s="1"/>
  <c r="FB15" i="73"/>
  <c r="FB17" i="73" s="1"/>
  <c r="FB29" i="73" s="1"/>
  <c r="FA15" i="73"/>
  <c r="EZ15" i="73"/>
  <c r="EZ17" i="73" s="1"/>
  <c r="EZ29" i="73" s="1"/>
  <c r="EY15" i="73"/>
  <c r="EY17" i="73" s="1"/>
  <c r="EY29" i="73" s="1"/>
  <c r="EX15" i="73"/>
  <c r="EX17" i="73" s="1"/>
  <c r="EX29" i="73" s="1"/>
  <c r="EW15" i="73"/>
  <c r="EW17" i="73" s="1"/>
  <c r="EW29" i="73" s="1"/>
  <c r="EV15" i="73"/>
  <c r="EV17" i="73" s="1"/>
  <c r="EV29" i="73" s="1"/>
  <c r="EU15" i="73"/>
  <c r="EU17" i="73" s="1"/>
  <c r="EU29" i="73" s="1"/>
  <c r="ET15" i="73"/>
  <c r="ET17" i="73" s="1"/>
  <c r="ET29" i="73" s="1"/>
  <c r="ES15" i="73"/>
  <c r="ES17" i="73" s="1"/>
  <c r="ES29" i="73" s="1"/>
  <c r="ER15" i="73"/>
  <c r="EQ15" i="73"/>
  <c r="EQ17" i="73" s="1"/>
  <c r="EQ29" i="73" s="1"/>
  <c r="EP15" i="73"/>
  <c r="EP17" i="73" s="1"/>
  <c r="EP29" i="73" s="1"/>
  <c r="EO15" i="73"/>
  <c r="EN15" i="73"/>
  <c r="EN17" i="73" s="1"/>
  <c r="EN29" i="73" s="1"/>
  <c r="EM15" i="73"/>
  <c r="EM17" i="73" s="1"/>
  <c r="EM29" i="73" s="1"/>
  <c r="EL15" i="73"/>
  <c r="EL17" i="73" s="1"/>
  <c r="EL29" i="73" s="1"/>
  <c r="EK15" i="73"/>
  <c r="EK17" i="73" s="1"/>
  <c r="EK29" i="73" s="1"/>
  <c r="EJ15" i="73"/>
  <c r="EJ17" i="73" s="1"/>
  <c r="EJ29" i="73" s="1"/>
  <c r="EI15" i="73"/>
  <c r="EI17" i="73" s="1"/>
  <c r="EI29" i="73" s="1"/>
  <c r="EH15" i="73"/>
  <c r="EH17" i="73" s="1"/>
  <c r="EH29" i="73" s="1"/>
  <c r="EG15" i="73"/>
  <c r="EG17" i="73" s="1"/>
  <c r="EG29" i="73" s="1"/>
  <c r="EF15" i="73"/>
  <c r="EE15" i="73"/>
  <c r="EE17" i="73" s="1"/>
  <c r="EE29" i="73" s="1"/>
  <c r="ED15" i="73"/>
  <c r="ED17" i="73" s="1"/>
  <c r="ED29" i="73" s="1"/>
  <c r="EC15" i="73"/>
  <c r="EB15" i="73"/>
  <c r="EB17" i="73" s="1"/>
  <c r="EB29" i="73" s="1"/>
  <c r="EA15" i="73"/>
  <c r="EA17" i="73" s="1"/>
  <c r="EA29" i="73" s="1"/>
  <c r="DZ15" i="73"/>
  <c r="DZ17" i="73" s="1"/>
  <c r="DZ29" i="73" s="1"/>
  <c r="DY15" i="73"/>
  <c r="DY17" i="73" s="1"/>
  <c r="DY29" i="73" s="1"/>
  <c r="DX15" i="73"/>
  <c r="DX17" i="73" s="1"/>
  <c r="DX29" i="73" s="1"/>
  <c r="DW15" i="73"/>
  <c r="DW17" i="73" s="1"/>
  <c r="DW29" i="73" s="1"/>
  <c r="DV15" i="73"/>
  <c r="DV17" i="73" s="1"/>
  <c r="DV29" i="73" s="1"/>
  <c r="DU15" i="73"/>
  <c r="DU17" i="73" s="1"/>
  <c r="DU29" i="73" s="1"/>
  <c r="DT15" i="73"/>
  <c r="DS15" i="73"/>
  <c r="DS17" i="73" s="1"/>
  <c r="DS29" i="73" s="1"/>
  <c r="DR15" i="73"/>
  <c r="DR17" i="73" s="1"/>
  <c r="DR29" i="73" s="1"/>
  <c r="DQ15" i="73"/>
  <c r="DP15" i="73"/>
  <c r="DP17" i="73" s="1"/>
  <c r="DP29" i="73" s="1"/>
  <c r="DO15" i="73"/>
  <c r="DO17" i="73" s="1"/>
  <c r="DO29" i="73" s="1"/>
  <c r="DN15" i="73"/>
  <c r="DN17" i="73" s="1"/>
  <c r="DN29" i="73" s="1"/>
  <c r="DM15" i="73"/>
  <c r="DM17" i="73" s="1"/>
  <c r="DM29" i="73" s="1"/>
  <c r="DL15" i="73"/>
  <c r="DL17" i="73" s="1"/>
  <c r="DL29" i="73" s="1"/>
  <c r="DK15" i="73"/>
  <c r="DK17" i="73" s="1"/>
  <c r="DK29" i="73" s="1"/>
  <c r="DJ15" i="73"/>
  <c r="DJ17" i="73" s="1"/>
  <c r="DJ29" i="73" s="1"/>
  <c r="DI15" i="73"/>
  <c r="DI17" i="73" s="1"/>
  <c r="DI29" i="73" s="1"/>
  <c r="DH15" i="73"/>
  <c r="DG15" i="73"/>
  <c r="DG17" i="73" s="1"/>
  <c r="DG29" i="73" s="1"/>
  <c r="DF15" i="73"/>
  <c r="DF17" i="73" s="1"/>
  <c r="DF29" i="73" s="1"/>
  <c r="DE15" i="73"/>
  <c r="DD15" i="73"/>
  <c r="DD17" i="73" s="1"/>
  <c r="DD29" i="73" s="1"/>
  <c r="DC15" i="73"/>
  <c r="DC17" i="73" s="1"/>
  <c r="DC29" i="73" s="1"/>
  <c r="DB15" i="73"/>
  <c r="DB17" i="73" s="1"/>
  <c r="DB29" i="73" s="1"/>
  <c r="DA15" i="73"/>
  <c r="DA17" i="73" s="1"/>
  <c r="DA29" i="73" s="1"/>
  <c r="CZ15" i="73"/>
  <c r="CZ17" i="73" s="1"/>
  <c r="CZ29" i="73" s="1"/>
  <c r="CY15" i="73"/>
  <c r="CY17" i="73" s="1"/>
  <c r="CY29" i="73" s="1"/>
  <c r="CX15" i="73"/>
  <c r="CX17" i="73" s="1"/>
  <c r="CX29" i="73" s="1"/>
  <c r="CW15" i="73"/>
  <c r="CW17" i="73" s="1"/>
  <c r="CW29" i="73" s="1"/>
  <c r="CV15" i="73"/>
  <c r="CU15" i="73"/>
  <c r="CU17" i="73" s="1"/>
  <c r="CU29" i="73" s="1"/>
  <c r="CT15" i="73"/>
  <c r="CT17" i="73" s="1"/>
  <c r="CT29" i="73" s="1"/>
  <c r="CS15" i="73"/>
  <c r="CR15" i="73"/>
  <c r="CR17" i="73" s="1"/>
  <c r="CR29" i="73" s="1"/>
  <c r="CQ15" i="73"/>
  <c r="CQ17" i="73" s="1"/>
  <c r="CQ29" i="73" s="1"/>
  <c r="CP15" i="73"/>
  <c r="CP17" i="73" s="1"/>
  <c r="CP29" i="73" s="1"/>
  <c r="CO15" i="73"/>
  <c r="CO17" i="73" s="1"/>
  <c r="CO29" i="73" s="1"/>
  <c r="CN15" i="73"/>
  <c r="CN17" i="73" s="1"/>
  <c r="CN29" i="73" s="1"/>
  <c r="CM15" i="73"/>
  <c r="CM17" i="73" s="1"/>
  <c r="CM29" i="73" s="1"/>
  <c r="CL15" i="73"/>
  <c r="CL17" i="73" s="1"/>
  <c r="CL29" i="73" s="1"/>
  <c r="CK15" i="73"/>
  <c r="CK17" i="73" s="1"/>
  <c r="CK29" i="73" s="1"/>
  <c r="CJ15" i="73"/>
  <c r="CI15" i="73"/>
  <c r="CI17" i="73" s="1"/>
  <c r="CI29" i="73" s="1"/>
  <c r="CH15" i="73"/>
  <c r="CH17" i="73" s="1"/>
  <c r="CH29" i="73" s="1"/>
  <c r="CG15" i="73"/>
  <c r="CF15" i="73"/>
  <c r="CF17" i="73" s="1"/>
  <c r="CF29" i="73" s="1"/>
  <c r="CE15" i="73"/>
  <c r="CE17" i="73" s="1"/>
  <c r="CE29" i="73" s="1"/>
  <c r="CD15" i="73"/>
  <c r="CD17" i="73" s="1"/>
  <c r="CD29" i="73" s="1"/>
  <c r="CC15" i="73"/>
  <c r="CC17" i="73" s="1"/>
  <c r="CC29" i="73" s="1"/>
  <c r="CB15" i="73"/>
  <c r="CB17" i="73" s="1"/>
  <c r="CB29" i="73" s="1"/>
  <c r="CA15" i="73"/>
  <c r="CA17" i="73" s="1"/>
  <c r="CA29" i="73" s="1"/>
  <c r="BZ15" i="73"/>
  <c r="BZ17" i="73" s="1"/>
  <c r="BZ29" i="73" s="1"/>
  <c r="BY15" i="73"/>
  <c r="BY17" i="73" s="1"/>
  <c r="BY29" i="73" s="1"/>
  <c r="BX15" i="73"/>
  <c r="BW15" i="73"/>
  <c r="BW17" i="73" s="1"/>
  <c r="BW29" i="73" s="1"/>
  <c r="BV15" i="73"/>
  <c r="BV17" i="73" s="1"/>
  <c r="BV29" i="73" s="1"/>
  <c r="BU15" i="73"/>
  <c r="BT15" i="73"/>
  <c r="BT17" i="73" s="1"/>
  <c r="BT29" i="73" s="1"/>
  <c r="BS15" i="73"/>
  <c r="BS17" i="73" s="1"/>
  <c r="BS29" i="73" s="1"/>
  <c r="BR15" i="73"/>
  <c r="BR17" i="73" s="1"/>
  <c r="BR29" i="73" s="1"/>
  <c r="BQ15" i="73"/>
  <c r="BQ17" i="73" s="1"/>
  <c r="BQ29" i="73" s="1"/>
  <c r="BP15" i="73"/>
  <c r="BP17" i="73" s="1"/>
  <c r="BP29" i="73" s="1"/>
  <c r="BO15" i="73"/>
  <c r="BO17" i="73" s="1"/>
  <c r="BO29" i="73" s="1"/>
  <c r="BN15" i="73"/>
  <c r="BN17" i="73" s="1"/>
  <c r="BN29" i="73" s="1"/>
  <c r="BM15" i="73"/>
  <c r="BM17" i="73" s="1"/>
  <c r="BM29" i="73" s="1"/>
  <c r="BL15" i="73"/>
  <c r="BK15" i="73"/>
  <c r="BK17" i="73" s="1"/>
  <c r="BK29" i="73" s="1"/>
  <c r="BJ15" i="73"/>
  <c r="BJ17" i="73" s="1"/>
  <c r="BJ29" i="73" s="1"/>
  <c r="BI15" i="73"/>
  <c r="BH15" i="73"/>
  <c r="BH17" i="73" s="1"/>
  <c r="BH29" i="73" s="1"/>
  <c r="BG15" i="73"/>
  <c r="BG17" i="73" s="1"/>
  <c r="BG29" i="73" s="1"/>
  <c r="BF15" i="73"/>
  <c r="BF17" i="73" s="1"/>
  <c r="BF29" i="73" s="1"/>
  <c r="BE15" i="73"/>
  <c r="BE17" i="73" s="1"/>
  <c r="BE29" i="73" s="1"/>
  <c r="BD15" i="73"/>
  <c r="BD17" i="73" s="1"/>
  <c r="BD29" i="73" s="1"/>
  <c r="BC15" i="73"/>
  <c r="BC17" i="73" s="1"/>
  <c r="BC29" i="73" s="1"/>
  <c r="BB15" i="73"/>
  <c r="BB17" i="73" s="1"/>
  <c r="BB29" i="73" s="1"/>
  <c r="BA15" i="73"/>
  <c r="BA17" i="73" s="1"/>
  <c r="BA29" i="73" s="1"/>
  <c r="AZ15" i="73"/>
  <c r="AY15" i="73"/>
  <c r="AY17" i="73" s="1"/>
  <c r="AY29" i="73" s="1"/>
  <c r="AX15" i="73"/>
  <c r="AX17" i="73" s="1"/>
  <c r="AX29" i="73" s="1"/>
  <c r="AW15" i="73"/>
  <c r="AV15" i="73"/>
  <c r="AV17" i="73" s="1"/>
  <c r="AV29" i="73" s="1"/>
  <c r="AU15" i="73"/>
  <c r="AU17" i="73" s="1"/>
  <c r="AU29" i="73" s="1"/>
  <c r="AT15" i="73"/>
  <c r="AT17" i="73" s="1"/>
  <c r="AT29" i="73" s="1"/>
  <c r="AS15" i="73"/>
  <c r="AS17" i="73" s="1"/>
  <c r="AS29" i="73" s="1"/>
  <c r="AR15" i="73"/>
  <c r="AR17" i="73" s="1"/>
  <c r="AR29" i="73" s="1"/>
  <c r="AQ15" i="73"/>
  <c r="AQ17" i="73" s="1"/>
  <c r="AQ29" i="73" s="1"/>
  <c r="AP15" i="73"/>
  <c r="AP17" i="73" s="1"/>
  <c r="AP29" i="73" s="1"/>
  <c r="AO15" i="73"/>
  <c r="AO17" i="73" s="1"/>
  <c r="AO29" i="73" s="1"/>
  <c r="AN15" i="73"/>
  <c r="AM15" i="73"/>
  <c r="AM17" i="73" s="1"/>
  <c r="AM29" i="73" s="1"/>
  <c r="AL15" i="73"/>
  <c r="AL17" i="73" s="1"/>
  <c r="AL29" i="73" s="1"/>
  <c r="AK15" i="73"/>
  <c r="AJ15" i="73"/>
  <c r="AJ17" i="73" s="1"/>
  <c r="AJ29" i="73" s="1"/>
  <c r="AI15" i="73"/>
  <c r="AI17" i="73" s="1"/>
  <c r="AI29" i="73" s="1"/>
  <c r="AH15" i="73"/>
  <c r="AH17" i="73" s="1"/>
  <c r="AH29" i="73" s="1"/>
  <c r="AG15" i="73"/>
  <c r="AG17" i="73" s="1"/>
  <c r="AG29" i="73" s="1"/>
  <c r="AF15" i="73"/>
  <c r="AF17" i="73" s="1"/>
  <c r="AF29" i="73" s="1"/>
  <c r="AE15" i="73"/>
  <c r="AE17" i="73" s="1"/>
  <c r="AE29" i="73" s="1"/>
  <c r="AD15" i="73"/>
  <c r="AD17" i="73" s="1"/>
  <c r="AD29" i="73" s="1"/>
  <c r="AC15" i="73"/>
  <c r="AC17" i="73" s="1"/>
  <c r="AC29" i="73" s="1"/>
  <c r="AB15" i="73"/>
  <c r="AA15" i="73"/>
  <c r="AA17" i="73" s="1"/>
  <c r="AA29" i="73" s="1"/>
  <c r="Z15" i="73"/>
  <c r="Z17" i="73" s="1"/>
  <c r="Z29" i="73" s="1"/>
  <c r="Y15" i="73"/>
  <c r="X15" i="73"/>
  <c r="X17" i="73" s="1"/>
  <c r="X29" i="73" s="1"/>
  <c r="W15" i="73"/>
  <c r="W17" i="73" s="1"/>
  <c r="W29" i="73" s="1"/>
  <c r="V15" i="73"/>
  <c r="V17" i="73" s="1"/>
  <c r="V29" i="73" s="1"/>
  <c r="U15" i="73"/>
  <c r="U17" i="73" s="1"/>
  <c r="U29" i="73" s="1"/>
  <c r="T15" i="73"/>
  <c r="T17" i="73" s="1"/>
  <c r="T29" i="73" s="1"/>
  <c r="S15" i="73"/>
  <c r="S17" i="73" s="1"/>
  <c r="S29" i="73" s="1"/>
  <c r="R15" i="73"/>
  <c r="R17" i="73" s="1"/>
  <c r="R29" i="73" s="1"/>
  <c r="Q15" i="73"/>
  <c r="Q17" i="73" s="1"/>
  <c r="Q29" i="73" s="1"/>
  <c r="P15" i="73"/>
  <c r="O15" i="73"/>
  <c r="O17" i="73" s="1"/>
  <c r="O29" i="73" s="1"/>
  <c r="N15" i="73"/>
  <c r="N17" i="73" s="1"/>
  <c r="N29" i="73" s="1"/>
  <c r="M15" i="73"/>
  <c r="L15" i="73"/>
  <c r="L17" i="73" s="1"/>
  <c r="L29" i="73" s="1"/>
  <c r="K15" i="73"/>
  <c r="K17" i="73" s="1"/>
  <c r="K29" i="73" s="1"/>
  <c r="J15" i="73"/>
  <c r="J17" i="73" s="1"/>
  <c r="J29" i="73" s="1"/>
  <c r="I15" i="73"/>
  <c r="I17" i="73" s="1"/>
  <c r="I29" i="73" s="1"/>
  <c r="H15" i="73"/>
  <c r="H17" i="73" s="1"/>
  <c r="H29" i="73" s="1"/>
  <c r="G15" i="73"/>
  <c r="G17" i="73" s="1"/>
  <c r="G29" i="73" s="1"/>
  <c r="F15" i="73"/>
  <c r="F17" i="73" s="1"/>
  <c r="F29" i="73" s="1"/>
  <c r="E15" i="73"/>
  <c r="E17" i="73" s="1"/>
  <c r="E29" i="73" s="1"/>
  <c r="D15" i="73"/>
  <c r="C15" i="73"/>
  <c r="C17" i="73" s="1"/>
  <c r="C29" i="73" s="1"/>
  <c r="B15" i="73"/>
  <c r="FZ14" i="73"/>
  <c r="FY13" i="73"/>
  <c r="FX13" i="73"/>
  <c r="FX15" i="73" s="1"/>
  <c r="FX17" i="73" s="1"/>
  <c r="FX29" i="73" s="1"/>
  <c r="FY11" i="73"/>
  <c r="FY10" i="73"/>
  <c r="FY8" i="73"/>
  <c r="FY6" i="73"/>
  <c r="FY5" i="73"/>
  <c r="FY15" i="73" l="1"/>
  <c r="B17" i="73"/>
  <c r="B33" i="73" l="1"/>
  <c r="B29" i="73"/>
  <c r="FY17" i="73"/>
  <c r="B32" i="73" s="1"/>
  <c r="B34" i="73" s="1"/>
  <c r="C33" i="73" l="1"/>
  <c r="FY29" i="73"/>
  <c r="C32" i="73" s="1"/>
  <c r="C34" i="73" l="1"/>
  <c r="FX27" i="72" l="1"/>
  <c r="FW27" i="72"/>
  <c r="FV27" i="72"/>
  <c r="FU27" i="72"/>
  <c r="FT27" i="72"/>
  <c r="FS27" i="72"/>
  <c r="FR27" i="72"/>
  <c r="FQ27" i="72"/>
  <c r="FP27" i="72"/>
  <c r="FO27" i="72"/>
  <c r="FN27" i="72"/>
  <c r="FM27" i="72"/>
  <c r="FL27" i="72"/>
  <c r="FK27" i="72"/>
  <c r="FJ27" i="72"/>
  <c r="FI27" i="72"/>
  <c r="FH27" i="72"/>
  <c r="FG27" i="72"/>
  <c r="FF27" i="72"/>
  <c r="FE27" i="72"/>
  <c r="FD27" i="72"/>
  <c r="FC27" i="72"/>
  <c r="FB27" i="72"/>
  <c r="FA27" i="72"/>
  <c r="EZ27" i="72"/>
  <c r="EY27" i="72"/>
  <c r="EX27" i="72"/>
  <c r="EW27" i="72"/>
  <c r="EV27" i="72"/>
  <c r="EU27" i="72"/>
  <c r="ET27" i="72"/>
  <c r="ES27" i="72"/>
  <c r="ER27" i="72"/>
  <c r="EP27" i="72"/>
  <c r="EO27" i="72"/>
  <c r="EN27" i="72"/>
  <c r="EM27" i="72"/>
  <c r="EL27" i="72"/>
  <c r="EK27" i="72"/>
  <c r="EJ27" i="72"/>
  <c r="EI27" i="72"/>
  <c r="EH27" i="72"/>
  <c r="EG27" i="72"/>
  <c r="EF27" i="72"/>
  <c r="EE27" i="72"/>
  <c r="ED27" i="72"/>
  <c r="EC27" i="72"/>
  <c r="EB27" i="72"/>
  <c r="EA27" i="72"/>
  <c r="DZ27" i="72"/>
  <c r="DY27" i="72"/>
  <c r="DX27" i="72"/>
  <c r="DW27" i="72"/>
  <c r="DV27" i="72"/>
  <c r="DU27" i="72"/>
  <c r="DT27" i="72"/>
  <c r="DS27" i="72"/>
  <c r="DR27" i="72"/>
  <c r="DQ27" i="72"/>
  <c r="DP27" i="72"/>
  <c r="DO27" i="72"/>
  <c r="DN27" i="72"/>
  <c r="DM27" i="72"/>
  <c r="DL27" i="72"/>
  <c r="DK27" i="72"/>
  <c r="DJ27" i="72"/>
  <c r="DI27" i="72"/>
  <c r="DH27" i="72"/>
  <c r="DG27" i="72"/>
  <c r="DF27" i="72"/>
  <c r="DE27" i="72"/>
  <c r="DD27" i="72"/>
  <c r="DC27" i="72"/>
  <c r="DB27" i="72"/>
  <c r="DA27" i="72"/>
  <c r="CZ27" i="72"/>
  <c r="CY27" i="72"/>
  <c r="CX27" i="72"/>
  <c r="CW27" i="72"/>
  <c r="CV27" i="72"/>
  <c r="CU27" i="72"/>
  <c r="CT27" i="72"/>
  <c r="CS27" i="72"/>
  <c r="CR27" i="72"/>
  <c r="CQ27" i="72"/>
  <c r="CP27" i="72"/>
  <c r="CO27" i="72"/>
  <c r="CN27" i="72"/>
  <c r="CM27" i="72"/>
  <c r="CL27" i="72"/>
  <c r="CK27" i="72"/>
  <c r="CJ27" i="72"/>
  <c r="CI27" i="72"/>
  <c r="CH27" i="72"/>
  <c r="CG27" i="72"/>
  <c r="CF27" i="72"/>
  <c r="CE27" i="72"/>
  <c r="CD27" i="72"/>
  <c r="CC27" i="72"/>
  <c r="CB27" i="72"/>
  <c r="CA27" i="72"/>
  <c r="BZ27" i="72"/>
  <c r="BY27" i="72"/>
  <c r="BX27" i="72"/>
  <c r="BW27" i="72"/>
  <c r="BV27" i="72"/>
  <c r="BU27" i="72"/>
  <c r="BT27" i="72"/>
  <c r="BS27" i="72"/>
  <c r="BR27" i="72"/>
  <c r="BQ27" i="72"/>
  <c r="BP27" i="72"/>
  <c r="BO27" i="72"/>
  <c r="BN27" i="72"/>
  <c r="BM27" i="72"/>
  <c r="BK27" i="72"/>
  <c r="BJ27" i="72"/>
  <c r="BI27" i="72"/>
  <c r="BH27" i="72"/>
  <c r="BG27" i="72"/>
  <c r="BF27" i="72"/>
  <c r="BE27" i="72"/>
  <c r="BD27" i="72"/>
  <c r="BC27" i="72"/>
  <c r="BB27" i="72"/>
  <c r="BA27" i="72"/>
  <c r="AZ27" i="72"/>
  <c r="AY27" i="72"/>
  <c r="AX27" i="72"/>
  <c r="AW27" i="72"/>
  <c r="AV27" i="72"/>
  <c r="AU27" i="72"/>
  <c r="AT27" i="72"/>
  <c r="AS27" i="72"/>
  <c r="AR27" i="72"/>
  <c r="AQ27" i="72"/>
  <c r="AP27" i="72"/>
  <c r="AO27" i="72"/>
  <c r="AN27" i="72"/>
  <c r="AM27" i="72"/>
  <c r="AL27" i="72"/>
  <c r="AK27" i="72"/>
  <c r="AJ27" i="72"/>
  <c r="AI27" i="72"/>
  <c r="AH27" i="72"/>
  <c r="AG27" i="72"/>
  <c r="AF27" i="72"/>
  <c r="AE27" i="72"/>
  <c r="AD27" i="72"/>
  <c r="AC27" i="72"/>
  <c r="AB27" i="72"/>
  <c r="AA27" i="72"/>
  <c r="Z27" i="72"/>
  <c r="Y27" i="72"/>
  <c r="X27" i="72"/>
  <c r="W27" i="72"/>
  <c r="V27" i="72"/>
  <c r="U27" i="72"/>
  <c r="T27" i="72"/>
  <c r="S27" i="72"/>
  <c r="R27" i="72"/>
  <c r="Q27" i="72"/>
  <c r="P27" i="72"/>
  <c r="O27" i="72"/>
  <c r="N27" i="72"/>
  <c r="M27" i="72"/>
  <c r="L27" i="72"/>
  <c r="K27" i="72"/>
  <c r="J27" i="72"/>
  <c r="I27" i="72"/>
  <c r="H27" i="72"/>
  <c r="G27" i="72"/>
  <c r="F27" i="72"/>
  <c r="E27" i="72"/>
  <c r="D27" i="72"/>
  <c r="C27" i="72"/>
  <c r="B27" i="72"/>
  <c r="FY27" i="72" s="1"/>
  <c r="FY25" i="72"/>
  <c r="FY24" i="72"/>
  <c r="FY23" i="72"/>
  <c r="FY22" i="72"/>
  <c r="FY21" i="72"/>
  <c r="FV17" i="72"/>
  <c r="FV29" i="72" s="1"/>
  <c r="FJ17" i="72"/>
  <c r="FJ29" i="72" s="1"/>
  <c r="EX17" i="72"/>
  <c r="EX29" i="72" s="1"/>
  <c r="EL17" i="72"/>
  <c r="EL29" i="72" s="1"/>
  <c r="DZ17" i="72"/>
  <c r="DZ29" i="72" s="1"/>
  <c r="DN17" i="72"/>
  <c r="DN29" i="72" s="1"/>
  <c r="DB17" i="72"/>
  <c r="DB29" i="72" s="1"/>
  <c r="CP17" i="72"/>
  <c r="CP29" i="72" s="1"/>
  <c r="CD17" i="72"/>
  <c r="CD29" i="72" s="1"/>
  <c r="BR17" i="72"/>
  <c r="BR29" i="72" s="1"/>
  <c r="BF17" i="72"/>
  <c r="BF29" i="72" s="1"/>
  <c r="AT17" i="72"/>
  <c r="AT29" i="72" s="1"/>
  <c r="AH17" i="72"/>
  <c r="AH29" i="72" s="1"/>
  <c r="V17" i="72"/>
  <c r="V29" i="72" s="1"/>
  <c r="J17" i="72"/>
  <c r="J29" i="72" s="1"/>
  <c r="FY16" i="72"/>
  <c r="FW15" i="72"/>
  <c r="FW17" i="72" s="1"/>
  <c r="FW29" i="72" s="1"/>
  <c r="FV15" i="72"/>
  <c r="FU15" i="72"/>
  <c r="FU17" i="72" s="1"/>
  <c r="FU29" i="72" s="1"/>
  <c r="FT15" i="72"/>
  <c r="FT17" i="72" s="1"/>
  <c r="FT29" i="72" s="1"/>
  <c r="FS15" i="72"/>
  <c r="FS17" i="72" s="1"/>
  <c r="FS29" i="72" s="1"/>
  <c r="FR15" i="72"/>
  <c r="FR17" i="72" s="1"/>
  <c r="FR29" i="72" s="1"/>
  <c r="FQ15" i="72"/>
  <c r="FQ17" i="72" s="1"/>
  <c r="FQ29" i="72" s="1"/>
  <c r="FP15" i="72"/>
  <c r="FP17" i="72" s="1"/>
  <c r="FP29" i="72" s="1"/>
  <c r="FO15" i="72"/>
  <c r="FO17" i="72" s="1"/>
  <c r="FO29" i="72" s="1"/>
  <c r="FN15" i="72"/>
  <c r="FN17" i="72" s="1"/>
  <c r="FN29" i="72" s="1"/>
  <c r="FM15" i="72"/>
  <c r="FM17" i="72" s="1"/>
  <c r="FM29" i="72" s="1"/>
  <c r="FL15" i="72"/>
  <c r="FL17" i="72" s="1"/>
  <c r="FL29" i="72" s="1"/>
  <c r="FK15" i="72"/>
  <c r="FK17" i="72" s="1"/>
  <c r="FK29" i="72" s="1"/>
  <c r="FJ15" i="72"/>
  <c r="FI15" i="72"/>
  <c r="FI17" i="72" s="1"/>
  <c r="FI29" i="72" s="1"/>
  <c r="FH15" i="72"/>
  <c r="FH17" i="72" s="1"/>
  <c r="FH29" i="72" s="1"/>
  <c r="FG15" i="72"/>
  <c r="FG17" i="72" s="1"/>
  <c r="FG29" i="72" s="1"/>
  <c r="FF15" i="72"/>
  <c r="FF17" i="72" s="1"/>
  <c r="FF29" i="72" s="1"/>
  <c r="FE15" i="72"/>
  <c r="FE17" i="72" s="1"/>
  <c r="FE29" i="72" s="1"/>
  <c r="FD15" i="72"/>
  <c r="FD17" i="72" s="1"/>
  <c r="FD29" i="72" s="1"/>
  <c r="FC15" i="72"/>
  <c r="FC17" i="72" s="1"/>
  <c r="FC29" i="72" s="1"/>
  <c r="FB15" i="72"/>
  <c r="FB17" i="72" s="1"/>
  <c r="FB29" i="72" s="1"/>
  <c r="FA15" i="72"/>
  <c r="FA17" i="72" s="1"/>
  <c r="FA29" i="72" s="1"/>
  <c r="EZ15" i="72"/>
  <c r="EZ17" i="72" s="1"/>
  <c r="EZ29" i="72" s="1"/>
  <c r="EY15" i="72"/>
  <c r="EY17" i="72" s="1"/>
  <c r="EY29" i="72" s="1"/>
  <c r="EX15" i="72"/>
  <c r="EW15" i="72"/>
  <c r="EW17" i="72" s="1"/>
  <c r="EW29" i="72" s="1"/>
  <c r="EV15" i="72"/>
  <c r="EV17" i="72" s="1"/>
  <c r="EV29" i="72" s="1"/>
  <c r="EU15" i="72"/>
  <c r="EU17" i="72" s="1"/>
  <c r="EU29" i="72" s="1"/>
  <c r="ET15" i="72"/>
  <c r="ET17" i="72" s="1"/>
  <c r="ET29" i="72" s="1"/>
  <c r="ES15" i="72"/>
  <c r="ES17" i="72" s="1"/>
  <c r="ES29" i="72" s="1"/>
  <c r="ER15" i="72"/>
  <c r="ER17" i="72" s="1"/>
  <c r="ER29" i="72" s="1"/>
  <c r="EQ15" i="72"/>
  <c r="EQ17" i="72" s="1"/>
  <c r="EQ29" i="72" s="1"/>
  <c r="EP15" i="72"/>
  <c r="EP17" i="72" s="1"/>
  <c r="EP29" i="72" s="1"/>
  <c r="EO15" i="72"/>
  <c r="EO17" i="72" s="1"/>
  <c r="EO29" i="72" s="1"/>
  <c r="EN15" i="72"/>
  <c r="EN17" i="72" s="1"/>
  <c r="EN29" i="72" s="1"/>
  <c r="EM15" i="72"/>
  <c r="EM17" i="72" s="1"/>
  <c r="EM29" i="72" s="1"/>
  <c r="EL15" i="72"/>
  <c r="EK15" i="72"/>
  <c r="EK17" i="72" s="1"/>
  <c r="EK29" i="72" s="1"/>
  <c r="EJ15" i="72"/>
  <c r="EJ17" i="72" s="1"/>
  <c r="EJ29" i="72" s="1"/>
  <c r="EI15" i="72"/>
  <c r="EI17" i="72" s="1"/>
  <c r="EI29" i="72" s="1"/>
  <c r="EH15" i="72"/>
  <c r="EH17" i="72" s="1"/>
  <c r="EH29" i="72" s="1"/>
  <c r="EG15" i="72"/>
  <c r="EG17" i="72" s="1"/>
  <c r="EG29" i="72" s="1"/>
  <c r="EF15" i="72"/>
  <c r="EF17" i="72" s="1"/>
  <c r="EF29" i="72" s="1"/>
  <c r="EE15" i="72"/>
  <c r="EE17" i="72" s="1"/>
  <c r="EE29" i="72" s="1"/>
  <c r="ED15" i="72"/>
  <c r="ED17" i="72" s="1"/>
  <c r="ED29" i="72" s="1"/>
  <c r="EC15" i="72"/>
  <c r="EC17" i="72" s="1"/>
  <c r="EC29" i="72" s="1"/>
  <c r="EB15" i="72"/>
  <c r="EB17" i="72" s="1"/>
  <c r="EB29" i="72" s="1"/>
  <c r="EA15" i="72"/>
  <c r="EA17" i="72" s="1"/>
  <c r="EA29" i="72" s="1"/>
  <c r="DZ15" i="72"/>
  <c r="DY15" i="72"/>
  <c r="DY17" i="72" s="1"/>
  <c r="DY29" i="72" s="1"/>
  <c r="DX15" i="72"/>
  <c r="DX17" i="72" s="1"/>
  <c r="DX29" i="72" s="1"/>
  <c r="DW15" i="72"/>
  <c r="DW17" i="72" s="1"/>
  <c r="DW29" i="72" s="1"/>
  <c r="DV15" i="72"/>
  <c r="DV17" i="72" s="1"/>
  <c r="DV29" i="72" s="1"/>
  <c r="DU15" i="72"/>
  <c r="DU17" i="72" s="1"/>
  <c r="DU29" i="72" s="1"/>
  <c r="DT15" i="72"/>
  <c r="DT17" i="72" s="1"/>
  <c r="DT29" i="72" s="1"/>
  <c r="DS15" i="72"/>
  <c r="DS17" i="72" s="1"/>
  <c r="DS29" i="72" s="1"/>
  <c r="DR15" i="72"/>
  <c r="DR17" i="72" s="1"/>
  <c r="DR29" i="72" s="1"/>
  <c r="DQ15" i="72"/>
  <c r="DQ17" i="72" s="1"/>
  <c r="DQ29" i="72" s="1"/>
  <c r="DP15" i="72"/>
  <c r="DP17" i="72" s="1"/>
  <c r="DP29" i="72" s="1"/>
  <c r="DO15" i="72"/>
  <c r="DO17" i="72" s="1"/>
  <c r="DO29" i="72" s="1"/>
  <c r="DN15" i="72"/>
  <c r="DM15" i="72"/>
  <c r="DM17" i="72" s="1"/>
  <c r="DM29" i="72" s="1"/>
  <c r="DL15" i="72"/>
  <c r="DL17" i="72" s="1"/>
  <c r="DL29" i="72" s="1"/>
  <c r="DK15" i="72"/>
  <c r="DK17" i="72" s="1"/>
  <c r="DK29" i="72" s="1"/>
  <c r="DJ15" i="72"/>
  <c r="DJ17" i="72" s="1"/>
  <c r="DJ29" i="72" s="1"/>
  <c r="DI15" i="72"/>
  <c r="DI17" i="72" s="1"/>
  <c r="DI29" i="72" s="1"/>
  <c r="DH15" i="72"/>
  <c r="DH17" i="72" s="1"/>
  <c r="DH29" i="72" s="1"/>
  <c r="DG15" i="72"/>
  <c r="DG17" i="72" s="1"/>
  <c r="DG29" i="72" s="1"/>
  <c r="DF15" i="72"/>
  <c r="DF17" i="72" s="1"/>
  <c r="DF29" i="72" s="1"/>
  <c r="DE15" i="72"/>
  <c r="DE17" i="72" s="1"/>
  <c r="DE29" i="72" s="1"/>
  <c r="DD15" i="72"/>
  <c r="DD17" i="72" s="1"/>
  <c r="DD29" i="72" s="1"/>
  <c r="DC15" i="72"/>
  <c r="DC17" i="72" s="1"/>
  <c r="DC29" i="72" s="1"/>
  <c r="DB15" i="72"/>
  <c r="DA15" i="72"/>
  <c r="DA17" i="72" s="1"/>
  <c r="DA29" i="72" s="1"/>
  <c r="CZ15" i="72"/>
  <c r="CZ17" i="72" s="1"/>
  <c r="CZ29" i="72" s="1"/>
  <c r="CY15" i="72"/>
  <c r="CY17" i="72" s="1"/>
  <c r="CY29" i="72" s="1"/>
  <c r="CX15" i="72"/>
  <c r="CX17" i="72" s="1"/>
  <c r="CX29" i="72" s="1"/>
  <c r="CW15" i="72"/>
  <c r="CW17" i="72" s="1"/>
  <c r="CW29" i="72" s="1"/>
  <c r="CV15" i="72"/>
  <c r="CV17" i="72" s="1"/>
  <c r="CV29" i="72" s="1"/>
  <c r="CU15" i="72"/>
  <c r="CU17" i="72" s="1"/>
  <c r="CU29" i="72" s="1"/>
  <c r="CT15" i="72"/>
  <c r="CT17" i="72" s="1"/>
  <c r="CT29" i="72" s="1"/>
  <c r="CS15" i="72"/>
  <c r="CS17" i="72" s="1"/>
  <c r="CS29" i="72" s="1"/>
  <c r="CR15" i="72"/>
  <c r="CR17" i="72" s="1"/>
  <c r="CR29" i="72" s="1"/>
  <c r="CQ15" i="72"/>
  <c r="CQ17" i="72" s="1"/>
  <c r="CQ29" i="72" s="1"/>
  <c r="CP15" i="72"/>
  <c r="CO15" i="72"/>
  <c r="CO17" i="72" s="1"/>
  <c r="CO29" i="72" s="1"/>
  <c r="CN15" i="72"/>
  <c r="CN17" i="72" s="1"/>
  <c r="CN29" i="72" s="1"/>
  <c r="CM15" i="72"/>
  <c r="CM17" i="72" s="1"/>
  <c r="CM29" i="72" s="1"/>
  <c r="CL15" i="72"/>
  <c r="CL17" i="72" s="1"/>
  <c r="CL29" i="72" s="1"/>
  <c r="CK15" i="72"/>
  <c r="CK17" i="72" s="1"/>
  <c r="CK29" i="72" s="1"/>
  <c r="CJ15" i="72"/>
  <c r="CJ17" i="72" s="1"/>
  <c r="CJ29" i="72" s="1"/>
  <c r="CI15" i="72"/>
  <c r="CI17" i="72" s="1"/>
  <c r="CI29" i="72" s="1"/>
  <c r="CH15" i="72"/>
  <c r="CH17" i="72" s="1"/>
  <c r="CH29" i="72" s="1"/>
  <c r="CG15" i="72"/>
  <c r="CG17" i="72" s="1"/>
  <c r="CG29" i="72" s="1"/>
  <c r="CF15" i="72"/>
  <c r="CF17" i="72" s="1"/>
  <c r="CF29" i="72" s="1"/>
  <c r="CE15" i="72"/>
  <c r="CE17" i="72" s="1"/>
  <c r="CE29" i="72" s="1"/>
  <c r="CD15" i="72"/>
  <c r="CC15" i="72"/>
  <c r="CC17" i="72" s="1"/>
  <c r="CC29" i="72" s="1"/>
  <c r="CB15" i="72"/>
  <c r="CB17" i="72" s="1"/>
  <c r="CB29" i="72" s="1"/>
  <c r="CA15" i="72"/>
  <c r="CA17" i="72" s="1"/>
  <c r="CA29" i="72" s="1"/>
  <c r="BZ15" i="72"/>
  <c r="BZ17" i="72" s="1"/>
  <c r="BZ29" i="72" s="1"/>
  <c r="BY15" i="72"/>
  <c r="BY17" i="72" s="1"/>
  <c r="BY29" i="72" s="1"/>
  <c r="BX15" i="72"/>
  <c r="BX17" i="72" s="1"/>
  <c r="BX29" i="72" s="1"/>
  <c r="BW15" i="72"/>
  <c r="BW17" i="72" s="1"/>
  <c r="BW29" i="72" s="1"/>
  <c r="BV15" i="72"/>
  <c r="BV17" i="72" s="1"/>
  <c r="BV29" i="72" s="1"/>
  <c r="BU15" i="72"/>
  <c r="BU17" i="72" s="1"/>
  <c r="BU29" i="72" s="1"/>
  <c r="BT15" i="72"/>
  <c r="BT17" i="72" s="1"/>
  <c r="BT29" i="72" s="1"/>
  <c r="BS15" i="72"/>
  <c r="BS17" i="72" s="1"/>
  <c r="BS29" i="72" s="1"/>
  <c r="BR15" i="72"/>
  <c r="BQ15" i="72"/>
  <c r="BQ17" i="72" s="1"/>
  <c r="BQ29" i="72" s="1"/>
  <c r="BP15" i="72"/>
  <c r="BP17" i="72" s="1"/>
  <c r="BP29" i="72" s="1"/>
  <c r="BO15" i="72"/>
  <c r="BO17" i="72" s="1"/>
  <c r="BO29" i="72" s="1"/>
  <c r="BN15" i="72"/>
  <c r="BN17" i="72" s="1"/>
  <c r="BN29" i="72" s="1"/>
  <c r="BM15" i="72"/>
  <c r="BM17" i="72" s="1"/>
  <c r="BM29" i="72" s="1"/>
  <c r="BL15" i="72"/>
  <c r="BL17" i="72" s="1"/>
  <c r="BL29" i="72" s="1"/>
  <c r="BK15" i="72"/>
  <c r="BK17" i="72" s="1"/>
  <c r="BK29" i="72" s="1"/>
  <c r="BJ15" i="72"/>
  <c r="BJ17" i="72" s="1"/>
  <c r="BJ29" i="72" s="1"/>
  <c r="BI15" i="72"/>
  <c r="BI17" i="72" s="1"/>
  <c r="BI29" i="72" s="1"/>
  <c r="BH15" i="72"/>
  <c r="BH17" i="72" s="1"/>
  <c r="BH29" i="72" s="1"/>
  <c r="BG15" i="72"/>
  <c r="BG17" i="72" s="1"/>
  <c r="BG29" i="72" s="1"/>
  <c r="BF15" i="72"/>
  <c r="BE15" i="72"/>
  <c r="BE17" i="72" s="1"/>
  <c r="BE29" i="72" s="1"/>
  <c r="BD15" i="72"/>
  <c r="BD17" i="72" s="1"/>
  <c r="BD29" i="72" s="1"/>
  <c r="BC15" i="72"/>
  <c r="BC17" i="72" s="1"/>
  <c r="BC29" i="72" s="1"/>
  <c r="BB15" i="72"/>
  <c r="BB17" i="72" s="1"/>
  <c r="BB29" i="72" s="1"/>
  <c r="BA15" i="72"/>
  <c r="BA17" i="72" s="1"/>
  <c r="BA29" i="72" s="1"/>
  <c r="AZ15" i="72"/>
  <c r="AZ17" i="72" s="1"/>
  <c r="AZ29" i="72" s="1"/>
  <c r="AY15" i="72"/>
  <c r="AY17" i="72" s="1"/>
  <c r="AY29" i="72" s="1"/>
  <c r="AX15" i="72"/>
  <c r="AX17" i="72" s="1"/>
  <c r="AX29" i="72" s="1"/>
  <c r="AW15" i="72"/>
  <c r="AW17" i="72" s="1"/>
  <c r="AW29" i="72" s="1"/>
  <c r="AV15" i="72"/>
  <c r="AV17" i="72" s="1"/>
  <c r="AV29" i="72" s="1"/>
  <c r="AU15" i="72"/>
  <c r="AU17" i="72" s="1"/>
  <c r="AU29" i="72" s="1"/>
  <c r="AT15" i="72"/>
  <c r="AS15" i="72"/>
  <c r="AS17" i="72" s="1"/>
  <c r="AS29" i="72" s="1"/>
  <c r="AR15" i="72"/>
  <c r="AR17" i="72" s="1"/>
  <c r="AR29" i="72" s="1"/>
  <c r="AQ15" i="72"/>
  <c r="AQ17" i="72" s="1"/>
  <c r="AQ29" i="72" s="1"/>
  <c r="AP15" i="72"/>
  <c r="AP17" i="72" s="1"/>
  <c r="AP29" i="72" s="1"/>
  <c r="AO15" i="72"/>
  <c r="AO17" i="72" s="1"/>
  <c r="AO29" i="72" s="1"/>
  <c r="AN15" i="72"/>
  <c r="AN17" i="72" s="1"/>
  <c r="AN29" i="72" s="1"/>
  <c r="AM15" i="72"/>
  <c r="AM17" i="72" s="1"/>
  <c r="AM29" i="72" s="1"/>
  <c r="AL15" i="72"/>
  <c r="AL17" i="72" s="1"/>
  <c r="AL29" i="72" s="1"/>
  <c r="AK15" i="72"/>
  <c r="AK17" i="72" s="1"/>
  <c r="AK29" i="72" s="1"/>
  <c r="AJ15" i="72"/>
  <c r="AJ17" i="72" s="1"/>
  <c r="AJ29" i="72" s="1"/>
  <c r="AI15" i="72"/>
  <c r="AI17" i="72" s="1"/>
  <c r="AI29" i="72" s="1"/>
  <c r="AH15" i="72"/>
  <c r="AG15" i="72"/>
  <c r="AG17" i="72" s="1"/>
  <c r="AG29" i="72" s="1"/>
  <c r="AF15" i="72"/>
  <c r="AF17" i="72" s="1"/>
  <c r="AF29" i="72" s="1"/>
  <c r="AE15" i="72"/>
  <c r="AE17" i="72" s="1"/>
  <c r="AE29" i="72" s="1"/>
  <c r="AD15" i="72"/>
  <c r="AD17" i="72" s="1"/>
  <c r="AD29" i="72" s="1"/>
  <c r="AC15" i="72"/>
  <c r="AC17" i="72" s="1"/>
  <c r="AC29" i="72" s="1"/>
  <c r="AB15" i="72"/>
  <c r="AB17" i="72" s="1"/>
  <c r="AB29" i="72" s="1"/>
  <c r="AA15" i="72"/>
  <c r="AA17" i="72" s="1"/>
  <c r="AA29" i="72" s="1"/>
  <c r="Z15" i="72"/>
  <c r="Z17" i="72" s="1"/>
  <c r="Z29" i="72" s="1"/>
  <c r="Y15" i="72"/>
  <c r="Y17" i="72" s="1"/>
  <c r="Y29" i="72" s="1"/>
  <c r="X15" i="72"/>
  <c r="X17" i="72" s="1"/>
  <c r="X29" i="72" s="1"/>
  <c r="W15" i="72"/>
  <c r="W17" i="72" s="1"/>
  <c r="W29" i="72" s="1"/>
  <c r="V15" i="72"/>
  <c r="U15" i="72"/>
  <c r="U17" i="72" s="1"/>
  <c r="U29" i="72" s="1"/>
  <c r="T15" i="72"/>
  <c r="T17" i="72" s="1"/>
  <c r="T29" i="72" s="1"/>
  <c r="S15" i="72"/>
  <c r="S17" i="72" s="1"/>
  <c r="S29" i="72" s="1"/>
  <c r="R15" i="72"/>
  <c r="R17" i="72" s="1"/>
  <c r="R29" i="72" s="1"/>
  <c r="Q15" i="72"/>
  <c r="Q17" i="72" s="1"/>
  <c r="Q29" i="72" s="1"/>
  <c r="P15" i="72"/>
  <c r="P17" i="72" s="1"/>
  <c r="P29" i="72" s="1"/>
  <c r="O15" i="72"/>
  <c r="O17" i="72" s="1"/>
  <c r="O29" i="72" s="1"/>
  <c r="N15" i="72"/>
  <c r="N17" i="72" s="1"/>
  <c r="N29" i="72" s="1"/>
  <c r="M15" i="72"/>
  <c r="M17" i="72" s="1"/>
  <c r="M29" i="72" s="1"/>
  <c r="L15" i="72"/>
  <c r="L17" i="72" s="1"/>
  <c r="L29" i="72" s="1"/>
  <c r="K15" i="72"/>
  <c r="K17" i="72" s="1"/>
  <c r="K29" i="72" s="1"/>
  <c r="J15" i="72"/>
  <c r="I15" i="72"/>
  <c r="I17" i="72" s="1"/>
  <c r="I29" i="72" s="1"/>
  <c r="H15" i="72"/>
  <c r="H17" i="72" s="1"/>
  <c r="H29" i="72" s="1"/>
  <c r="G15" i="72"/>
  <c r="G17" i="72" s="1"/>
  <c r="G29" i="72" s="1"/>
  <c r="F15" i="72"/>
  <c r="F17" i="72" s="1"/>
  <c r="F29" i="72" s="1"/>
  <c r="E15" i="72"/>
  <c r="E17" i="72" s="1"/>
  <c r="E29" i="72" s="1"/>
  <c r="D15" i="72"/>
  <c r="D17" i="72" s="1"/>
  <c r="D29" i="72" s="1"/>
  <c r="C15" i="72"/>
  <c r="C17" i="72" s="1"/>
  <c r="C29" i="72" s="1"/>
  <c r="B15" i="72"/>
  <c r="B17" i="72" s="1"/>
  <c r="FX13" i="72"/>
  <c r="FX15" i="72" s="1"/>
  <c r="FX17" i="72" s="1"/>
  <c r="FX29" i="72" s="1"/>
  <c r="FY11" i="72"/>
  <c r="FY10" i="72"/>
  <c r="FY8" i="72"/>
  <c r="FY6" i="72"/>
  <c r="FY5" i="72"/>
  <c r="FX27" i="71"/>
  <c r="FW27" i="71"/>
  <c r="FV27" i="71"/>
  <c r="FU27" i="71"/>
  <c r="FT27" i="71"/>
  <c r="FS27" i="71"/>
  <c r="FR27" i="71"/>
  <c r="FQ27" i="71"/>
  <c r="FP27" i="71"/>
  <c r="FO27" i="71"/>
  <c r="FN27" i="71"/>
  <c r="FM27" i="71"/>
  <c r="FL27" i="71"/>
  <c r="FK27" i="71"/>
  <c r="FJ27" i="71"/>
  <c r="FI27" i="71"/>
  <c r="FH27" i="71"/>
  <c r="FG27" i="71"/>
  <c r="FF27" i="71"/>
  <c r="FE27" i="71"/>
  <c r="FD27" i="71"/>
  <c r="FC27" i="71"/>
  <c r="FB27" i="71"/>
  <c r="FA27" i="71"/>
  <c r="EZ27" i="71"/>
  <c r="EY27" i="71"/>
  <c r="EX27" i="71"/>
  <c r="EW27" i="71"/>
  <c r="EV27" i="71"/>
  <c r="EU27" i="71"/>
  <c r="ET27" i="71"/>
  <c r="ES27" i="71"/>
  <c r="ER27" i="71"/>
  <c r="EP27" i="71"/>
  <c r="EO27" i="71"/>
  <c r="EN27" i="71"/>
  <c r="EM27" i="71"/>
  <c r="EL27" i="71"/>
  <c r="EK27" i="71"/>
  <c r="EJ27" i="71"/>
  <c r="EI27" i="71"/>
  <c r="EH27" i="71"/>
  <c r="EG27" i="71"/>
  <c r="EF27" i="71"/>
  <c r="EE27" i="71"/>
  <c r="ED27" i="71"/>
  <c r="EC27" i="71"/>
  <c r="EB27" i="71"/>
  <c r="EA27" i="71"/>
  <c r="DZ27" i="71"/>
  <c r="DY27" i="71"/>
  <c r="DX27" i="71"/>
  <c r="DW27" i="71"/>
  <c r="DV27" i="71"/>
  <c r="DU27" i="71"/>
  <c r="DT27" i="71"/>
  <c r="DS27" i="71"/>
  <c r="DR27" i="71"/>
  <c r="DQ27" i="71"/>
  <c r="DP27" i="71"/>
  <c r="DO27" i="71"/>
  <c r="DN27" i="71"/>
  <c r="DM27" i="71"/>
  <c r="DL27" i="71"/>
  <c r="DK27" i="71"/>
  <c r="DJ27" i="71"/>
  <c r="DI27" i="71"/>
  <c r="DH27" i="71"/>
  <c r="DG27" i="71"/>
  <c r="DF27" i="71"/>
  <c r="DE27" i="71"/>
  <c r="DD27" i="71"/>
  <c r="DC27" i="71"/>
  <c r="DB27" i="71"/>
  <c r="DA27" i="71"/>
  <c r="CZ27" i="71"/>
  <c r="CY27" i="71"/>
  <c r="CX27" i="71"/>
  <c r="CW27" i="71"/>
  <c r="CV27" i="71"/>
  <c r="CU27" i="71"/>
  <c r="CT27" i="71"/>
  <c r="CS27" i="71"/>
  <c r="CR27" i="71"/>
  <c r="CQ27" i="71"/>
  <c r="CP27" i="71"/>
  <c r="CO27" i="71"/>
  <c r="CN27" i="71"/>
  <c r="CM27" i="71"/>
  <c r="CL27" i="71"/>
  <c r="CK27" i="71"/>
  <c r="CJ27" i="71"/>
  <c r="CI27" i="71"/>
  <c r="CH27" i="71"/>
  <c r="CG27" i="71"/>
  <c r="CF27" i="71"/>
  <c r="CE27" i="71"/>
  <c r="CD27" i="71"/>
  <c r="CC27" i="71"/>
  <c r="CB27" i="71"/>
  <c r="CA27" i="71"/>
  <c r="BZ27" i="71"/>
  <c r="BY27" i="71"/>
  <c r="BX27" i="71"/>
  <c r="BW27" i="71"/>
  <c r="BV27" i="71"/>
  <c r="BU27" i="71"/>
  <c r="BT27" i="71"/>
  <c r="BS27" i="71"/>
  <c r="BR27" i="71"/>
  <c r="BQ27" i="71"/>
  <c r="BP27" i="71"/>
  <c r="BO27" i="71"/>
  <c r="BN27" i="71"/>
  <c r="BM27" i="71"/>
  <c r="BK27" i="71"/>
  <c r="BJ27" i="71"/>
  <c r="BI27" i="71"/>
  <c r="BH27" i="71"/>
  <c r="BG27" i="71"/>
  <c r="BF27" i="71"/>
  <c r="BE27" i="71"/>
  <c r="BD27" i="71"/>
  <c r="BC27" i="71"/>
  <c r="BB27" i="71"/>
  <c r="BA27" i="71"/>
  <c r="AZ27" i="71"/>
  <c r="AY27" i="71"/>
  <c r="AX27" i="71"/>
  <c r="AW27" i="71"/>
  <c r="AV27" i="71"/>
  <c r="AU27" i="71"/>
  <c r="AT27" i="71"/>
  <c r="AS27" i="71"/>
  <c r="AR27" i="71"/>
  <c r="AQ27" i="71"/>
  <c r="AP27" i="71"/>
  <c r="AO27" i="71"/>
  <c r="AN27" i="71"/>
  <c r="AM27" i="71"/>
  <c r="AL27" i="71"/>
  <c r="AK27" i="71"/>
  <c r="AJ27" i="71"/>
  <c r="AI27" i="71"/>
  <c r="AH27" i="71"/>
  <c r="AG27" i="71"/>
  <c r="AF27" i="71"/>
  <c r="AE27" i="71"/>
  <c r="AD27" i="71"/>
  <c r="AC27" i="71"/>
  <c r="AB27" i="71"/>
  <c r="AA27" i="71"/>
  <c r="Z27" i="71"/>
  <c r="Y27" i="71"/>
  <c r="X27" i="71"/>
  <c r="W27" i="71"/>
  <c r="V27" i="71"/>
  <c r="U27" i="71"/>
  <c r="T27" i="71"/>
  <c r="S27" i="71"/>
  <c r="R27" i="71"/>
  <c r="Q27" i="71"/>
  <c r="P27" i="71"/>
  <c r="O27" i="71"/>
  <c r="N27" i="71"/>
  <c r="M27" i="71"/>
  <c r="L27" i="71"/>
  <c r="K27" i="71"/>
  <c r="J27" i="71"/>
  <c r="I27" i="71"/>
  <c r="H27" i="71"/>
  <c r="G27" i="71"/>
  <c r="F27" i="71"/>
  <c r="E27" i="71"/>
  <c r="D27" i="71"/>
  <c r="C27" i="71"/>
  <c r="B27" i="71"/>
  <c r="FY27" i="71" s="1"/>
  <c r="FY25" i="71"/>
  <c r="FY24" i="71"/>
  <c r="FY23" i="71"/>
  <c r="FY22" i="71"/>
  <c r="FY21" i="71"/>
  <c r="FW17" i="71"/>
  <c r="FW29" i="71" s="1"/>
  <c r="FO17" i="71"/>
  <c r="FO29" i="71" s="1"/>
  <c r="FK17" i="71"/>
  <c r="FK29" i="71" s="1"/>
  <c r="FC17" i="71"/>
  <c r="FC29" i="71" s="1"/>
  <c r="EY17" i="71"/>
  <c r="EY29" i="71" s="1"/>
  <c r="EQ17" i="71"/>
  <c r="EQ29" i="71" s="1"/>
  <c r="EM17" i="71"/>
  <c r="EM29" i="71" s="1"/>
  <c r="EE17" i="71"/>
  <c r="EE29" i="71" s="1"/>
  <c r="EA17" i="71"/>
  <c r="EA29" i="71" s="1"/>
  <c r="DS17" i="71"/>
  <c r="DS29" i="71" s="1"/>
  <c r="DO17" i="71"/>
  <c r="DO29" i="71" s="1"/>
  <c r="DG17" i="71"/>
  <c r="DG29" i="71" s="1"/>
  <c r="DC17" i="71"/>
  <c r="DC29" i="71" s="1"/>
  <c r="CU17" i="71"/>
  <c r="CU29" i="71" s="1"/>
  <c r="CQ17" i="71"/>
  <c r="CQ29" i="71" s="1"/>
  <c r="CI17" i="71"/>
  <c r="CI29" i="71" s="1"/>
  <c r="CE17" i="71"/>
  <c r="CE29" i="71" s="1"/>
  <c r="BW17" i="71"/>
  <c r="BW29" i="71" s="1"/>
  <c r="BS17" i="71"/>
  <c r="BS29" i="71" s="1"/>
  <c r="BK17" i="71"/>
  <c r="BK29" i="71" s="1"/>
  <c r="BG17" i="71"/>
  <c r="BG29" i="71" s="1"/>
  <c r="AY17" i="71"/>
  <c r="AY29" i="71" s="1"/>
  <c r="AU17" i="71"/>
  <c r="AU29" i="71" s="1"/>
  <c r="AM17" i="71"/>
  <c r="AM29" i="71" s="1"/>
  <c r="AI17" i="71"/>
  <c r="AI29" i="71" s="1"/>
  <c r="AA17" i="71"/>
  <c r="AA29" i="71" s="1"/>
  <c r="W17" i="71"/>
  <c r="W29" i="71" s="1"/>
  <c r="O17" i="71"/>
  <c r="O29" i="71" s="1"/>
  <c r="K17" i="71"/>
  <c r="K29" i="71" s="1"/>
  <c r="C17" i="71"/>
  <c r="C29" i="71" s="1"/>
  <c r="FY16" i="71"/>
  <c r="FX15" i="71"/>
  <c r="FX17" i="71" s="1"/>
  <c r="FX29" i="71" s="1"/>
  <c r="FW15" i="71"/>
  <c r="FV15" i="71"/>
  <c r="FV17" i="71" s="1"/>
  <c r="FV29" i="71" s="1"/>
  <c r="FU15" i="71"/>
  <c r="FU17" i="71" s="1"/>
  <c r="FU29" i="71" s="1"/>
  <c r="FT15" i="71"/>
  <c r="FT17" i="71" s="1"/>
  <c r="FT29" i="71" s="1"/>
  <c r="FS15" i="71"/>
  <c r="FS17" i="71" s="1"/>
  <c r="FS29" i="71" s="1"/>
  <c r="FR15" i="71"/>
  <c r="FR17" i="71" s="1"/>
  <c r="FR29" i="71" s="1"/>
  <c r="FQ15" i="71"/>
  <c r="FQ17" i="71" s="1"/>
  <c r="FQ29" i="71" s="1"/>
  <c r="FP15" i="71"/>
  <c r="FP17" i="71" s="1"/>
  <c r="FP29" i="71" s="1"/>
  <c r="FO15" i="71"/>
  <c r="FN15" i="71"/>
  <c r="FN17" i="71" s="1"/>
  <c r="FN29" i="71" s="1"/>
  <c r="FM15" i="71"/>
  <c r="FM17" i="71" s="1"/>
  <c r="FM29" i="71" s="1"/>
  <c r="FL15" i="71"/>
  <c r="FL17" i="71" s="1"/>
  <c r="FL29" i="71" s="1"/>
  <c r="FK15" i="71"/>
  <c r="FJ15" i="71"/>
  <c r="FJ17" i="71" s="1"/>
  <c r="FJ29" i="71" s="1"/>
  <c r="FI15" i="71"/>
  <c r="FI17" i="71" s="1"/>
  <c r="FI29" i="71" s="1"/>
  <c r="FH15" i="71"/>
  <c r="FH17" i="71" s="1"/>
  <c r="FH29" i="71" s="1"/>
  <c r="FG15" i="71"/>
  <c r="FG17" i="71" s="1"/>
  <c r="FG29" i="71" s="1"/>
  <c r="FF15" i="71"/>
  <c r="FF17" i="71" s="1"/>
  <c r="FF29" i="71" s="1"/>
  <c r="FE15" i="71"/>
  <c r="FE17" i="71" s="1"/>
  <c r="FE29" i="71" s="1"/>
  <c r="FD15" i="71"/>
  <c r="FD17" i="71" s="1"/>
  <c r="FD29" i="71" s="1"/>
  <c r="FC15" i="71"/>
  <c r="FB15" i="71"/>
  <c r="FB17" i="71" s="1"/>
  <c r="FB29" i="71" s="1"/>
  <c r="FA15" i="71"/>
  <c r="FA17" i="71" s="1"/>
  <c r="FA29" i="71" s="1"/>
  <c r="EZ15" i="71"/>
  <c r="EZ17" i="71" s="1"/>
  <c r="EZ29" i="71" s="1"/>
  <c r="EY15" i="71"/>
  <c r="EX15" i="71"/>
  <c r="EX17" i="71" s="1"/>
  <c r="EX29" i="71" s="1"/>
  <c r="EW15" i="71"/>
  <c r="EW17" i="71" s="1"/>
  <c r="EW29" i="71" s="1"/>
  <c r="EV15" i="71"/>
  <c r="EV17" i="71" s="1"/>
  <c r="EV29" i="71" s="1"/>
  <c r="EU15" i="71"/>
  <c r="EU17" i="71" s="1"/>
  <c r="EU29" i="71" s="1"/>
  <c r="ET15" i="71"/>
  <c r="ET17" i="71" s="1"/>
  <c r="ET29" i="71" s="1"/>
  <c r="ES15" i="71"/>
  <c r="ES17" i="71" s="1"/>
  <c r="ES29" i="71" s="1"/>
  <c r="ER15" i="71"/>
  <c r="ER17" i="71" s="1"/>
  <c r="ER29" i="71" s="1"/>
  <c r="EQ15" i="71"/>
  <c r="EP15" i="71"/>
  <c r="EP17" i="71" s="1"/>
  <c r="EP29" i="71" s="1"/>
  <c r="EO15" i="71"/>
  <c r="EO17" i="71" s="1"/>
  <c r="EO29" i="71" s="1"/>
  <c r="EN15" i="71"/>
  <c r="EN17" i="71" s="1"/>
  <c r="EN29" i="71" s="1"/>
  <c r="EM15" i="71"/>
  <c r="EL15" i="71"/>
  <c r="EL17" i="71" s="1"/>
  <c r="EL29" i="71" s="1"/>
  <c r="EK15" i="71"/>
  <c r="EK17" i="71" s="1"/>
  <c r="EK29" i="71" s="1"/>
  <c r="EJ15" i="71"/>
  <c r="EJ17" i="71" s="1"/>
  <c r="EJ29" i="71" s="1"/>
  <c r="EI15" i="71"/>
  <c r="EI17" i="71" s="1"/>
  <c r="EI29" i="71" s="1"/>
  <c r="EH15" i="71"/>
  <c r="EH17" i="71" s="1"/>
  <c r="EH29" i="71" s="1"/>
  <c r="EG15" i="71"/>
  <c r="EG17" i="71" s="1"/>
  <c r="EG29" i="71" s="1"/>
  <c r="EF15" i="71"/>
  <c r="EF17" i="71" s="1"/>
  <c r="EF29" i="71" s="1"/>
  <c r="EE15" i="71"/>
  <c r="ED15" i="71"/>
  <c r="ED17" i="71" s="1"/>
  <c r="ED29" i="71" s="1"/>
  <c r="EC15" i="71"/>
  <c r="EC17" i="71" s="1"/>
  <c r="EC29" i="71" s="1"/>
  <c r="EB15" i="71"/>
  <c r="EB17" i="71" s="1"/>
  <c r="EB29" i="71" s="1"/>
  <c r="EA15" i="71"/>
  <c r="DZ15" i="71"/>
  <c r="DZ17" i="71" s="1"/>
  <c r="DZ29" i="71" s="1"/>
  <c r="DY15" i="71"/>
  <c r="DY17" i="71" s="1"/>
  <c r="DY29" i="71" s="1"/>
  <c r="DX15" i="71"/>
  <c r="DX17" i="71" s="1"/>
  <c r="DX29" i="71" s="1"/>
  <c r="DW15" i="71"/>
  <c r="DW17" i="71" s="1"/>
  <c r="DW29" i="71" s="1"/>
  <c r="DV15" i="71"/>
  <c r="DV17" i="71" s="1"/>
  <c r="DV29" i="71" s="1"/>
  <c r="DU15" i="71"/>
  <c r="DU17" i="71" s="1"/>
  <c r="DU29" i="71" s="1"/>
  <c r="DT15" i="71"/>
  <c r="DT17" i="71" s="1"/>
  <c r="DT29" i="71" s="1"/>
  <c r="DS15" i="71"/>
  <c r="DR15" i="71"/>
  <c r="DR17" i="71" s="1"/>
  <c r="DR29" i="71" s="1"/>
  <c r="DQ15" i="71"/>
  <c r="DQ17" i="71" s="1"/>
  <c r="DQ29" i="71" s="1"/>
  <c r="DP15" i="71"/>
  <c r="DP17" i="71" s="1"/>
  <c r="DP29" i="71" s="1"/>
  <c r="DO15" i="71"/>
  <c r="DN15" i="71"/>
  <c r="DN17" i="71" s="1"/>
  <c r="DN29" i="71" s="1"/>
  <c r="DM15" i="71"/>
  <c r="DM17" i="71" s="1"/>
  <c r="DM29" i="71" s="1"/>
  <c r="DL15" i="71"/>
  <c r="DL17" i="71" s="1"/>
  <c r="DL29" i="71" s="1"/>
  <c r="DK15" i="71"/>
  <c r="DK17" i="71" s="1"/>
  <c r="DK29" i="71" s="1"/>
  <c r="DJ15" i="71"/>
  <c r="DJ17" i="71" s="1"/>
  <c r="DJ29" i="71" s="1"/>
  <c r="DI15" i="71"/>
  <c r="DI17" i="71" s="1"/>
  <c r="DI29" i="71" s="1"/>
  <c r="DH15" i="71"/>
  <c r="DH17" i="71" s="1"/>
  <c r="DH29" i="71" s="1"/>
  <c r="DG15" i="71"/>
  <c r="DF15" i="71"/>
  <c r="DF17" i="71" s="1"/>
  <c r="DF29" i="71" s="1"/>
  <c r="DE15" i="71"/>
  <c r="DE17" i="71" s="1"/>
  <c r="DE29" i="71" s="1"/>
  <c r="DD15" i="71"/>
  <c r="DD17" i="71" s="1"/>
  <c r="DD29" i="71" s="1"/>
  <c r="DC15" i="71"/>
  <c r="DB15" i="71"/>
  <c r="DB17" i="71" s="1"/>
  <c r="DB29" i="71" s="1"/>
  <c r="DA15" i="71"/>
  <c r="DA17" i="71" s="1"/>
  <c r="DA29" i="71" s="1"/>
  <c r="CZ15" i="71"/>
  <c r="CZ17" i="71" s="1"/>
  <c r="CZ29" i="71" s="1"/>
  <c r="CY15" i="71"/>
  <c r="CY17" i="71" s="1"/>
  <c r="CY29" i="71" s="1"/>
  <c r="CX15" i="71"/>
  <c r="CX17" i="71" s="1"/>
  <c r="CX29" i="71" s="1"/>
  <c r="CW15" i="71"/>
  <c r="CW17" i="71" s="1"/>
  <c r="CW29" i="71" s="1"/>
  <c r="CV15" i="71"/>
  <c r="CV17" i="71" s="1"/>
  <c r="CV29" i="71" s="1"/>
  <c r="CU15" i="71"/>
  <c r="CT15" i="71"/>
  <c r="CT17" i="71" s="1"/>
  <c r="CT29" i="71" s="1"/>
  <c r="CS15" i="71"/>
  <c r="CS17" i="71" s="1"/>
  <c r="CS29" i="71" s="1"/>
  <c r="CR15" i="71"/>
  <c r="CR17" i="71" s="1"/>
  <c r="CR29" i="71" s="1"/>
  <c r="CQ15" i="71"/>
  <c r="CP15" i="71"/>
  <c r="CP17" i="71" s="1"/>
  <c r="CP29" i="71" s="1"/>
  <c r="CO15" i="71"/>
  <c r="CO17" i="71" s="1"/>
  <c r="CO29" i="71" s="1"/>
  <c r="CN15" i="71"/>
  <c r="CN17" i="71" s="1"/>
  <c r="CN29" i="71" s="1"/>
  <c r="CM15" i="71"/>
  <c r="CM17" i="71" s="1"/>
  <c r="CM29" i="71" s="1"/>
  <c r="CL15" i="71"/>
  <c r="CL17" i="71" s="1"/>
  <c r="CL29" i="71" s="1"/>
  <c r="CK15" i="71"/>
  <c r="CK17" i="71" s="1"/>
  <c r="CK29" i="71" s="1"/>
  <c r="CJ15" i="71"/>
  <c r="CJ17" i="71" s="1"/>
  <c r="CJ29" i="71" s="1"/>
  <c r="CI15" i="71"/>
  <c r="CH15" i="71"/>
  <c r="CH17" i="71" s="1"/>
  <c r="CH29" i="71" s="1"/>
  <c r="CG15" i="71"/>
  <c r="CG17" i="71" s="1"/>
  <c r="CG29" i="71" s="1"/>
  <c r="CF15" i="71"/>
  <c r="CF17" i="71" s="1"/>
  <c r="CF29" i="71" s="1"/>
  <c r="CE15" i="71"/>
  <c r="CD15" i="71"/>
  <c r="CD17" i="71" s="1"/>
  <c r="CD29" i="71" s="1"/>
  <c r="CC15" i="71"/>
  <c r="CC17" i="71" s="1"/>
  <c r="CC29" i="71" s="1"/>
  <c r="CB15" i="71"/>
  <c r="CB17" i="71" s="1"/>
  <c r="CB29" i="71" s="1"/>
  <c r="CA15" i="71"/>
  <c r="CA17" i="71" s="1"/>
  <c r="CA29" i="71" s="1"/>
  <c r="BZ15" i="71"/>
  <c r="BZ17" i="71" s="1"/>
  <c r="BZ29" i="71" s="1"/>
  <c r="BY15" i="71"/>
  <c r="BY17" i="71" s="1"/>
  <c r="BY29" i="71" s="1"/>
  <c r="BX15" i="71"/>
  <c r="BX17" i="71" s="1"/>
  <c r="BX29" i="71" s="1"/>
  <c r="BW15" i="71"/>
  <c r="BV15" i="71"/>
  <c r="BV17" i="71" s="1"/>
  <c r="BV29" i="71" s="1"/>
  <c r="BU15" i="71"/>
  <c r="BU17" i="71" s="1"/>
  <c r="BU29" i="71" s="1"/>
  <c r="BT15" i="71"/>
  <c r="BT17" i="71" s="1"/>
  <c r="BT29" i="71" s="1"/>
  <c r="BS15" i="71"/>
  <c r="BR15" i="71"/>
  <c r="BR17" i="71" s="1"/>
  <c r="BR29" i="71" s="1"/>
  <c r="BQ15" i="71"/>
  <c r="BQ17" i="71" s="1"/>
  <c r="BQ29" i="71" s="1"/>
  <c r="BP15" i="71"/>
  <c r="BP17" i="71" s="1"/>
  <c r="BP29" i="71" s="1"/>
  <c r="BO15" i="71"/>
  <c r="BO17" i="71" s="1"/>
  <c r="BO29" i="71" s="1"/>
  <c r="BN15" i="71"/>
  <c r="BN17" i="71" s="1"/>
  <c r="BN29" i="71" s="1"/>
  <c r="BM15" i="71"/>
  <c r="BM17" i="71" s="1"/>
  <c r="BM29" i="71" s="1"/>
  <c r="BL15" i="71"/>
  <c r="BL17" i="71" s="1"/>
  <c r="BL29" i="71" s="1"/>
  <c r="BK15" i="71"/>
  <c r="BJ15" i="71"/>
  <c r="BJ17" i="71" s="1"/>
  <c r="BJ29" i="71" s="1"/>
  <c r="BI15" i="71"/>
  <c r="BI17" i="71" s="1"/>
  <c r="BI29" i="71" s="1"/>
  <c r="BH15" i="71"/>
  <c r="BH17" i="71" s="1"/>
  <c r="BH29" i="71" s="1"/>
  <c r="BG15" i="71"/>
  <c r="BF15" i="71"/>
  <c r="BF17" i="71" s="1"/>
  <c r="BF29" i="71" s="1"/>
  <c r="BE15" i="71"/>
  <c r="BE17" i="71" s="1"/>
  <c r="BE29" i="71" s="1"/>
  <c r="BD15" i="71"/>
  <c r="BD17" i="71" s="1"/>
  <c r="BD29" i="71" s="1"/>
  <c r="BC15" i="71"/>
  <c r="BC17" i="71" s="1"/>
  <c r="BC29" i="71" s="1"/>
  <c r="BB15" i="71"/>
  <c r="BB17" i="71" s="1"/>
  <c r="BB29" i="71" s="1"/>
  <c r="BA15" i="71"/>
  <c r="BA17" i="71" s="1"/>
  <c r="BA29" i="71" s="1"/>
  <c r="AZ15" i="71"/>
  <c r="AZ17" i="71" s="1"/>
  <c r="AZ29" i="71" s="1"/>
  <c r="AY15" i="71"/>
  <c r="AX15" i="71"/>
  <c r="AX17" i="71" s="1"/>
  <c r="AX29" i="71" s="1"/>
  <c r="AW15" i="71"/>
  <c r="AW17" i="71" s="1"/>
  <c r="AW29" i="71" s="1"/>
  <c r="AV15" i="71"/>
  <c r="AV17" i="71" s="1"/>
  <c r="AV29" i="71" s="1"/>
  <c r="AU15" i="71"/>
  <c r="AT15" i="71"/>
  <c r="AT17" i="71" s="1"/>
  <c r="AT29" i="71" s="1"/>
  <c r="AS15" i="71"/>
  <c r="AS17" i="71" s="1"/>
  <c r="AS29" i="71" s="1"/>
  <c r="AR15" i="71"/>
  <c r="AR17" i="71" s="1"/>
  <c r="AR29" i="71" s="1"/>
  <c r="AQ15" i="71"/>
  <c r="AQ17" i="71" s="1"/>
  <c r="AQ29" i="71" s="1"/>
  <c r="AP15" i="71"/>
  <c r="AP17" i="71" s="1"/>
  <c r="AP29" i="71" s="1"/>
  <c r="AO15" i="71"/>
  <c r="AO17" i="71" s="1"/>
  <c r="AO29" i="71" s="1"/>
  <c r="AN15" i="71"/>
  <c r="AN17" i="71" s="1"/>
  <c r="AN29" i="71" s="1"/>
  <c r="AM15" i="71"/>
  <c r="AL15" i="71"/>
  <c r="AL17" i="71" s="1"/>
  <c r="AL29" i="71" s="1"/>
  <c r="AK15" i="71"/>
  <c r="AK17" i="71" s="1"/>
  <c r="AK29" i="71" s="1"/>
  <c r="AJ15" i="71"/>
  <c r="AJ17" i="71" s="1"/>
  <c r="AJ29" i="71" s="1"/>
  <c r="AI15" i="71"/>
  <c r="AH15" i="71"/>
  <c r="AH17" i="71" s="1"/>
  <c r="AH29" i="71" s="1"/>
  <c r="AG15" i="71"/>
  <c r="AG17" i="71" s="1"/>
  <c r="AG29" i="71" s="1"/>
  <c r="AF15" i="71"/>
  <c r="AF17" i="71" s="1"/>
  <c r="AF29" i="71" s="1"/>
  <c r="AE15" i="71"/>
  <c r="AE17" i="71" s="1"/>
  <c r="AE29" i="71" s="1"/>
  <c r="AD15" i="71"/>
  <c r="AD17" i="71" s="1"/>
  <c r="AD29" i="71" s="1"/>
  <c r="AC15" i="71"/>
  <c r="AC17" i="71" s="1"/>
  <c r="AC29" i="71" s="1"/>
  <c r="AB15" i="71"/>
  <c r="AB17" i="71" s="1"/>
  <c r="AB29" i="71" s="1"/>
  <c r="AA15" i="71"/>
  <c r="Z15" i="71"/>
  <c r="Z17" i="71" s="1"/>
  <c r="Z29" i="71" s="1"/>
  <c r="Y15" i="71"/>
  <c r="Y17" i="71" s="1"/>
  <c r="Y29" i="71" s="1"/>
  <c r="X15" i="71"/>
  <c r="X17" i="71" s="1"/>
  <c r="X29" i="71" s="1"/>
  <c r="W15" i="71"/>
  <c r="V15" i="71"/>
  <c r="V17" i="71" s="1"/>
  <c r="V29" i="71" s="1"/>
  <c r="U15" i="71"/>
  <c r="U17" i="71" s="1"/>
  <c r="U29" i="71" s="1"/>
  <c r="T15" i="71"/>
  <c r="T17" i="71" s="1"/>
  <c r="T29" i="71" s="1"/>
  <c r="S15" i="71"/>
  <c r="S17" i="71" s="1"/>
  <c r="S29" i="71" s="1"/>
  <c r="R15" i="71"/>
  <c r="R17" i="71" s="1"/>
  <c r="R29" i="71" s="1"/>
  <c r="Q15" i="71"/>
  <c r="Q17" i="71" s="1"/>
  <c r="Q29" i="71" s="1"/>
  <c r="P15" i="71"/>
  <c r="P17" i="71" s="1"/>
  <c r="P29" i="71" s="1"/>
  <c r="O15" i="71"/>
  <c r="N15" i="71"/>
  <c r="N17" i="71" s="1"/>
  <c r="N29" i="71" s="1"/>
  <c r="M15" i="71"/>
  <c r="M17" i="71" s="1"/>
  <c r="M29" i="71" s="1"/>
  <c r="L15" i="71"/>
  <c r="L17" i="71" s="1"/>
  <c r="L29" i="71" s="1"/>
  <c r="K15" i="71"/>
  <c r="J15" i="71"/>
  <c r="J17" i="71" s="1"/>
  <c r="J29" i="71" s="1"/>
  <c r="I15" i="71"/>
  <c r="I17" i="71" s="1"/>
  <c r="I29" i="71" s="1"/>
  <c r="H15" i="71"/>
  <c r="H17" i="71" s="1"/>
  <c r="H29" i="71" s="1"/>
  <c r="G15" i="71"/>
  <c r="G17" i="71" s="1"/>
  <c r="G29" i="71" s="1"/>
  <c r="F15" i="71"/>
  <c r="F17" i="71" s="1"/>
  <c r="F29" i="71" s="1"/>
  <c r="E15" i="71"/>
  <c r="E17" i="71" s="1"/>
  <c r="E29" i="71" s="1"/>
  <c r="D15" i="71"/>
  <c r="D17" i="71" s="1"/>
  <c r="D29" i="71" s="1"/>
  <c r="C15" i="71"/>
  <c r="B15" i="71"/>
  <c r="B17" i="71" s="1"/>
  <c r="FZ14" i="71"/>
  <c r="FY13" i="71"/>
  <c r="FX13" i="71"/>
  <c r="FY11" i="71"/>
  <c r="FY10" i="71"/>
  <c r="FY8" i="71"/>
  <c r="FY6" i="71"/>
  <c r="FY5" i="71"/>
  <c r="FX27" i="70"/>
  <c r="FW27" i="70"/>
  <c r="FV27" i="70"/>
  <c r="FU27" i="70"/>
  <c r="FT27" i="70"/>
  <c r="FS27" i="70"/>
  <c r="FR27" i="70"/>
  <c r="FQ27" i="70"/>
  <c r="FP27" i="70"/>
  <c r="FO27" i="70"/>
  <c r="FN27" i="70"/>
  <c r="FM27" i="70"/>
  <c r="FL27" i="70"/>
  <c r="FK27" i="70"/>
  <c r="FJ27" i="70"/>
  <c r="FI27" i="70"/>
  <c r="FH27" i="70"/>
  <c r="FG27" i="70"/>
  <c r="FF27" i="70"/>
  <c r="FE27" i="70"/>
  <c r="FD27" i="70"/>
  <c r="FC27" i="70"/>
  <c r="FB27" i="70"/>
  <c r="FA27" i="70"/>
  <c r="EZ27" i="70"/>
  <c r="EY27" i="70"/>
  <c r="EX27" i="70"/>
  <c r="EW27" i="70"/>
  <c r="EV27" i="70"/>
  <c r="EU27" i="70"/>
  <c r="ET27" i="70"/>
  <c r="ES27" i="70"/>
  <c r="ER27" i="70"/>
  <c r="EP27" i="70"/>
  <c r="EO27" i="70"/>
  <c r="EN27" i="70"/>
  <c r="EM27" i="70"/>
  <c r="EL27" i="70"/>
  <c r="EK27" i="70"/>
  <c r="EJ27" i="70"/>
  <c r="EI27" i="70"/>
  <c r="EH27" i="70"/>
  <c r="EG27" i="70"/>
  <c r="EF27" i="70"/>
  <c r="EE27" i="70"/>
  <c r="ED27" i="70"/>
  <c r="EC27" i="70"/>
  <c r="EB27" i="70"/>
  <c r="EA27" i="70"/>
  <c r="DZ27" i="70"/>
  <c r="DY27" i="70"/>
  <c r="DX27" i="70"/>
  <c r="DW27" i="70"/>
  <c r="DV27" i="70"/>
  <c r="DU27" i="70"/>
  <c r="DT27" i="70"/>
  <c r="DS27" i="70"/>
  <c r="DR27" i="70"/>
  <c r="DQ27" i="70"/>
  <c r="DP27" i="70"/>
  <c r="DO27" i="70"/>
  <c r="DN27" i="70"/>
  <c r="DM27" i="70"/>
  <c r="DL27" i="70"/>
  <c r="DK27" i="70"/>
  <c r="DJ27" i="70"/>
  <c r="DI27" i="70"/>
  <c r="DH27" i="70"/>
  <c r="DG27" i="70"/>
  <c r="DF27" i="70"/>
  <c r="DE27" i="70"/>
  <c r="DD27" i="70"/>
  <c r="DC27" i="70"/>
  <c r="DB27" i="70"/>
  <c r="DA27" i="70"/>
  <c r="CZ27" i="70"/>
  <c r="CY27" i="70"/>
  <c r="CX27" i="70"/>
  <c r="CW27" i="70"/>
  <c r="CV27" i="70"/>
  <c r="CU27" i="70"/>
  <c r="CT27" i="70"/>
  <c r="CS27" i="70"/>
  <c r="CR27" i="70"/>
  <c r="CQ27" i="70"/>
  <c r="CP27" i="70"/>
  <c r="CO27" i="70"/>
  <c r="CN27" i="70"/>
  <c r="CM27" i="70"/>
  <c r="CL27" i="70"/>
  <c r="CK27" i="70"/>
  <c r="CJ27" i="70"/>
  <c r="CI27" i="70"/>
  <c r="CH27" i="70"/>
  <c r="CG27" i="70"/>
  <c r="CF27" i="70"/>
  <c r="CE27" i="70"/>
  <c r="CD27" i="70"/>
  <c r="CC27" i="70"/>
  <c r="CB27" i="70"/>
  <c r="CA27" i="70"/>
  <c r="BZ27" i="70"/>
  <c r="BY27" i="70"/>
  <c r="BX27" i="70"/>
  <c r="BW27" i="70"/>
  <c r="BV27" i="70"/>
  <c r="BU27" i="70"/>
  <c r="BT27" i="70"/>
  <c r="BS27" i="70"/>
  <c r="BR27" i="70"/>
  <c r="BQ27" i="70"/>
  <c r="BP27" i="70"/>
  <c r="BO27" i="70"/>
  <c r="BN27" i="70"/>
  <c r="BM27" i="70"/>
  <c r="BK27" i="70"/>
  <c r="BJ27" i="70"/>
  <c r="BI27" i="70"/>
  <c r="BH27" i="70"/>
  <c r="BG27" i="70"/>
  <c r="BF27" i="70"/>
  <c r="BE27" i="70"/>
  <c r="BD27" i="70"/>
  <c r="BC27" i="70"/>
  <c r="BB27" i="70"/>
  <c r="BA27" i="70"/>
  <c r="AZ27" i="70"/>
  <c r="AY27" i="70"/>
  <c r="AX27" i="70"/>
  <c r="AW27" i="70"/>
  <c r="AV27" i="70"/>
  <c r="AU27" i="70"/>
  <c r="AT27" i="70"/>
  <c r="AS27" i="70"/>
  <c r="AR27" i="70"/>
  <c r="AQ27" i="70"/>
  <c r="AP27" i="70"/>
  <c r="AO27" i="70"/>
  <c r="AN27" i="70"/>
  <c r="AM27" i="70"/>
  <c r="AL27" i="70"/>
  <c r="AK27" i="70"/>
  <c r="AJ27" i="70"/>
  <c r="AI27" i="70"/>
  <c r="AH27" i="70"/>
  <c r="AG27" i="70"/>
  <c r="AF27" i="70"/>
  <c r="AE27" i="70"/>
  <c r="AD27" i="70"/>
  <c r="AC27" i="70"/>
  <c r="AB27" i="70"/>
  <c r="AA27" i="70"/>
  <c r="Z27" i="70"/>
  <c r="Y27" i="70"/>
  <c r="X27" i="70"/>
  <c r="W27" i="70"/>
  <c r="V27" i="70"/>
  <c r="U27" i="70"/>
  <c r="T27" i="70"/>
  <c r="S27" i="70"/>
  <c r="R27" i="70"/>
  <c r="Q27" i="70"/>
  <c r="P27" i="70"/>
  <c r="O27" i="70"/>
  <c r="N27" i="70"/>
  <c r="M27" i="70"/>
  <c r="L27" i="70"/>
  <c r="K27" i="70"/>
  <c r="J27" i="70"/>
  <c r="FY27" i="70" s="1"/>
  <c r="I27" i="70"/>
  <c r="H27" i="70"/>
  <c r="G27" i="70"/>
  <c r="F27" i="70"/>
  <c r="E27" i="70"/>
  <c r="D27" i="70"/>
  <c r="C27" i="70"/>
  <c r="B27" i="70"/>
  <c r="FY25" i="70"/>
  <c r="FY24" i="70"/>
  <c r="FY23" i="70"/>
  <c r="FY22" i="70"/>
  <c r="FY21" i="70"/>
  <c r="FO17" i="70"/>
  <c r="FO29" i="70" s="1"/>
  <c r="FC17" i="70"/>
  <c r="FC29" i="70" s="1"/>
  <c r="EQ17" i="70"/>
  <c r="EQ29" i="70" s="1"/>
  <c r="EE17" i="70"/>
  <c r="EE29" i="70" s="1"/>
  <c r="DS17" i="70"/>
  <c r="DS29" i="70" s="1"/>
  <c r="DG17" i="70"/>
  <c r="DG29" i="70" s="1"/>
  <c r="CU17" i="70"/>
  <c r="CU29" i="70" s="1"/>
  <c r="CI17" i="70"/>
  <c r="CI29" i="70" s="1"/>
  <c r="BW17" i="70"/>
  <c r="BW29" i="70" s="1"/>
  <c r="BK17" i="70"/>
  <c r="BK29" i="70" s="1"/>
  <c r="AY17" i="70"/>
  <c r="AY29" i="70" s="1"/>
  <c r="AM17" i="70"/>
  <c r="AM29" i="70" s="1"/>
  <c r="AA17" i="70"/>
  <c r="AA29" i="70" s="1"/>
  <c r="O17" i="70"/>
  <c r="O29" i="70" s="1"/>
  <c r="C17" i="70"/>
  <c r="C29" i="70" s="1"/>
  <c r="FY16" i="70"/>
  <c r="FW15" i="70"/>
  <c r="FW17" i="70" s="1"/>
  <c r="FW29" i="70" s="1"/>
  <c r="FV15" i="70"/>
  <c r="FV17" i="70" s="1"/>
  <c r="FV29" i="70" s="1"/>
  <c r="FU15" i="70"/>
  <c r="FU17" i="70" s="1"/>
  <c r="FU29" i="70" s="1"/>
  <c r="FT15" i="70"/>
  <c r="FT17" i="70" s="1"/>
  <c r="FT29" i="70" s="1"/>
  <c r="FS15" i="70"/>
  <c r="FS17" i="70" s="1"/>
  <c r="FS29" i="70" s="1"/>
  <c r="FR15" i="70"/>
  <c r="FR17" i="70" s="1"/>
  <c r="FR29" i="70" s="1"/>
  <c r="FQ15" i="70"/>
  <c r="FQ17" i="70" s="1"/>
  <c r="FQ29" i="70" s="1"/>
  <c r="FP15" i="70"/>
  <c r="FP17" i="70" s="1"/>
  <c r="FP29" i="70" s="1"/>
  <c r="FO15" i="70"/>
  <c r="FN15" i="70"/>
  <c r="FN17" i="70" s="1"/>
  <c r="FN29" i="70" s="1"/>
  <c r="FM15" i="70"/>
  <c r="FM17" i="70" s="1"/>
  <c r="FM29" i="70" s="1"/>
  <c r="FL15" i="70"/>
  <c r="FL17" i="70" s="1"/>
  <c r="FL29" i="70" s="1"/>
  <c r="FK15" i="70"/>
  <c r="FK17" i="70" s="1"/>
  <c r="FK29" i="70" s="1"/>
  <c r="FJ15" i="70"/>
  <c r="FJ17" i="70" s="1"/>
  <c r="FJ29" i="70" s="1"/>
  <c r="FI15" i="70"/>
  <c r="FI17" i="70" s="1"/>
  <c r="FI29" i="70" s="1"/>
  <c r="FH15" i="70"/>
  <c r="FH17" i="70" s="1"/>
  <c r="FH29" i="70" s="1"/>
  <c r="FG15" i="70"/>
  <c r="FG17" i="70" s="1"/>
  <c r="FG29" i="70" s="1"/>
  <c r="FF15" i="70"/>
  <c r="FF17" i="70" s="1"/>
  <c r="FF29" i="70" s="1"/>
  <c r="FE15" i="70"/>
  <c r="FE17" i="70" s="1"/>
  <c r="FE29" i="70" s="1"/>
  <c r="FD15" i="70"/>
  <c r="FD17" i="70" s="1"/>
  <c r="FD29" i="70" s="1"/>
  <c r="FC15" i="70"/>
  <c r="FB15" i="70"/>
  <c r="FB17" i="70" s="1"/>
  <c r="FB29" i="70" s="1"/>
  <c r="FA15" i="70"/>
  <c r="FA17" i="70" s="1"/>
  <c r="FA29" i="70" s="1"/>
  <c r="EZ15" i="70"/>
  <c r="EZ17" i="70" s="1"/>
  <c r="EZ29" i="70" s="1"/>
  <c r="EY15" i="70"/>
  <c r="EY17" i="70" s="1"/>
  <c r="EY29" i="70" s="1"/>
  <c r="EX15" i="70"/>
  <c r="EX17" i="70" s="1"/>
  <c r="EX29" i="70" s="1"/>
  <c r="EW15" i="70"/>
  <c r="EW17" i="70" s="1"/>
  <c r="EW29" i="70" s="1"/>
  <c r="EV15" i="70"/>
  <c r="EV17" i="70" s="1"/>
  <c r="EV29" i="70" s="1"/>
  <c r="EU15" i="70"/>
  <c r="EU17" i="70" s="1"/>
  <c r="EU29" i="70" s="1"/>
  <c r="ET15" i="70"/>
  <c r="ET17" i="70" s="1"/>
  <c r="ET29" i="70" s="1"/>
  <c r="ES15" i="70"/>
  <c r="ES17" i="70" s="1"/>
  <c r="ES29" i="70" s="1"/>
  <c r="ER15" i="70"/>
  <c r="ER17" i="70" s="1"/>
  <c r="ER29" i="70" s="1"/>
  <c r="EQ15" i="70"/>
  <c r="EP15" i="70"/>
  <c r="EP17" i="70" s="1"/>
  <c r="EP29" i="70" s="1"/>
  <c r="EO15" i="70"/>
  <c r="EO17" i="70" s="1"/>
  <c r="EO29" i="70" s="1"/>
  <c r="EN15" i="70"/>
  <c r="EN17" i="70" s="1"/>
  <c r="EN29" i="70" s="1"/>
  <c r="EM15" i="70"/>
  <c r="EM17" i="70" s="1"/>
  <c r="EM29" i="70" s="1"/>
  <c r="EL15" i="70"/>
  <c r="EL17" i="70" s="1"/>
  <c r="EL29" i="70" s="1"/>
  <c r="EK15" i="70"/>
  <c r="EK17" i="70" s="1"/>
  <c r="EK29" i="70" s="1"/>
  <c r="EJ15" i="70"/>
  <c r="EJ17" i="70" s="1"/>
  <c r="EJ29" i="70" s="1"/>
  <c r="EI15" i="70"/>
  <c r="EI17" i="70" s="1"/>
  <c r="EI29" i="70" s="1"/>
  <c r="EH15" i="70"/>
  <c r="EH17" i="70" s="1"/>
  <c r="EH29" i="70" s="1"/>
  <c r="EG15" i="70"/>
  <c r="EG17" i="70" s="1"/>
  <c r="EG29" i="70" s="1"/>
  <c r="EF15" i="70"/>
  <c r="EF17" i="70" s="1"/>
  <c r="EF29" i="70" s="1"/>
  <c r="EE15" i="70"/>
  <c r="ED15" i="70"/>
  <c r="ED17" i="70" s="1"/>
  <c r="ED29" i="70" s="1"/>
  <c r="EC15" i="70"/>
  <c r="EC17" i="70" s="1"/>
  <c r="EC29" i="70" s="1"/>
  <c r="EB15" i="70"/>
  <c r="EB17" i="70" s="1"/>
  <c r="EB29" i="70" s="1"/>
  <c r="EA15" i="70"/>
  <c r="EA17" i="70" s="1"/>
  <c r="EA29" i="70" s="1"/>
  <c r="DZ15" i="70"/>
  <c r="DZ17" i="70" s="1"/>
  <c r="DZ29" i="70" s="1"/>
  <c r="DY15" i="70"/>
  <c r="DY17" i="70" s="1"/>
  <c r="DY29" i="70" s="1"/>
  <c r="DX15" i="70"/>
  <c r="DX17" i="70" s="1"/>
  <c r="DX29" i="70" s="1"/>
  <c r="DW15" i="70"/>
  <c r="DW17" i="70" s="1"/>
  <c r="DW29" i="70" s="1"/>
  <c r="DV15" i="70"/>
  <c r="DV17" i="70" s="1"/>
  <c r="DV29" i="70" s="1"/>
  <c r="DU15" i="70"/>
  <c r="DU17" i="70" s="1"/>
  <c r="DU29" i="70" s="1"/>
  <c r="DT15" i="70"/>
  <c r="DT17" i="70" s="1"/>
  <c r="DT29" i="70" s="1"/>
  <c r="DS15" i="70"/>
  <c r="DR15" i="70"/>
  <c r="DR17" i="70" s="1"/>
  <c r="DR29" i="70" s="1"/>
  <c r="DQ15" i="70"/>
  <c r="DQ17" i="70" s="1"/>
  <c r="DQ29" i="70" s="1"/>
  <c r="DP15" i="70"/>
  <c r="DP17" i="70" s="1"/>
  <c r="DP29" i="70" s="1"/>
  <c r="DO15" i="70"/>
  <c r="DO17" i="70" s="1"/>
  <c r="DO29" i="70" s="1"/>
  <c r="DN15" i="70"/>
  <c r="DN17" i="70" s="1"/>
  <c r="DN29" i="70" s="1"/>
  <c r="DM15" i="70"/>
  <c r="DM17" i="70" s="1"/>
  <c r="DM29" i="70" s="1"/>
  <c r="DL15" i="70"/>
  <c r="DL17" i="70" s="1"/>
  <c r="DL29" i="70" s="1"/>
  <c r="DK15" i="70"/>
  <c r="DK17" i="70" s="1"/>
  <c r="DK29" i="70" s="1"/>
  <c r="DJ15" i="70"/>
  <c r="DJ17" i="70" s="1"/>
  <c r="DJ29" i="70" s="1"/>
  <c r="DI15" i="70"/>
  <c r="DI17" i="70" s="1"/>
  <c r="DI29" i="70" s="1"/>
  <c r="DH15" i="70"/>
  <c r="DH17" i="70" s="1"/>
  <c r="DH29" i="70" s="1"/>
  <c r="DG15" i="70"/>
  <c r="DF15" i="70"/>
  <c r="DF17" i="70" s="1"/>
  <c r="DF29" i="70" s="1"/>
  <c r="DE15" i="70"/>
  <c r="DE17" i="70" s="1"/>
  <c r="DE29" i="70" s="1"/>
  <c r="DD15" i="70"/>
  <c r="DD17" i="70" s="1"/>
  <c r="DD29" i="70" s="1"/>
  <c r="DC15" i="70"/>
  <c r="DC17" i="70" s="1"/>
  <c r="DC29" i="70" s="1"/>
  <c r="DB15" i="70"/>
  <c r="DB17" i="70" s="1"/>
  <c r="DB29" i="70" s="1"/>
  <c r="DA15" i="70"/>
  <c r="DA17" i="70" s="1"/>
  <c r="DA29" i="70" s="1"/>
  <c r="CZ15" i="70"/>
  <c r="CZ17" i="70" s="1"/>
  <c r="CZ29" i="70" s="1"/>
  <c r="CY15" i="70"/>
  <c r="CY17" i="70" s="1"/>
  <c r="CY29" i="70" s="1"/>
  <c r="CX15" i="70"/>
  <c r="CX17" i="70" s="1"/>
  <c r="CX29" i="70" s="1"/>
  <c r="CW15" i="70"/>
  <c r="CW17" i="70" s="1"/>
  <c r="CW29" i="70" s="1"/>
  <c r="CV15" i="70"/>
  <c r="CV17" i="70" s="1"/>
  <c r="CV29" i="70" s="1"/>
  <c r="CU15" i="70"/>
  <c r="CT15" i="70"/>
  <c r="CT17" i="70" s="1"/>
  <c r="CT29" i="70" s="1"/>
  <c r="CS15" i="70"/>
  <c r="CS17" i="70" s="1"/>
  <c r="CS29" i="70" s="1"/>
  <c r="CR15" i="70"/>
  <c r="CR17" i="70" s="1"/>
  <c r="CR29" i="70" s="1"/>
  <c r="CQ15" i="70"/>
  <c r="CQ17" i="70" s="1"/>
  <c r="CQ29" i="70" s="1"/>
  <c r="CP15" i="70"/>
  <c r="CP17" i="70" s="1"/>
  <c r="CP29" i="70" s="1"/>
  <c r="CO15" i="70"/>
  <c r="CO17" i="70" s="1"/>
  <c r="CO29" i="70" s="1"/>
  <c r="CN15" i="70"/>
  <c r="CN17" i="70" s="1"/>
  <c r="CN29" i="70" s="1"/>
  <c r="CM15" i="70"/>
  <c r="CM17" i="70" s="1"/>
  <c r="CM29" i="70" s="1"/>
  <c r="CL15" i="70"/>
  <c r="CL17" i="70" s="1"/>
  <c r="CL29" i="70" s="1"/>
  <c r="CK15" i="70"/>
  <c r="CK17" i="70" s="1"/>
  <c r="CK29" i="70" s="1"/>
  <c r="CJ15" i="70"/>
  <c r="CJ17" i="70" s="1"/>
  <c r="CJ29" i="70" s="1"/>
  <c r="CI15" i="70"/>
  <c r="CH15" i="70"/>
  <c r="CH17" i="70" s="1"/>
  <c r="CH29" i="70" s="1"/>
  <c r="CG15" i="70"/>
  <c r="CG17" i="70" s="1"/>
  <c r="CG29" i="70" s="1"/>
  <c r="CF15" i="70"/>
  <c r="CF17" i="70" s="1"/>
  <c r="CF29" i="70" s="1"/>
  <c r="CE15" i="70"/>
  <c r="CE17" i="70" s="1"/>
  <c r="CE29" i="70" s="1"/>
  <c r="CD15" i="70"/>
  <c r="CD17" i="70" s="1"/>
  <c r="CD29" i="70" s="1"/>
  <c r="CC15" i="70"/>
  <c r="CC17" i="70" s="1"/>
  <c r="CC29" i="70" s="1"/>
  <c r="CB15" i="70"/>
  <c r="CB17" i="70" s="1"/>
  <c r="CB29" i="70" s="1"/>
  <c r="CA15" i="70"/>
  <c r="CA17" i="70" s="1"/>
  <c r="CA29" i="70" s="1"/>
  <c r="BZ15" i="70"/>
  <c r="BZ17" i="70" s="1"/>
  <c r="BZ29" i="70" s="1"/>
  <c r="BY15" i="70"/>
  <c r="BY17" i="70" s="1"/>
  <c r="BY29" i="70" s="1"/>
  <c r="BX15" i="70"/>
  <c r="BX17" i="70" s="1"/>
  <c r="BX29" i="70" s="1"/>
  <c r="BW15" i="70"/>
  <c r="BV15" i="70"/>
  <c r="BV17" i="70" s="1"/>
  <c r="BV29" i="70" s="1"/>
  <c r="BU15" i="70"/>
  <c r="BU17" i="70" s="1"/>
  <c r="BU29" i="70" s="1"/>
  <c r="BT15" i="70"/>
  <c r="BT17" i="70" s="1"/>
  <c r="BT29" i="70" s="1"/>
  <c r="BS15" i="70"/>
  <c r="BS17" i="70" s="1"/>
  <c r="BS29" i="70" s="1"/>
  <c r="BR15" i="70"/>
  <c r="BR17" i="70" s="1"/>
  <c r="BR29" i="70" s="1"/>
  <c r="BQ15" i="70"/>
  <c r="BQ17" i="70" s="1"/>
  <c r="BQ29" i="70" s="1"/>
  <c r="BP15" i="70"/>
  <c r="BP17" i="70" s="1"/>
  <c r="BP29" i="70" s="1"/>
  <c r="BO15" i="70"/>
  <c r="BO17" i="70" s="1"/>
  <c r="BO29" i="70" s="1"/>
  <c r="BN15" i="70"/>
  <c r="BN17" i="70" s="1"/>
  <c r="BN29" i="70" s="1"/>
  <c r="BM15" i="70"/>
  <c r="BM17" i="70" s="1"/>
  <c r="BM29" i="70" s="1"/>
  <c r="BL15" i="70"/>
  <c r="BL17" i="70" s="1"/>
  <c r="BL29" i="70" s="1"/>
  <c r="BK15" i="70"/>
  <c r="BJ15" i="70"/>
  <c r="BJ17" i="70" s="1"/>
  <c r="BJ29" i="70" s="1"/>
  <c r="BI15" i="70"/>
  <c r="BI17" i="70" s="1"/>
  <c r="BI29" i="70" s="1"/>
  <c r="BH15" i="70"/>
  <c r="BH17" i="70" s="1"/>
  <c r="BH29" i="70" s="1"/>
  <c r="BG15" i="70"/>
  <c r="BG17" i="70" s="1"/>
  <c r="BG29" i="70" s="1"/>
  <c r="BF15" i="70"/>
  <c r="BF17" i="70" s="1"/>
  <c r="BF29" i="70" s="1"/>
  <c r="BE15" i="70"/>
  <c r="BE17" i="70" s="1"/>
  <c r="BE29" i="70" s="1"/>
  <c r="BD15" i="70"/>
  <c r="BD17" i="70" s="1"/>
  <c r="BD29" i="70" s="1"/>
  <c r="BC15" i="70"/>
  <c r="BC17" i="70" s="1"/>
  <c r="BC29" i="70" s="1"/>
  <c r="BB15" i="70"/>
  <c r="BB17" i="70" s="1"/>
  <c r="BB29" i="70" s="1"/>
  <c r="BA15" i="70"/>
  <c r="BA17" i="70" s="1"/>
  <c r="BA29" i="70" s="1"/>
  <c r="AZ15" i="70"/>
  <c r="AZ17" i="70" s="1"/>
  <c r="AZ29" i="70" s="1"/>
  <c r="AY15" i="70"/>
  <c r="AX15" i="70"/>
  <c r="AX17" i="70" s="1"/>
  <c r="AX29" i="70" s="1"/>
  <c r="AW15" i="70"/>
  <c r="AW17" i="70" s="1"/>
  <c r="AW29" i="70" s="1"/>
  <c r="AV15" i="70"/>
  <c r="AV17" i="70" s="1"/>
  <c r="AV29" i="70" s="1"/>
  <c r="AU15" i="70"/>
  <c r="AU17" i="70" s="1"/>
  <c r="AU29" i="70" s="1"/>
  <c r="AT15" i="70"/>
  <c r="AT17" i="70" s="1"/>
  <c r="AT29" i="70" s="1"/>
  <c r="AS15" i="70"/>
  <c r="AS17" i="70" s="1"/>
  <c r="AS29" i="70" s="1"/>
  <c r="AR15" i="70"/>
  <c r="AR17" i="70" s="1"/>
  <c r="AR29" i="70" s="1"/>
  <c r="AQ15" i="70"/>
  <c r="AQ17" i="70" s="1"/>
  <c r="AQ29" i="70" s="1"/>
  <c r="AP15" i="70"/>
  <c r="AP17" i="70" s="1"/>
  <c r="AP29" i="70" s="1"/>
  <c r="AO15" i="70"/>
  <c r="AO17" i="70" s="1"/>
  <c r="AO29" i="70" s="1"/>
  <c r="AN15" i="70"/>
  <c r="AN17" i="70" s="1"/>
  <c r="AN29" i="70" s="1"/>
  <c r="AM15" i="70"/>
  <c r="AL15" i="70"/>
  <c r="AL17" i="70" s="1"/>
  <c r="AL29" i="70" s="1"/>
  <c r="AK15" i="70"/>
  <c r="AK17" i="70" s="1"/>
  <c r="AK29" i="70" s="1"/>
  <c r="AJ15" i="70"/>
  <c r="AJ17" i="70" s="1"/>
  <c r="AJ29" i="70" s="1"/>
  <c r="AI15" i="70"/>
  <c r="AI17" i="70" s="1"/>
  <c r="AI29" i="70" s="1"/>
  <c r="AH15" i="70"/>
  <c r="AH17" i="70" s="1"/>
  <c r="AH29" i="70" s="1"/>
  <c r="AG15" i="70"/>
  <c r="AG17" i="70" s="1"/>
  <c r="AG29" i="70" s="1"/>
  <c r="AF15" i="70"/>
  <c r="AF17" i="70" s="1"/>
  <c r="AF29" i="70" s="1"/>
  <c r="AE15" i="70"/>
  <c r="AE17" i="70" s="1"/>
  <c r="AE29" i="70" s="1"/>
  <c r="AD15" i="70"/>
  <c r="AD17" i="70" s="1"/>
  <c r="AD29" i="70" s="1"/>
  <c r="AC15" i="70"/>
  <c r="AC17" i="70" s="1"/>
  <c r="AC29" i="70" s="1"/>
  <c r="AB15" i="70"/>
  <c r="AB17" i="70" s="1"/>
  <c r="AB29" i="70" s="1"/>
  <c r="AA15" i="70"/>
  <c r="Z15" i="70"/>
  <c r="Z17" i="70" s="1"/>
  <c r="Z29" i="70" s="1"/>
  <c r="Y15" i="70"/>
  <c r="Y17" i="70" s="1"/>
  <c r="Y29" i="70" s="1"/>
  <c r="X15" i="70"/>
  <c r="X17" i="70" s="1"/>
  <c r="X29" i="70" s="1"/>
  <c r="W15" i="70"/>
  <c r="W17" i="70" s="1"/>
  <c r="W29" i="70" s="1"/>
  <c r="V15" i="70"/>
  <c r="V17" i="70" s="1"/>
  <c r="V29" i="70" s="1"/>
  <c r="U15" i="70"/>
  <c r="U17" i="70" s="1"/>
  <c r="U29" i="70" s="1"/>
  <c r="T15" i="70"/>
  <c r="T17" i="70" s="1"/>
  <c r="T29" i="70" s="1"/>
  <c r="S15" i="70"/>
  <c r="S17" i="70" s="1"/>
  <c r="S29" i="70" s="1"/>
  <c r="R15" i="70"/>
  <c r="R17" i="70" s="1"/>
  <c r="R29" i="70" s="1"/>
  <c r="Q15" i="70"/>
  <c r="Q17" i="70" s="1"/>
  <c r="Q29" i="70" s="1"/>
  <c r="P15" i="70"/>
  <c r="P17" i="70" s="1"/>
  <c r="P29" i="70" s="1"/>
  <c r="O15" i="70"/>
  <c r="N15" i="70"/>
  <c r="N17" i="70" s="1"/>
  <c r="N29" i="70" s="1"/>
  <c r="M15" i="70"/>
  <c r="M17" i="70" s="1"/>
  <c r="M29" i="70" s="1"/>
  <c r="L15" i="70"/>
  <c r="L17" i="70" s="1"/>
  <c r="L29" i="70" s="1"/>
  <c r="K15" i="70"/>
  <c r="K17" i="70" s="1"/>
  <c r="K29" i="70" s="1"/>
  <c r="J15" i="70"/>
  <c r="J17" i="70" s="1"/>
  <c r="J29" i="70" s="1"/>
  <c r="I15" i="70"/>
  <c r="I17" i="70" s="1"/>
  <c r="I29" i="70" s="1"/>
  <c r="H15" i="70"/>
  <c r="H17" i="70" s="1"/>
  <c r="H29" i="70" s="1"/>
  <c r="G15" i="70"/>
  <c r="G17" i="70" s="1"/>
  <c r="G29" i="70" s="1"/>
  <c r="F15" i="70"/>
  <c r="F17" i="70" s="1"/>
  <c r="F29" i="70" s="1"/>
  <c r="E15" i="70"/>
  <c r="E17" i="70" s="1"/>
  <c r="E29" i="70" s="1"/>
  <c r="D15" i="70"/>
  <c r="D17" i="70" s="1"/>
  <c r="D29" i="70" s="1"/>
  <c r="C15" i="70"/>
  <c r="B15" i="70"/>
  <c r="B17" i="70" s="1"/>
  <c r="FZ14" i="70"/>
  <c r="FY13" i="70"/>
  <c r="FX13" i="70"/>
  <c r="FX15" i="70" s="1"/>
  <c r="FX17" i="70" s="1"/>
  <c r="FX29" i="70" s="1"/>
  <c r="FY11" i="70"/>
  <c r="FY10" i="70"/>
  <c r="FY8" i="70"/>
  <c r="FY6" i="70"/>
  <c r="FY5" i="70"/>
  <c r="FY25" i="69"/>
  <c r="FY24" i="69"/>
  <c r="FY23" i="69"/>
  <c r="FX22" i="69"/>
  <c r="FX27" i="69" s="1"/>
  <c r="FW22" i="69"/>
  <c r="FW27" i="69" s="1"/>
  <c r="FV22" i="69"/>
  <c r="FV27" i="69" s="1"/>
  <c r="FU22" i="69"/>
  <c r="FU27" i="69" s="1"/>
  <c r="FT22" i="69"/>
  <c r="FT27" i="69" s="1"/>
  <c r="FS22" i="69"/>
  <c r="FS27" i="69" s="1"/>
  <c r="FR22" i="69"/>
  <c r="FR27" i="69" s="1"/>
  <c r="FQ22" i="69"/>
  <c r="FQ27" i="69" s="1"/>
  <c r="FP22" i="69"/>
  <c r="FP27" i="69" s="1"/>
  <c r="FO22" i="69"/>
  <c r="FO27" i="69" s="1"/>
  <c r="FN22" i="69"/>
  <c r="FN27" i="69" s="1"/>
  <c r="FM22" i="69"/>
  <c r="FM27" i="69" s="1"/>
  <c r="FL22" i="69"/>
  <c r="FL27" i="69" s="1"/>
  <c r="FK22" i="69"/>
  <c r="FK27" i="69" s="1"/>
  <c r="FJ22" i="69"/>
  <c r="FJ27" i="69" s="1"/>
  <c r="FI22" i="69"/>
  <c r="FI27" i="69" s="1"/>
  <c r="FH22" i="69"/>
  <c r="FH27" i="69" s="1"/>
  <c r="FG22" i="69"/>
  <c r="FG27" i="69" s="1"/>
  <c r="FF22" i="69"/>
  <c r="FF27" i="69" s="1"/>
  <c r="FE22" i="69"/>
  <c r="FE27" i="69" s="1"/>
  <c r="FD22" i="69"/>
  <c r="FD27" i="69" s="1"/>
  <c r="FC22" i="69"/>
  <c r="FC27" i="69" s="1"/>
  <c r="FB22" i="69"/>
  <c r="FB27" i="69" s="1"/>
  <c r="FA22" i="69"/>
  <c r="FA27" i="69" s="1"/>
  <c r="EZ22" i="69"/>
  <c r="EZ27" i="69" s="1"/>
  <c r="EY22" i="69"/>
  <c r="EY27" i="69" s="1"/>
  <c r="EX22" i="69"/>
  <c r="EX27" i="69" s="1"/>
  <c r="EW22" i="69"/>
  <c r="EW27" i="69" s="1"/>
  <c r="EV22" i="69"/>
  <c r="EV27" i="69" s="1"/>
  <c r="EU22" i="69"/>
  <c r="EU27" i="69" s="1"/>
  <c r="ET22" i="69"/>
  <c r="ET27" i="69" s="1"/>
  <c r="ES22" i="69"/>
  <c r="ES27" i="69" s="1"/>
  <c r="ER22" i="69"/>
  <c r="ER27" i="69" s="1"/>
  <c r="EQ22" i="69"/>
  <c r="EP22" i="69"/>
  <c r="EP27" i="69" s="1"/>
  <c r="EO22" i="69"/>
  <c r="EO27" i="69" s="1"/>
  <c r="EN22" i="69"/>
  <c r="EN27" i="69" s="1"/>
  <c r="EM22" i="69"/>
  <c r="EM27" i="69" s="1"/>
  <c r="EL22" i="69"/>
  <c r="EL27" i="69" s="1"/>
  <c r="EK22" i="69"/>
  <c r="EK27" i="69" s="1"/>
  <c r="EJ22" i="69"/>
  <c r="EJ27" i="69" s="1"/>
  <c r="EI22" i="69"/>
  <c r="EI27" i="69" s="1"/>
  <c r="EH22" i="69"/>
  <c r="EH27" i="69" s="1"/>
  <c r="EG22" i="69"/>
  <c r="EG27" i="69" s="1"/>
  <c r="EF22" i="69"/>
  <c r="EF27" i="69" s="1"/>
  <c r="EE22" i="69"/>
  <c r="EE27" i="69" s="1"/>
  <c r="ED22" i="69"/>
  <c r="ED27" i="69" s="1"/>
  <c r="EC22" i="69"/>
  <c r="EC27" i="69" s="1"/>
  <c r="EB22" i="69"/>
  <c r="EB27" i="69" s="1"/>
  <c r="EA22" i="69"/>
  <c r="EA27" i="69" s="1"/>
  <c r="DZ22" i="69"/>
  <c r="DZ27" i="69" s="1"/>
  <c r="DY22" i="69"/>
  <c r="DY27" i="69" s="1"/>
  <c r="DX22" i="69"/>
  <c r="DX27" i="69" s="1"/>
  <c r="DW22" i="69"/>
  <c r="DW27" i="69" s="1"/>
  <c r="DV22" i="69"/>
  <c r="DV27" i="69" s="1"/>
  <c r="DU22" i="69"/>
  <c r="DU27" i="69" s="1"/>
  <c r="DT22" i="69"/>
  <c r="DT27" i="69" s="1"/>
  <c r="DS22" i="69"/>
  <c r="DS27" i="69" s="1"/>
  <c r="DR22" i="69"/>
  <c r="DR27" i="69" s="1"/>
  <c r="DQ22" i="69"/>
  <c r="DQ27" i="69" s="1"/>
  <c r="DP22" i="69"/>
  <c r="DP27" i="69" s="1"/>
  <c r="DO22" i="69"/>
  <c r="DO27" i="69" s="1"/>
  <c r="DN22" i="69"/>
  <c r="DN27" i="69" s="1"/>
  <c r="DM22" i="69"/>
  <c r="DM27" i="69" s="1"/>
  <c r="DL22" i="69"/>
  <c r="DL27" i="69" s="1"/>
  <c r="DK22" i="69"/>
  <c r="DK27" i="69" s="1"/>
  <c r="DJ22" i="69"/>
  <c r="DJ27" i="69" s="1"/>
  <c r="DI22" i="69"/>
  <c r="DI27" i="69" s="1"/>
  <c r="DH22" i="69"/>
  <c r="DH27" i="69" s="1"/>
  <c r="DG22" i="69"/>
  <c r="DG27" i="69" s="1"/>
  <c r="DF22" i="69"/>
  <c r="DF27" i="69" s="1"/>
  <c r="DE22" i="69"/>
  <c r="DE27" i="69" s="1"/>
  <c r="DD22" i="69"/>
  <c r="DD27" i="69" s="1"/>
  <c r="DC22" i="69"/>
  <c r="DC27" i="69" s="1"/>
  <c r="DB22" i="69"/>
  <c r="DB27" i="69" s="1"/>
  <c r="DA22" i="69"/>
  <c r="DA27" i="69" s="1"/>
  <c r="CZ22" i="69"/>
  <c r="CZ27" i="69" s="1"/>
  <c r="CY22" i="69"/>
  <c r="CY27" i="69" s="1"/>
  <c r="CX22" i="69"/>
  <c r="CX27" i="69" s="1"/>
  <c r="CW22" i="69"/>
  <c r="CW27" i="69" s="1"/>
  <c r="CV22" i="69"/>
  <c r="CV27" i="69" s="1"/>
  <c r="CU22" i="69"/>
  <c r="CU27" i="69" s="1"/>
  <c r="CT22" i="69"/>
  <c r="CT27" i="69" s="1"/>
  <c r="CS22" i="69"/>
  <c r="CS27" i="69" s="1"/>
  <c r="CR22" i="69"/>
  <c r="CR27" i="69" s="1"/>
  <c r="CQ22" i="69"/>
  <c r="CQ27" i="69" s="1"/>
  <c r="CP22" i="69"/>
  <c r="CP27" i="69" s="1"/>
  <c r="CO22" i="69"/>
  <c r="CO27" i="69" s="1"/>
  <c r="CN22" i="69"/>
  <c r="CN27" i="69" s="1"/>
  <c r="CM22" i="69"/>
  <c r="CM27" i="69" s="1"/>
  <c r="CL22" i="69"/>
  <c r="CL27" i="69" s="1"/>
  <c r="CK22" i="69"/>
  <c r="CK27" i="69" s="1"/>
  <c r="CJ22" i="69"/>
  <c r="CJ27" i="69" s="1"/>
  <c r="CI22" i="69"/>
  <c r="CI27" i="69" s="1"/>
  <c r="CH22" i="69"/>
  <c r="CH27" i="69" s="1"/>
  <c r="CG22" i="69"/>
  <c r="CG27" i="69" s="1"/>
  <c r="CF22" i="69"/>
  <c r="CF27" i="69" s="1"/>
  <c r="CE22" i="69"/>
  <c r="CE27" i="69" s="1"/>
  <c r="CD22" i="69"/>
  <c r="CD27" i="69" s="1"/>
  <c r="CC22" i="69"/>
  <c r="CC27" i="69" s="1"/>
  <c r="CB22" i="69"/>
  <c r="CB27" i="69" s="1"/>
  <c r="CA22" i="69"/>
  <c r="CA27" i="69" s="1"/>
  <c r="BZ22" i="69"/>
  <c r="BZ27" i="69" s="1"/>
  <c r="BY22" i="69"/>
  <c r="BY27" i="69" s="1"/>
  <c r="BX22" i="69"/>
  <c r="BX27" i="69" s="1"/>
  <c r="BW22" i="69"/>
  <c r="BW27" i="69" s="1"/>
  <c r="BV22" i="69"/>
  <c r="BV27" i="69" s="1"/>
  <c r="BU22" i="69"/>
  <c r="BU27" i="69" s="1"/>
  <c r="BT22" i="69"/>
  <c r="BT27" i="69" s="1"/>
  <c r="BS22" i="69"/>
  <c r="BS27" i="69" s="1"/>
  <c r="BR22" i="69"/>
  <c r="BR27" i="69" s="1"/>
  <c r="BQ22" i="69"/>
  <c r="BQ27" i="69" s="1"/>
  <c r="BP22" i="69"/>
  <c r="BP27" i="69" s="1"/>
  <c r="BO22" i="69"/>
  <c r="BO27" i="69" s="1"/>
  <c r="BN22" i="69"/>
  <c r="BN27" i="69" s="1"/>
  <c r="BM22" i="69"/>
  <c r="BM27" i="69" s="1"/>
  <c r="BL22" i="69"/>
  <c r="BK22" i="69"/>
  <c r="BK27" i="69" s="1"/>
  <c r="BJ22" i="69"/>
  <c r="BJ27" i="69" s="1"/>
  <c r="BI22" i="69"/>
  <c r="BI27" i="69" s="1"/>
  <c r="BH22" i="69"/>
  <c r="BH27" i="69" s="1"/>
  <c r="BG22" i="69"/>
  <c r="BG27" i="69" s="1"/>
  <c r="BF22" i="69"/>
  <c r="BF27" i="69" s="1"/>
  <c r="BE22" i="69"/>
  <c r="BE27" i="69" s="1"/>
  <c r="BD22" i="69"/>
  <c r="BD27" i="69" s="1"/>
  <c r="BC22" i="69"/>
  <c r="BC27" i="69" s="1"/>
  <c r="BB22" i="69"/>
  <c r="BB27" i="69" s="1"/>
  <c r="BA22" i="69"/>
  <c r="BA27" i="69" s="1"/>
  <c r="AZ22" i="69"/>
  <c r="AZ27" i="69" s="1"/>
  <c r="AY22" i="69"/>
  <c r="AY27" i="69" s="1"/>
  <c r="AX22" i="69"/>
  <c r="AX27" i="69" s="1"/>
  <c r="AW22" i="69"/>
  <c r="AW27" i="69" s="1"/>
  <c r="AV22" i="69"/>
  <c r="AV27" i="69" s="1"/>
  <c r="AU22" i="69"/>
  <c r="AU27" i="69" s="1"/>
  <c r="AT22" i="69"/>
  <c r="AT27" i="69" s="1"/>
  <c r="AS22" i="69"/>
  <c r="AS27" i="69" s="1"/>
  <c r="AR22" i="69"/>
  <c r="AR27" i="69" s="1"/>
  <c r="AQ22" i="69"/>
  <c r="AQ27" i="69" s="1"/>
  <c r="AP22" i="69"/>
  <c r="AP27" i="69" s="1"/>
  <c r="AO22" i="69"/>
  <c r="AO27" i="69" s="1"/>
  <c r="AN22" i="69"/>
  <c r="AN27" i="69" s="1"/>
  <c r="AM22" i="69"/>
  <c r="AM27" i="69" s="1"/>
  <c r="AL22" i="69"/>
  <c r="AL27" i="69" s="1"/>
  <c r="AK22" i="69"/>
  <c r="AK27" i="69" s="1"/>
  <c r="AJ22" i="69"/>
  <c r="AJ27" i="69" s="1"/>
  <c r="AI22" i="69"/>
  <c r="AI27" i="69" s="1"/>
  <c r="AH22" i="69"/>
  <c r="AH27" i="69" s="1"/>
  <c r="AG22" i="69"/>
  <c r="AG27" i="69" s="1"/>
  <c r="AF22" i="69"/>
  <c r="AF27" i="69" s="1"/>
  <c r="AE22" i="69"/>
  <c r="AE27" i="69" s="1"/>
  <c r="AD22" i="69"/>
  <c r="AD27" i="69" s="1"/>
  <c r="AC22" i="69"/>
  <c r="AC27" i="69" s="1"/>
  <c r="AB22" i="69"/>
  <c r="AB27" i="69" s="1"/>
  <c r="AA22" i="69"/>
  <c r="AA27" i="69" s="1"/>
  <c r="Z22" i="69"/>
  <c r="Z27" i="69" s="1"/>
  <c r="Y22" i="69"/>
  <c r="Y27" i="69" s="1"/>
  <c r="X22" i="69"/>
  <c r="X27" i="69" s="1"/>
  <c r="W22" i="69"/>
  <c r="W27" i="69" s="1"/>
  <c r="V22" i="69"/>
  <c r="V27" i="69" s="1"/>
  <c r="U22" i="69"/>
  <c r="U27" i="69" s="1"/>
  <c r="T22" i="69"/>
  <c r="T27" i="69" s="1"/>
  <c r="S22" i="69"/>
  <c r="S27" i="69" s="1"/>
  <c r="R22" i="69"/>
  <c r="R27" i="69" s="1"/>
  <c r="Q22" i="69"/>
  <c r="Q27" i="69" s="1"/>
  <c r="P22" i="69"/>
  <c r="P27" i="69" s="1"/>
  <c r="O22" i="69"/>
  <c r="O27" i="69" s="1"/>
  <c r="N22" i="69"/>
  <c r="N27" i="69" s="1"/>
  <c r="M22" i="69"/>
  <c r="M27" i="69" s="1"/>
  <c r="L22" i="69"/>
  <c r="L27" i="69" s="1"/>
  <c r="K22" i="69"/>
  <c r="K27" i="69" s="1"/>
  <c r="J22" i="69"/>
  <c r="J27" i="69" s="1"/>
  <c r="I22" i="69"/>
  <c r="I27" i="69" s="1"/>
  <c r="H22" i="69"/>
  <c r="H27" i="69" s="1"/>
  <c r="G22" i="69"/>
  <c r="G27" i="69" s="1"/>
  <c r="F22" i="69"/>
  <c r="F27" i="69" s="1"/>
  <c r="E22" i="69"/>
  <c r="E27" i="69" s="1"/>
  <c r="D22" i="69"/>
  <c r="D27" i="69" s="1"/>
  <c r="C22" i="69"/>
  <c r="C27" i="69" s="1"/>
  <c r="B22" i="69"/>
  <c r="B27" i="69" s="1"/>
  <c r="FY21" i="69"/>
  <c r="FS17" i="69"/>
  <c r="FQ17" i="69"/>
  <c r="FP17" i="69"/>
  <c r="FM17" i="69"/>
  <c r="FM29" i="69" s="1"/>
  <c r="FG17" i="69"/>
  <c r="FE17" i="69"/>
  <c r="FD17" i="69"/>
  <c r="FA17" i="69"/>
  <c r="EU17" i="69"/>
  <c r="ES17" i="69"/>
  <c r="ER17" i="69"/>
  <c r="EO17" i="69"/>
  <c r="EO29" i="69" s="1"/>
  <c r="EI17" i="69"/>
  <c r="EG17" i="69"/>
  <c r="EF17" i="69"/>
  <c r="EC17" i="69"/>
  <c r="DW17" i="69"/>
  <c r="DU17" i="69"/>
  <c r="DT17" i="69"/>
  <c r="DQ17" i="69"/>
  <c r="DQ29" i="69" s="1"/>
  <c r="DK17" i="69"/>
  <c r="DI17" i="69"/>
  <c r="DH17" i="69"/>
  <c r="DE17" i="69"/>
  <c r="CY17" i="69"/>
  <c r="CW17" i="69"/>
  <c r="CV17" i="69"/>
  <c r="CS17" i="69"/>
  <c r="CS29" i="69" s="1"/>
  <c r="CM17" i="69"/>
  <c r="CK17" i="69"/>
  <c r="CJ17" i="69"/>
  <c r="CG17" i="69"/>
  <c r="CA17" i="69"/>
  <c r="BY17" i="69"/>
  <c r="BX17" i="69"/>
  <c r="BU17" i="69"/>
  <c r="BU29" i="69" s="1"/>
  <c r="BO17" i="69"/>
  <c r="BM17" i="69"/>
  <c r="BL17" i="69"/>
  <c r="BL29" i="69" s="1"/>
  <c r="BI17" i="69"/>
  <c r="BC17" i="69"/>
  <c r="BA17" i="69"/>
  <c r="AZ17" i="69"/>
  <c r="AW17" i="69"/>
  <c r="AW29" i="69" s="1"/>
  <c r="AQ17" i="69"/>
  <c r="AO17" i="69"/>
  <c r="AN17" i="69"/>
  <c r="AK17" i="69"/>
  <c r="AE17" i="69"/>
  <c r="AC17" i="69"/>
  <c r="AB17" i="69"/>
  <c r="Y17" i="69"/>
  <c r="Y29" i="69" s="1"/>
  <c r="S17" i="69"/>
  <c r="Q17" i="69"/>
  <c r="P17" i="69"/>
  <c r="M17" i="69"/>
  <c r="G17" i="69"/>
  <c r="E17" i="69"/>
  <c r="D17" i="69"/>
  <c r="FY16" i="69"/>
  <c r="FW15" i="69"/>
  <c r="FW17" i="69" s="1"/>
  <c r="FV15" i="69"/>
  <c r="FV17" i="69" s="1"/>
  <c r="FU15" i="69"/>
  <c r="FU17" i="69" s="1"/>
  <c r="FU29" i="69" s="1"/>
  <c r="FT15" i="69"/>
  <c r="FT17" i="69" s="1"/>
  <c r="FS15" i="69"/>
  <c r="FR15" i="69"/>
  <c r="FR17" i="69" s="1"/>
  <c r="FQ15" i="69"/>
  <c r="FP15" i="69"/>
  <c r="FO15" i="69"/>
  <c r="FO17" i="69" s="1"/>
  <c r="FN15" i="69"/>
  <c r="FN17" i="69" s="1"/>
  <c r="FM15" i="69"/>
  <c r="FL15" i="69"/>
  <c r="FL17" i="69" s="1"/>
  <c r="FK15" i="69"/>
  <c r="FK17" i="69" s="1"/>
  <c r="FK29" i="69" s="1"/>
  <c r="FJ15" i="69"/>
  <c r="FJ17" i="69" s="1"/>
  <c r="FJ29" i="69" s="1"/>
  <c r="FI15" i="69"/>
  <c r="FI17" i="69" s="1"/>
  <c r="FH15" i="69"/>
  <c r="FH17" i="69" s="1"/>
  <c r="FG15" i="69"/>
  <c r="FF15" i="69"/>
  <c r="FF17" i="69" s="1"/>
  <c r="FE15" i="69"/>
  <c r="FD15" i="69"/>
  <c r="FC15" i="69"/>
  <c r="FC17" i="69" s="1"/>
  <c r="FC29" i="69" s="1"/>
  <c r="FB15" i="69"/>
  <c r="FB17" i="69" s="1"/>
  <c r="FB29" i="69" s="1"/>
  <c r="FA15" i="69"/>
  <c r="EZ15" i="69"/>
  <c r="EZ17" i="69" s="1"/>
  <c r="EY15" i="69"/>
  <c r="EY17" i="69" s="1"/>
  <c r="EX15" i="69"/>
  <c r="EX17" i="69" s="1"/>
  <c r="EW15" i="69"/>
  <c r="EW17" i="69" s="1"/>
  <c r="EW29" i="69" s="1"/>
  <c r="EV15" i="69"/>
  <c r="EV17" i="69" s="1"/>
  <c r="EU15" i="69"/>
  <c r="ET15" i="69"/>
  <c r="ET17" i="69" s="1"/>
  <c r="ES15" i="69"/>
  <c r="ER15" i="69"/>
  <c r="EQ15" i="69"/>
  <c r="EQ17" i="69" s="1"/>
  <c r="EQ29" i="69" s="1"/>
  <c r="EP15" i="69"/>
  <c r="EP17" i="69" s="1"/>
  <c r="EO15" i="69"/>
  <c r="EN15" i="69"/>
  <c r="EN17" i="69" s="1"/>
  <c r="EM15" i="69"/>
  <c r="EM17" i="69" s="1"/>
  <c r="EM29" i="69" s="1"/>
  <c r="EL15" i="69"/>
  <c r="EL17" i="69" s="1"/>
  <c r="EL29" i="69" s="1"/>
  <c r="EK15" i="69"/>
  <c r="EK17" i="69" s="1"/>
  <c r="EJ15" i="69"/>
  <c r="EJ17" i="69" s="1"/>
  <c r="EI15" i="69"/>
  <c r="EH15" i="69"/>
  <c r="EH17" i="69" s="1"/>
  <c r="EG15" i="69"/>
  <c r="EF15" i="69"/>
  <c r="EE15" i="69"/>
  <c r="EE17" i="69" s="1"/>
  <c r="EE29" i="69" s="1"/>
  <c r="ED15" i="69"/>
  <c r="ED17" i="69" s="1"/>
  <c r="ED29" i="69" s="1"/>
  <c r="EC15" i="69"/>
  <c r="EB15" i="69"/>
  <c r="EB17" i="69" s="1"/>
  <c r="EA15" i="69"/>
  <c r="EA17" i="69" s="1"/>
  <c r="DZ15" i="69"/>
  <c r="DZ17" i="69" s="1"/>
  <c r="DY15" i="69"/>
  <c r="DY17" i="69" s="1"/>
  <c r="DY29" i="69" s="1"/>
  <c r="DX15" i="69"/>
  <c r="DX17" i="69" s="1"/>
  <c r="DW15" i="69"/>
  <c r="DV15" i="69"/>
  <c r="DV17" i="69" s="1"/>
  <c r="DU15" i="69"/>
  <c r="DT15" i="69"/>
  <c r="DS15" i="69"/>
  <c r="DS17" i="69" s="1"/>
  <c r="DR15" i="69"/>
  <c r="DR17" i="69" s="1"/>
  <c r="DQ15" i="69"/>
  <c r="DP15" i="69"/>
  <c r="DP17" i="69" s="1"/>
  <c r="DO15" i="69"/>
  <c r="DO17" i="69" s="1"/>
  <c r="DO29" i="69" s="1"/>
  <c r="DN15" i="69"/>
  <c r="DN17" i="69" s="1"/>
  <c r="DN29" i="69" s="1"/>
  <c r="DM15" i="69"/>
  <c r="DM17" i="69" s="1"/>
  <c r="DL15" i="69"/>
  <c r="DL17" i="69" s="1"/>
  <c r="DK15" i="69"/>
  <c r="DJ15" i="69"/>
  <c r="DJ17" i="69" s="1"/>
  <c r="DI15" i="69"/>
  <c r="DH15" i="69"/>
  <c r="DG15" i="69"/>
  <c r="DG17" i="69" s="1"/>
  <c r="DG29" i="69" s="1"/>
  <c r="DF15" i="69"/>
  <c r="DF17" i="69" s="1"/>
  <c r="DF29" i="69" s="1"/>
  <c r="DE15" i="69"/>
  <c r="DD15" i="69"/>
  <c r="DD17" i="69" s="1"/>
  <c r="DC15" i="69"/>
  <c r="DC17" i="69" s="1"/>
  <c r="DB15" i="69"/>
  <c r="DB17" i="69" s="1"/>
  <c r="DA15" i="69"/>
  <c r="DA17" i="69" s="1"/>
  <c r="CZ15" i="69"/>
  <c r="CZ17" i="69" s="1"/>
  <c r="CY15" i="69"/>
  <c r="CX15" i="69"/>
  <c r="CX17" i="69" s="1"/>
  <c r="CW15" i="69"/>
  <c r="CV15" i="69"/>
  <c r="CU15" i="69"/>
  <c r="CU17" i="69" s="1"/>
  <c r="CT15" i="69"/>
  <c r="CT17" i="69" s="1"/>
  <c r="CS15" i="69"/>
  <c r="CR15" i="69"/>
  <c r="CR17" i="69" s="1"/>
  <c r="CQ15" i="69"/>
  <c r="CQ17" i="69" s="1"/>
  <c r="CQ29" i="69" s="1"/>
  <c r="CP15" i="69"/>
  <c r="CP17" i="69" s="1"/>
  <c r="CO15" i="69"/>
  <c r="CO17" i="69" s="1"/>
  <c r="CN15" i="69"/>
  <c r="CN17" i="69" s="1"/>
  <c r="CM15" i="69"/>
  <c r="CL15" i="69"/>
  <c r="CL17" i="69" s="1"/>
  <c r="CK15" i="69"/>
  <c r="CJ15" i="69"/>
  <c r="CI15" i="69"/>
  <c r="CI17" i="69" s="1"/>
  <c r="CI29" i="69" s="1"/>
  <c r="CH15" i="69"/>
  <c r="CH17" i="69" s="1"/>
  <c r="CH29" i="69" s="1"/>
  <c r="CG15" i="69"/>
  <c r="CF15" i="69"/>
  <c r="CF17" i="69" s="1"/>
  <c r="CE15" i="69"/>
  <c r="CE17" i="69" s="1"/>
  <c r="CD15" i="69"/>
  <c r="CD17" i="69" s="1"/>
  <c r="CC15" i="69"/>
  <c r="CC17" i="69" s="1"/>
  <c r="CB15" i="69"/>
  <c r="CB17" i="69" s="1"/>
  <c r="CA15" i="69"/>
  <c r="BZ15" i="69"/>
  <c r="BZ17" i="69" s="1"/>
  <c r="BY15" i="69"/>
  <c r="BX15" i="69"/>
  <c r="BW15" i="69"/>
  <c r="BW17" i="69" s="1"/>
  <c r="BV15" i="69"/>
  <c r="BV17" i="69" s="1"/>
  <c r="BU15" i="69"/>
  <c r="BT15" i="69"/>
  <c r="BT17" i="69" s="1"/>
  <c r="BS15" i="69"/>
  <c r="BS17" i="69" s="1"/>
  <c r="BS29" i="69" s="1"/>
  <c r="BR15" i="69"/>
  <c r="BR17" i="69" s="1"/>
  <c r="BQ15" i="69"/>
  <c r="BQ17" i="69" s="1"/>
  <c r="BP15" i="69"/>
  <c r="BP17" i="69" s="1"/>
  <c r="BO15" i="69"/>
  <c r="BN15" i="69"/>
  <c r="BN17" i="69" s="1"/>
  <c r="BM15" i="69"/>
  <c r="BL15" i="69"/>
  <c r="BK15" i="69"/>
  <c r="BK17" i="69" s="1"/>
  <c r="BK29" i="69" s="1"/>
  <c r="BJ15" i="69"/>
  <c r="BJ17" i="69" s="1"/>
  <c r="BI15" i="69"/>
  <c r="BH15" i="69"/>
  <c r="BH17" i="69" s="1"/>
  <c r="BG15" i="69"/>
  <c r="BG17" i="69" s="1"/>
  <c r="BF15" i="69"/>
  <c r="BF17" i="69" s="1"/>
  <c r="BE15" i="69"/>
  <c r="BE17" i="69" s="1"/>
  <c r="BD15" i="69"/>
  <c r="BD17" i="69" s="1"/>
  <c r="BC15" i="69"/>
  <c r="BB15" i="69"/>
  <c r="BB17" i="69" s="1"/>
  <c r="BA15" i="69"/>
  <c r="AZ15" i="69"/>
  <c r="AY15" i="69"/>
  <c r="AY17" i="69" s="1"/>
  <c r="AX15" i="69"/>
  <c r="AX17" i="69" s="1"/>
  <c r="AW15" i="69"/>
  <c r="AV15" i="69"/>
  <c r="AV17" i="69" s="1"/>
  <c r="AU15" i="69"/>
  <c r="AU17" i="69" s="1"/>
  <c r="AU29" i="69" s="1"/>
  <c r="AT15" i="69"/>
  <c r="AT17" i="69" s="1"/>
  <c r="AS15" i="69"/>
  <c r="AS17" i="69" s="1"/>
  <c r="AR15" i="69"/>
  <c r="AR17" i="69" s="1"/>
  <c r="AQ15" i="69"/>
  <c r="AP15" i="69"/>
  <c r="AP17" i="69" s="1"/>
  <c r="AO15" i="69"/>
  <c r="AN15" i="69"/>
  <c r="AM15" i="69"/>
  <c r="AM17" i="69" s="1"/>
  <c r="AM29" i="69" s="1"/>
  <c r="AL15" i="69"/>
  <c r="AL17" i="69" s="1"/>
  <c r="AK15" i="69"/>
  <c r="AJ15" i="69"/>
  <c r="AJ17" i="69" s="1"/>
  <c r="AI15" i="69"/>
  <c r="AI17" i="69" s="1"/>
  <c r="AH15" i="69"/>
  <c r="AH17" i="69" s="1"/>
  <c r="AG15" i="69"/>
  <c r="AG17" i="69" s="1"/>
  <c r="AF15" i="69"/>
  <c r="AF17" i="69" s="1"/>
  <c r="AE15" i="69"/>
  <c r="AD15" i="69"/>
  <c r="AD17" i="69" s="1"/>
  <c r="AC15" i="69"/>
  <c r="AB15" i="69"/>
  <c r="AA15" i="69"/>
  <c r="AA17" i="69" s="1"/>
  <c r="Z15" i="69"/>
  <c r="Z17" i="69" s="1"/>
  <c r="Y15" i="69"/>
  <c r="X15" i="69"/>
  <c r="X17" i="69" s="1"/>
  <c r="W15" i="69"/>
  <c r="W17" i="69" s="1"/>
  <c r="V15" i="69"/>
  <c r="V17" i="69" s="1"/>
  <c r="U15" i="69"/>
  <c r="U17" i="69" s="1"/>
  <c r="T15" i="69"/>
  <c r="T17" i="69" s="1"/>
  <c r="S15" i="69"/>
  <c r="R15" i="69"/>
  <c r="R17" i="69" s="1"/>
  <c r="Q15" i="69"/>
  <c r="P15" i="69"/>
  <c r="O15" i="69"/>
  <c r="O17" i="69" s="1"/>
  <c r="N15" i="69"/>
  <c r="N17" i="69" s="1"/>
  <c r="M15" i="69"/>
  <c r="L15" i="69"/>
  <c r="L17" i="69" s="1"/>
  <c r="K15" i="69"/>
  <c r="K17" i="69" s="1"/>
  <c r="J15" i="69"/>
  <c r="J17" i="69" s="1"/>
  <c r="I15" i="69"/>
  <c r="I17" i="69" s="1"/>
  <c r="H15" i="69"/>
  <c r="H17" i="69" s="1"/>
  <c r="G15" i="69"/>
  <c r="F15" i="69"/>
  <c r="F17" i="69" s="1"/>
  <c r="E15" i="69"/>
  <c r="D15" i="69"/>
  <c r="C15" i="69"/>
  <c r="C17" i="69" s="1"/>
  <c r="B15" i="69"/>
  <c r="B17" i="69" s="1"/>
  <c r="FZ14" i="69"/>
  <c r="FX13" i="69"/>
  <c r="FY13" i="69" s="1"/>
  <c r="FY11" i="69"/>
  <c r="FY10" i="69"/>
  <c r="FY8" i="69"/>
  <c r="FY6" i="69"/>
  <c r="FY5" i="69"/>
  <c r="BV29" i="69" l="1"/>
  <c r="DR29" i="69"/>
  <c r="DZ29" i="69"/>
  <c r="EX29" i="69"/>
  <c r="FV29" i="69"/>
  <c r="AY29" i="69"/>
  <c r="BW29" i="69"/>
  <c r="CE29" i="69"/>
  <c r="CU29" i="69"/>
  <c r="DC29" i="69"/>
  <c r="DS29" i="69"/>
  <c r="EA29" i="69"/>
  <c r="EY29" i="69"/>
  <c r="FO29" i="69"/>
  <c r="FW29" i="69"/>
  <c r="T29" i="69"/>
  <c r="AR29" i="69"/>
  <c r="BP29" i="69"/>
  <c r="CN29" i="69"/>
  <c r="EJ29" i="69"/>
  <c r="FH29" i="69"/>
  <c r="DM29" i="69"/>
  <c r="EK29" i="69"/>
  <c r="FI29" i="69"/>
  <c r="BG29" i="69"/>
  <c r="DL29" i="69"/>
  <c r="CT29" i="69"/>
  <c r="EP29" i="69"/>
  <c r="BD29" i="69"/>
  <c r="CB29" i="69"/>
  <c r="CZ29" i="69"/>
  <c r="DX29" i="69"/>
  <c r="EV29" i="69"/>
  <c r="FL29" i="69"/>
  <c r="FT29" i="69"/>
  <c r="M29" i="69"/>
  <c r="AK29" i="69"/>
  <c r="BI29" i="69"/>
  <c r="CG29" i="69"/>
  <c r="DE29" i="69"/>
  <c r="EC29" i="69"/>
  <c r="FA29" i="69"/>
  <c r="AZ29" i="69"/>
  <c r="CJ29" i="69"/>
  <c r="DT29" i="69"/>
  <c r="FD29" i="69"/>
  <c r="U29" i="69"/>
  <c r="AS29" i="69"/>
  <c r="BE29" i="69"/>
  <c r="CO29" i="69"/>
  <c r="DA29" i="69"/>
  <c r="Q29" i="69"/>
  <c r="BA29" i="69"/>
  <c r="CK29" i="69"/>
  <c r="DU29" i="69"/>
  <c r="FE29" i="69"/>
  <c r="BR29" i="69"/>
  <c r="AH29" i="69"/>
  <c r="L29" i="69"/>
  <c r="AJ29" i="69"/>
  <c r="BH29" i="69"/>
  <c r="BT29" i="69"/>
  <c r="CF29" i="69"/>
  <c r="CR29" i="69"/>
  <c r="DD29" i="69"/>
  <c r="DP29" i="69"/>
  <c r="EB29" i="69"/>
  <c r="EN29" i="69"/>
  <c r="EZ29" i="69"/>
  <c r="V29" i="69"/>
  <c r="BF29" i="69"/>
  <c r="CP29" i="69"/>
  <c r="D29" i="69"/>
  <c r="BX29" i="69"/>
  <c r="DH29" i="69"/>
  <c r="ER29" i="69"/>
  <c r="J29" i="69"/>
  <c r="AT29" i="69"/>
  <c r="CD29" i="69"/>
  <c r="DB29" i="69"/>
  <c r="N29" i="69"/>
  <c r="Z29" i="69"/>
  <c r="AL29" i="69"/>
  <c r="AX29" i="69"/>
  <c r="BJ29" i="69"/>
  <c r="I29" i="69"/>
  <c r="BQ29" i="69"/>
  <c r="AG29" i="69"/>
  <c r="CC29" i="69"/>
  <c r="W29" i="69"/>
  <c r="H29" i="69"/>
  <c r="X29" i="69"/>
  <c r="AF29" i="69"/>
  <c r="AV29" i="69"/>
  <c r="P29" i="69"/>
  <c r="AN29" i="69"/>
  <c r="O29" i="69"/>
  <c r="C29" i="69"/>
  <c r="K29" i="69"/>
  <c r="AA29" i="69"/>
  <c r="AI29" i="69"/>
  <c r="F29" i="69"/>
  <c r="AD29" i="69"/>
  <c r="BB29" i="69"/>
  <c r="BN29" i="69"/>
  <c r="BZ29" i="69"/>
  <c r="CL29" i="69"/>
  <c r="CX29" i="69"/>
  <c r="DJ29" i="69"/>
  <c r="DV29" i="69"/>
  <c r="EH29" i="69"/>
  <c r="ET29" i="69"/>
  <c r="FF29" i="69"/>
  <c r="FR29" i="69"/>
  <c r="R29" i="69"/>
  <c r="AP29" i="69"/>
  <c r="FY17" i="72"/>
  <c r="B32" i="72" s="1"/>
  <c r="B37" i="72"/>
  <c r="B33" i="72"/>
  <c r="B29" i="72"/>
  <c r="FY13" i="72"/>
  <c r="FZ14" i="72" s="1"/>
  <c r="FY15" i="72"/>
  <c r="FY17" i="71"/>
  <c r="B32" i="71" s="1"/>
  <c r="B33" i="71"/>
  <c r="B29" i="71"/>
  <c r="FY15" i="71"/>
  <c r="B33" i="70"/>
  <c r="B29" i="70"/>
  <c r="FY17" i="70"/>
  <c r="B32" i="70" s="1"/>
  <c r="B34" i="70" s="1"/>
  <c r="FY15" i="70"/>
  <c r="G29" i="69"/>
  <c r="AQ29" i="69"/>
  <c r="CA29" i="69"/>
  <c r="DK29" i="69"/>
  <c r="EU29" i="69"/>
  <c r="S29" i="69"/>
  <c r="BC29" i="69"/>
  <c r="CM29" i="69"/>
  <c r="DW29" i="69"/>
  <c r="FG29" i="69"/>
  <c r="AB29" i="69"/>
  <c r="CV29" i="69"/>
  <c r="EF29" i="69"/>
  <c r="FP29" i="69"/>
  <c r="AC29" i="69"/>
  <c r="BM29" i="69"/>
  <c r="CW29" i="69"/>
  <c r="EG29" i="69"/>
  <c r="FQ29" i="69"/>
  <c r="AE29" i="69"/>
  <c r="BO29" i="69"/>
  <c r="CY29" i="69"/>
  <c r="EI29" i="69"/>
  <c r="FS29" i="69"/>
  <c r="FY27" i="69"/>
  <c r="B33" i="69"/>
  <c r="B29" i="69"/>
  <c r="FN29" i="69"/>
  <c r="E29" i="69"/>
  <c r="AO29" i="69"/>
  <c r="BY29" i="69"/>
  <c r="DI29" i="69"/>
  <c r="ES29" i="69"/>
  <c r="FX15" i="69"/>
  <c r="FX17" i="69" s="1"/>
  <c r="FX29" i="69" s="1"/>
  <c r="FY15" i="69"/>
  <c r="FY22" i="69"/>
  <c r="C33" i="72" l="1"/>
  <c r="C37" i="72" s="1"/>
  <c r="FY29" i="72"/>
  <c r="C32" i="72" s="1"/>
  <c r="B38" i="72"/>
  <c r="B34" i="72"/>
  <c r="C33" i="71"/>
  <c r="FY29" i="71"/>
  <c r="C32" i="71" s="1"/>
  <c r="C34" i="71" s="1"/>
  <c r="B34" i="71"/>
  <c r="C33" i="70"/>
  <c r="FY29" i="70"/>
  <c r="C32" i="70" s="1"/>
  <c r="C34" i="70" s="1"/>
  <c r="FY17" i="69"/>
  <c r="B32" i="69" s="1"/>
  <c r="B34" i="69" s="1"/>
  <c r="C33" i="69"/>
  <c r="FY29" i="69"/>
  <c r="C32" i="69" s="1"/>
  <c r="C38" i="72" l="1"/>
  <c r="C34" i="72"/>
  <c r="C34" i="69"/>
  <c r="FX27" i="68" l="1"/>
  <c r="FW27" i="68"/>
  <c r="FV27" i="68"/>
  <c r="FU27" i="68"/>
  <c r="FT27" i="68"/>
  <c r="FS27" i="68"/>
  <c r="FR27" i="68"/>
  <c r="FQ27" i="68"/>
  <c r="FP27" i="68"/>
  <c r="FO27" i="68"/>
  <c r="FN27" i="68"/>
  <c r="FM27" i="68"/>
  <c r="FL27" i="68"/>
  <c r="FK27" i="68"/>
  <c r="FJ27" i="68"/>
  <c r="FI27" i="68"/>
  <c r="FH27" i="68"/>
  <c r="FG27" i="68"/>
  <c r="FF27" i="68"/>
  <c r="FE27" i="68"/>
  <c r="FD27" i="68"/>
  <c r="FC27" i="68"/>
  <c r="FB27" i="68"/>
  <c r="FA27" i="68"/>
  <c r="EZ27" i="68"/>
  <c r="EY27" i="68"/>
  <c r="EX27" i="68"/>
  <c r="EW27" i="68"/>
  <c r="EV27" i="68"/>
  <c r="EU27" i="68"/>
  <c r="ET27" i="68"/>
  <c r="ES27" i="68"/>
  <c r="ER27" i="68"/>
  <c r="EP27" i="68"/>
  <c r="EO27" i="68"/>
  <c r="EN27" i="68"/>
  <c r="EM27" i="68"/>
  <c r="EL27" i="68"/>
  <c r="EK27" i="68"/>
  <c r="EJ27" i="68"/>
  <c r="EI27" i="68"/>
  <c r="EH27" i="68"/>
  <c r="EG27" i="68"/>
  <c r="EF27" i="68"/>
  <c r="EE27" i="68"/>
  <c r="ED27" i="68"/>
  <c r="EC27" i="68"/>
  <c r="EB27" i="68"/>
  <c r="EA27" i="68"/>
  <c r="DZ27" i="68"/>
  <c r="DY27" i="68"/>
  <c r="DX27" i="68"/>
  <c r="DW27" i="68"/>
  <c r="DV27" i="68"/>
  <c r="DU27" i="68"/>
  <c r="DT27" i="68"/>
  <c r="DS27" i="68"/>
  <c r="DR27" i="68"/>
  <c r="DQ27" i="68"/>
  <c r="DP27" i="68"/>
  <c r="DO27" i="68"/>
  <c r="DN27" i="68"/>
  <c r="DM27" i="68"/>
  <c r="DL27" i="68"/>
  <c r="DK27" i="68"/>
  <c r="DJ27" i="68"/>
  <c r="DI27" i="68"/>
  <c r="DH27" i="68"/>
  <c r="DG27" i="68"/>
  <c r="DF27" i="68"/>
  <c r="DE27" i="68"/>
  <c r="DD27" i="68"/>
  <c r="DC27" i="68"/>
  <c r="DB27" i="68"/>
  <c r="DA27" i="68"/>
  <c r="CZ27" i="68"/>
  <c r="CY27" i="68"/>
  <c r="CX27" i="68"/>
  <c r="CW27" i="68"/>
  <c r="CV27" i="68"/>
  <c r="CU27" i="68"/>
  <c r="CT27" i="68"/>
  <c r="CS27" i="68"/>
  <c r="CR27" i="68"/>
  <c r="CQ27" i="68"/>
  <c r="CP27" i="68"/>
  <c r="CO27" i="68"/>
  <c r="CN27" i="68"/>
  <c r="CM27" i="68"/>
  <c r="CL27" i="68"/>
  <c r="CK27" i="68"/>
  <c r="CJ27" i="68"/>
  <c r="CI27" i="68"/>
  <c r="CH27" i="68"/>
  <c r="CG27" i="68"/>
  <c r="CF27" i="68"/>
  <c r="CE27" i="68"/>
  <c r="CD27" i="68"/>
  <c r="CC27" i="68"/>
  <c r="CB27" i="68"/>
  <c r="CA27" i="68"/>
  <c r="BZ27" i="68"/>
  <c r="BY27" i="68"/>
  <c r="BX27" i="68"/>
  <c r="BW27" i="68"/>
  <c r="BV27" i="68"/>
  <c r="BU27" i="68"/>
  <c r="BT27" i="68"/>
  <c r="BS27" i="68"/>
  <c r="BR27" i="68"/>
  <c r="BQ27" i="68"/>
  <c r="BP27" i="68"/>
  <c r="BO27" i="68"/>
  <c r="BN27" i="68"/>
  <c r="BM27" i="68"/>
  <c r="BK27" i="68"/>
  <c r="BJ27" i="68"/>
  <c r="BI27" i="68"/>
  <c r="BH27" i="68"/>
  <c r="BG27" i="68"/>
  <c r="BF27" i="68"/>
  <c r="BE27" i="68"/>
  <c r="BD27" i="68"/>
  <c r="BC27" i="68"/>
  <c r="BB27" i="68"/>
  <c r="BA27" i="68"/>
  <c r="AZ27" i="68"/>
  <c r="AY27" i="68"/>
  <c r="AX27" i="68"/>
  <c r="AW27" i="68"/>
  <c r="AV27" i="68"/>
  <c r="AU27" i="68"/>
  <c r="AT27" i="68"/>
  <c r="AS27" i="68"/>
  <c r="AR27" i="68"/>
  <c r="AQ27" i="68"/>
  <c r="AP27" i="68"/>
  <c r="AO27" i="68"/>
  <c r="AN27" i="68"/>
  <c r="AM27" i="68"/>
  <c r="AL27" i="68"/>
  <c r="AK27" i="68"/>
  <c r="AJ27" i="68"/>
  <c r="AI27" i="68"/>
  <c r="AH27" i="68"/>
  <c r="AG27" i="68"/>
  <c r="AF27" i="68"/>
  <c r="AE27" i="68"/>
  <c r="AD27" i="68"/>
  <c r="AC27" i="68"/>
  <c r="AB27" i="68"/>
  <c r="AA27" i="68"/>
  <c r="Z27" i="68"/>
  <c r="Y27" i="68"/>
  <c r="X27" i="68"/>
  <c r="W27" i="68"/>
  <c r="V27" i="68"/>
  <c r="U27" i="68"/>
  <c r="T27" i="68"/>
  <c r="S27" i="68"/>
  <c r="R27" i="68"/>
  <c r="Q27" i="68"/>
  <c r="P27" i="68"/>
  <c r="O27" i="68"/>
  <c r="N27" i="68"/>
  <c r="M27" i="68"/>
  <c r="L27" i="68"/>
  <c r="K27" i="68"/>
  <c r="J27" i="68"/>
  <c r="I27" i="68"/>
  <c r="H27" i="68"/>
  <c r="G27" i="68"/>
  <c r="F27" i="68"/>
  <c r="E27" i="68"/>
  <c r="D27" i="68"/>
  <c r="C27" i="68"/>
  <c r="B27" i="68"/>
  <c r="FY27" i="68" s="1"/>
  <c r="FY25" i="68"/>
  <c r="FY24" i="68"/>
  <c r="FY23" i="68"/>
  <c r="FY22" i="68"/>
  <c r="FY21" i="68"/>
  <c r="FN17" i="68"/>
  <c r="FN29" i="68" s="1"/>
  <c r="FB17" i="68"/>
  <c r="FB29" i="68" s="1"/>
  <c r="EV17" i="68"/>
  <c r="EV29" i="68" s="1"/>
  <c r="EP17" i="68"/>
  <c r="EP29" i="68" s="1"/>
  <c r="EJ17" i="68"/>
  <c r="EJ29" i="68" s="1"/>
  <c r="ED17" i="68"/>
  <c r="ED29" i="68" s="1"/>
  <c r="DX17" i="68"/>
  <c r="DX29" i="68" s="1"/>
  <c r="DR17" i="68"/>
  <c r="DR29" i="68" s="1"/>
  <c r="DL17" i="68"/>
  <c r="DL29" i="68" s="1"/>
  <c r="DF17" i="68"/>
  <c r="DF29" i="68" s="1"/>
  <c r="CZ17" i="68"/>
  <c r="CZ29" i="68" s="1"/>
  <c r="CT17" i="68"/>
  <c r="CT29" i="68" s="1"/>
  <c r="CN17" i="68"/>
  <c r="CN29" i="68" s="1"/>
  <c r="CH17" i="68"/>
  <c r="CH29" i="68" s="1"/>
  <c r="CB17" i="68"/>
  <c r="CB29" i="68" s="1"/>
  <c r="BV17" i="68"/>
  <c r="BV29" i="68" s="1"/>
  <c r="BP17" i="68"/>
  <c r="BP29" i="68" s="1"/>
  <c r="BJ17" i="68"/>
  <c r="BJ29" i="68" s="1"/>
  <c r="BD17" i="68"/>
  <c r="BD29" i="68" s="1"/>
  <c r="AX17" i="68"/>
  <c r="AX29" i="68" s="1"/>
  <c r="AR17" i="68"/>
  <c r="AR29" i="68" s="1"/>
  <c r="AL17" i="68"/>
  <c r="AL29" i="68" s="1"/>
  <c r="AF17" i="68"/>
  <c r="AF29" i="68" s="1"/>
  <c r="Z17" i="68"/>
  <c r="Z29" i="68" s="1"/>
  <c r="T17" i="68"/>
  <c r="T29" i="68" s="1"/>
  <c r="N17" i="68"/>
  <c r="N29" i="68" s="1"/>
  <c r="H17" i="68"/>
  <c r="H29" i="68" s="1"/>
  <c r="B17" i="68"/>
  <c r="FY16" i="68"/>
  <c r="FW15" i="68"/>
  <c r="FW17" i="68" s="1"/>
  <c r="FW29" i="68" s="1"/>
  <c r="FV15" i="68"/>
  <c r="FV17" i="68" s="1"/>
  <c r="FV29" i="68" s="1"/>
  <c r="FU15" i="68"/>
  <c r="FU17" i="68" s="1"/>
  <c r="FU29" i="68" s="1"/>
  <c r="FT15" i="68"/>
  <c r="FT17" i="68" s="1"/>
  <c r="FT29" i="68" s="1"/>
  <c r="FS15" i="68"/>
  <c r="FS17" i="68" s="1"/>
  <c r="FS29" i="68" s="1"/>
  <c r="FR15" i="68"/>
  <c r="FR17" i="68" s="1"/>
  <c r="FR29" i="68" s="1"/>
  <c r="FQ15" i="68"/>
  <c r="FQ17" i="68" s="1"/>
  <c r="FQ29" i="68" s="1"/>
  <c r="FP15" i="68"/>
  <c r="FP17" i="68" s="1"/>
  <c r="FP29" i="68" s="1"/>
  <c r="FO15" i="68"/>
  <c r="FO17" i="68" s="1"/>
  <c r="FO29" i="68" s="1"/>
  <c r="FN15" i="68"/>
  <c r="FM15" i="68"/>
  <c r="FM17" i="68" s="1"/>
  <c r="FM29" i="68" s="1"/>
  <c r="FL15" i="68"/>
  <c r="FL17" i="68" s="1"/>
  <c r="FL29" i="68" s="1"/>
  <c r="FK15" i="68"/>
  <c r="FK17" i="68" s="1"/>
  <c r="FK29" i="68" s="1"/>
  <c r="FJ15" i="68"/>
  <c r="FJ17" i="68" s="1"/>
  <c r="FJ29" i="68" s="1"/>
  <c r="FI15" i="68"/>
  <c r="FI17" i="68" s="1"/>
  <c r="FI29" i="68" s="1"/>
  <c r="FH15" i="68"/>
  <c r="FH17" i="68" s="1"/>
  <c r="FH29" i="68" s="1"/>
  <c r="FG15" i="68"/>
  <c r="FG17" i="68" s="1"/>
  <c r="FG29" i="68" s="1"/>
  <c r="FF15" i="68"/>
  <c r="FF17" i="68" s="1"/>
  <c r="FF29" i="68" s="1"/>
  <c r="FE15" i="68"/>
  <c r="FE17" i="68" s="1"/>
  <c r="FE29" i="68" s="1"/>
  <c r="FD15" i="68"/>
  <c r="FD17" i="68" s="1"/>
  <c r="FD29" i="68" s="1"/>
  <c r="FC15" i="68"/>
  <c r="FC17" i="68" s="1"/>
  <c r="FC29" i="68" s="1"/>
  <c r="FB15" i="68"/>
  <c r="FA15" i="68"/>
  <c r="FA17" i="68" s="1"/>
  <c r="FA29" i="68" s="1"/>
  <c r="EZ15" i="68"/>
  <c r="EZ17" i="68" s="1"/>
  <c r="EZ29" i="68" s="1"/>
  <c r="EY15" i="68"/>
  <c r="EY17" i="68" s="1"/>
  <c r="EY29" i="68" s="1"/>
  <c r="EX15" i="68"/>
  <c r="EX17" i="68" s="1"/>
  <c r="EX29" i="68" s="1"/>
  <c r="EW15" i="68"/>
  <c r="EW17" i="68" s="1"/>
  <c r="EW29" i="68" s="1"/>
  <c r="EV15" i="68"/>
  <c r="EU15" i="68"/>
  <c r="EU17" i="68" s="1"/>
  <c r="EU29" i="68" s="1"/>
  <c r="ET15" i="68"/>
  <c r="ET17" i="68" s="1"/>
  <c r="ET29" i="68" s="1"/>
  <c r="ES15" i="68"/>
  <c r="ES17" i="68" s="1"/>
  <c r="ES29" i="68" s="1"/>
  <c r="ER15" i="68"/>
  <c r="ER17" i="68" s="1"/>
  <c r="ER29" i="68" s="1"/>
  <c r="EQ15" i="68"/>
  <c r="EQ17" i="68" s="1"/>
  <c r="EQ29" i="68" s="1"/>
  <c r="EP15" i="68"/>
  <c r="EO15" i="68"/>
  <c r="EO17" i="68" s="1"/>
  <c r="EO29" i="68" s="1"/>
  <c r="EN15" i="68"/>
  <c r="EN17" i="68" s="1"/>
  <c r="EN29" i="68" s="1"/>
  <c r="EM15" i="68"/>
  <c r="EM17" i="68" s="1"/>
  <c r="EM29" i="68" s="1"/>
  <c r="EL15" i="68"/>
  <c r="EL17" i="68" s="1"/>
  <c r="EL29" i="68" s="1"/>
  <c r="EK15" i="68"/>
  <c r="EK17" i="68" s="1"/>
  <c r="EK29" i="68" s="1"/>
  <c r="EJ15" i="68"/>
  <c r="EI15" i="68"/>
  <c r="EI17" i="68" s="1"/>
  <c r="EI29" i="68" s="1"/>
  <c r="EH15" i="68"/>
  <c r="EH17" i="68" s="1"/>
  <c r="EH29" i="68" s="1"/>
  <c r="EG15" i="68"/>
  <c r="EG17" i="68" s="1"/>
  <c r="EG29" i="68" s="1"/>
  <c r="EF15" i="68"/>
  <c r="EF17" i="68" s="1"/>
  <c r="EF29" i="68" s="1"/>
  <c r="EE15" i="68"/>
  <c r="EE17" i="68" s="1"/>
  <c r="EE29" i="68" s="1"/>
  <c r="ED15" i="68"/>
  <c r="EC15" i="68"/>
  <c r="EC17" i="68" s="1"/>
  <c r="EC29" i="68" s="1"/>
  <c r="EB15" i="68"/>
  <c r="EB17" i="68" s="1"/>
  <c r="EB29" i="68" s="1"/>
  <c r="EA15" i="68"/>
  <c r="EA17" i="68" s="1"/>
  <c r="EA29" i="68" s="1"/>
  <c r="DZ15" i="68"/>
  <c r="DZ17" i="68" s="1"/>
  <c r="DZ29" i="68" s="1"/>
  <c r="DY15" i="68"/>
  <c r="DY17" i="68" s="1"/>
  <c r="DY29" i="68" s="1"/>
  <c r="DX15" i="68"/>
  <c r="DW15" i="68"/>
  <c r="DW17" i="68" s="1"/>
  <c r="DW29" i="68" s="1"/>
  <c r="DV15" i="68"/>
  <c r="DV17" i="68" s="1"/>
  <c r="DV29" i="68" s="1"/>
  <c r="DU15" i="68"/>
  <c r="DU17" i="68" s="1"/>
  <c r="DU29" i="68" s="1"/>
  <c r="DT15" i="68"/>
  <c r="DT17" i="68" s="1"/>
  <c r="DT29" i="68" s="1"/>
  <c r="DS15" i="68"/>
  <c r="DS17" i="68" s="1"/>
  <c r="DS29" i="68" s="1"/>
  <c r="DR15" i="68"/>
  <c r="DQ15" i="68"/>
  <c r="DQ17" i="68" s="1"/>
  <c r="DQ29" i="68" s="1"/>
  <c r="DP15" i="68"/>
  <c r="DP17" i="68" s="1"/>
  <c r="DP29" i="68" s="1"/>
  <c r="DO15" i="68"/>
  <c r="DO17" i="68" s="1"/>
  <c r="DO29" i="68" s="1"/>
  <c r="DN15" i="68"/>
  <c r="DN17" i="68" s="1"/>
  <c r="DN29" i="68" s="1"/>
  <c r="DM15" i="68"/>
  <c r="DM17" i="68" s="1"/>
  <c r="DM29" i="68" s="1"/>
  <c r="DL15" i="68"/>
  <c r="DK15" i="68"/>
  <c r="DK17" i="68" s="1"/>
  <c r="DK29" i="68" s="1"/>
  <c r="DJ15" i="68"/>
  <c r="DJ17" i="68" s="1"/>
  <c r="DJ29" i="68" s="1"/>
  <c r="DI15" i="68"/>
  <c r="DI17" i="68" s="1"/>
  <c r="DI29" i="68" s="1"/>
  <c r="DH15" i="68"/>
  <c r="DH17" i="68" s="1"/>
  <c r="DH29" i="68" s="1"/>
  <c r="DG15" i="68"/>
  <c r="DG17" i="68" s="1"/>
  <c r="DG29" i="68" s="1"/>
  <c r="DF15" i="68"/>
  <c r="DE15" i="68"/>
  <c r="DE17" i="68" s="1"/>
  <c r="DE29" i="68" s="1"/>
  <c r="DD15" i="68"/>
  <c r="DD17" i="68" s="1"/>
  <c r="DD29" i="68" s="1"/>
  <c r="DC15" i="68"/>
  <c r="DC17" i="68" s="1"/>
  <c r="DC29" i="68" s="1"/>
  <c r="DB15" i="68"/>
  <c r="DB17" i="68" s="1"/>
  <c r="DB29" i="68" s="1"/>
  <c r="DA15" i="68"/>
  <c r="DA17" i="68" s="1"/>
  <c r="DA29" i="68" s="1"/>
  <c r="CZ15" i="68"/>
  <c r="CY15" i="68"/>
  <c r="CY17" i="68" s="1"/>
  <c r="CY29" i="68" s="1"/>
  <c r="CX15" i="68"/>
  <c r="CX17" i="68" s="1"/>
  <c r="CX29" i="68" s="1"/>
  <c r="CW15" i="68"/>
  <c r="CW17" i="68" s="1"/>
  <c r="CW29" i="68" s="1"/>
  <c r="CV15" i="68"/>
  <c r="CV17" i="68" s="1"/>
  <c r="CV29" i="68" s="1"/>
  <c r="CU15" i="68"/>
  <c r="CU17" i="68" s="1"/>
  <c r="CU29" i="68" s="1"/>
  <c r="CT15" i="68"/>
  <c r="CS15" i="68"/>
  <c r="CS17" i="68" s="1"/>
  <c r="CS29" i="68" s="1"/>
  <c r="CR15" i="68"/>
  <c r="CR17" i="68" s="1"/>
  <c r="CR29" i="68" s="1"/>
  <c r="CQ15" i="68"/>
  <c r="CQ17" i="68" s="1"/>
  <c r="CQ29" i="68" s="1"/>
  <c r="CP15" i="68"/>
  <c r="CP17" i="68" s="1"/>
  <c r="CP29" i="68" s="1"/>
  <c r="CO15" i="68"/>
  <c r="CO17" i="68" s="1"/>
  <c r="CO29" i="68" s="1"/>
  <c r="CN15" i="68"/>
  <c r="CM15" i="68"/>
  <c r="CM17" i="68" s="1"/>
  <c r="CM29" i="68" s="1"/>
  <c r="CL15" i="68"/>
  <c r="CL17" i="68" s="1"/>
  <c r="CL29" i="68" s="1"/>
  <c r="CK15" i="68"/>
  <c r="CK17" i="68" s="1"/>
  <c r="CK29" i="68" s="1"/>
  <c r="CJ15" i="68"/>
  <c r="CJ17" i="68" s="1"/>
  <c r="CJ29" i="68" s="1"/>
  <c r="CI15" i="68"/>
  <c r="CI17" i="68" s="1"/>
  <c r="CI29" i="68" s="1"/>
  <c r="CH15" i="68"/>
  <c r="CG15" i="68"/>
  <c r="CG17" i="68" s="1"/>
  <c r="CG29" i="68" s="1"/>
  <c r="CF15" i="68"/>
  <c r="CF17" i="68" s="1"/>
  <c r="CF29" i="68" s="1"/>
  <c r="CE15" i="68"/>
  <c r="CE17" i="68" s="1"/>
  <c r="CE29" i="68" s="1"/>
  <c r="CD15" i="68"/>
  <c r="CD17" i="68" s="1"/>
  <c r="CD29" i="68" s="1"/>
  <c r="CC15" i="68"/>
  <c r="CC17" i="68" s="1"/>
  <c r="CC29" i="68" s="1"/>
  <c r="CB15" i="68"/>
  <c r="CA15" i="68"/>
  <c r="CA17" i="68" s="1"/>
  <c r="CA29" i="68" s="1"/>
  <c r="BZ15" i="68"/>
  <c r="BZ17" i="68" s="1"/>
  <c r="BZ29" i="68" s="1"/>
  <c r="BY15" i="68"/>
  <c r="BY17" i="68" s="1"/>
  <c r="BY29" i="68" s="1"/>
  <c r="BX15" i="68"/>
  <c r="BX17" i="68" s="1"/>
  <c r="BX29" i="68" s="1"/>
  <c r="BW15" i="68"/>
  <c r="BW17" i="68" s="1"/>
  <c r="BW29" i="68" s="1"/>
  <c r="BV15" i="68"/>
  <c r="BU15" i="68"/>
  <c r="BU17" i="68" s="1"/>
  <c r="BU29" i="68" s="1"/>
  <c r="BT15" i="68"/>
  <c r="BT17" i="68" s="1"/>
  <c r="BT29" i="68" s="1"/>
  <c r="BS15" i="68"/>
  <c r="BS17" i="68" s="1"/>
  <c r="BS29" i="68" s="1"/>
  <c r="BR15" i="68"/>
  <c r="BR17" i="68" s="1"/>
  <c r="BR29" i="68" s="1"/>
  <c r="BQ15" i="68"/>
  <c r="BQ17" i="68" s="1"/>
  <c r="BQ29" i="68" s="1"/>
  <c r="BP15" i="68"/>
  <c r="BO15" i="68"/>
  <c r="BO17" i="68" s="1"/>
  <c r="BO29" i="68" s="1"/>
  <c r="BN15" i="68"/>
  <c r="BN17" i="68" s="1"/>
  <c r="BN29" i="68" s="1"/>
  <c r="BM15" i="68"/>
  <c r="BM17" i="68" s="1"/>
  <c r="BM29" i="68" s="1"/>
  <c r="BL15" i="68"/>
  <c r="BL17" i="68" s="1"/>
  <c r="BL29" i="68" s="1"/>
  <c r="BK15" i="68"/>
  <c r="BK17" i="68" s="1"/>
  <c r="BK29" i="68" s="1"/>
  <c r="BJ15" i="68"/>
  <c r="BI15" i="68"/>
  <c r="BI17" i="68" s="1"/>
  <c r="BI29" i="68" s="1"/>
  <c r="BH15" i="68"/>
  <c r="BH17" i="68" s="1"/>
  <c r="BH29" i="68" s="1"/>
  <c r="BG15" i="68"/>
  <c r="BG17" i="68" s="1"/>
  <c r="BG29" i="68" s="1"/>
  <c r="BF15" i="68"/>
  <c r="BF17" i="68" s="1"/>
  <c r="BF29" i="68" s="1"/>
  <c r="BE15" i="68"/>
  <c r="BE17" i="68" s="1"/>
  <c r="BE29" i="68" s="1"/>
  <c r="BD15" i="68"/>
  <c r="BC15" i="68"/>
  <c r="BC17" i="68" s="1"/>
  <c r="BC29" i="68" s="1"/>
  <c r="BB15" i="68"/>
  <c r="BB17" i="68" s="1"/>
  <c r="BB29" i="68" s="1"/>
  <c r="BA15" i="68"/>
  <c r="BA17" i="68" s="1"/>
  <c r="BA29" i="68" s="1"/>
  <c r="AZ15" i="68"/>
  <c r="AZ17" i="68" s="1"/>
  <c r="AZ29" i="68" s="1"/>
  <c r="AY15" i="68"/>
  <c r="AY17" i="68" s="1"/>
  <c r="AY29" i="68" s="1"/>
  <c r="AX15" i="68"/>
  <c r="AW15" i="68"/>
  <c r="AW17" i="68" s="1"/>
  <c r="AW29" i="68" s="1"/>
  <c r="AV15" i="68"/>
  <c r="AV17" i="68" s="1"/>
  <c r="AV29" i="68" s="1"/>
  <c r="AU15" i="68"/>
  <c r="AU17" i="68" s="1"/>
  <c r="AU29" i="68" s="1"/>
  <c r="AT15" i="68"/>
  <c r="AT17" i="68" s="1"/>
  <c r="AT29" i="68" s="1"/>
  <c r="AS15" i="68"/>
  <c r="AS17" i="68" s="1"/>
  <c r="AS29" i="68" s="1"/>
  <c r="AR15" i="68"/>
  <c r="AQ15" i="68"/>
  <c r="AQ17" i="68" s="1"/>
  <c r="AQ29" i="68" s="1"/>
  <c r="AP15" i="68"/>
  <c r="AP17" i="68" s="1"/>
  <c r="AP29" i="68" s="1"/>
  <c r="AO15" i="68"/>
  <c r="AO17" i="68" s="1"/>
  <c r="AO29" i="68" s="1"/>
  <c r="AN15" i="68"/>
  <c r="AN17" i="68" s="1"/>
  <c r="AN29" i="68" s="1"/>
  <c r="AM15" i="68"/>
  <c r="AM17" i="68" s="1"/>
  <c r="AM29" i="68" s="1"/>
  <c r="AL15" i="68"/>
  <c r="AK15" i="68"/>
  <c r="AK17" i="68" s="1"/>
  <c r="AK29" i="68" s="1"/>
  <c r="AJ15" i="68"/>
  <c r="AJ17" i="68" s="1"/>
  <c r="AJ29" i="68" s="1"/>
  <c r="AI15" i="68"/>
  <c r="AI17" i="68" s="1"/>
  <c r="AI29" i="68" s="1"/>
  <c r="AH15" i="68"/>
  <c r="AH17" i="68" s="1"/>
  <c r="AH29" i="68" s="1"/>
  <c r="AG15" i="68"/>
  <c r="AG17" i="68" s="1"/>
  <c r="AG29" i="68" s="1"/>
  <c r="AF15" i="68"/>
  <c r="AE15" i="68"/>
  <c r="AE17" i="68" s="1"/>
  <c r="AE29" i="68" s="1"/>
  <c r="AD15" i="68"/>
  <c r="AD17" i="68" s="1"/>
  <c r="AD29" i="68" s="1"/>
  <c r="AC15" i="68"/>
  <c r="AC17" i="68" s="1"/>
  <c r="AC29" i="68" s="1"/>
  <c r="AB15" i="68"/>
  <c r="AB17" i="68" s="1"/>
  <c r="AB29" i="68" s="1"/>
  <c r="AA15" i="68"/>
  <c r="AA17" i="68" s="1"/>
  <c r="AA29" i="68" s="1"/>
  <c r="Z15" i="68"/>
  <c r="Y15" i="68"/>
  <c r="Y17" i="68" s="1"/>
  <c r="Y29" i="68" s="1"/>
  <c r="X15" i="68"/>
  <c r="X17" i="68" s="1"/>
  <c r="X29" i="68" s="1"/>
  <c r="W15" i="68"/>
  <c r="W17" i="68" s="1"/>
  <c r="W29" i="68" s="1"/>
  <c r="V15" i="68"/>
  <c r="V17" i="68" s="1"/>
  <c r="V29" i="68" s="1"/>
  <c r="U15" i="68"/>
  <c r="U17" i="68" s="1"/>
  <c r="U29" i="68" s="1"/>
  <c r="T15" i="68"/>
  <c r="S15" i="68"/>
  <c r="S17" i="68" s="1"/>
  <c r="S29" i="68" s="1"/>
  <c r="R15" i="68"/>
  <c r="R17" i="68" s="1"/>
  <c r="R29" i="68" s="1"/>
  <c r="Q15" i="68"/>
  <c r="Q17" i="68" s="1"/>
  <c r="Q29" i="68" s="1"/>
  <c r="P15" i="68"/>
  <c r="P17" i="68" s="1"/>
  <c r="P29" i="68" s="1"/>
  <c r="O15" i="68"/>
  <c r="O17" i="68" s="1"/>
  <c r="O29" i="68" s="1"/>
  <c r="N15" i="68"/>
  <c r="M15" i="68"/>
  <c r="M17" i="68" s="1"/>
  <c r="M29" i="68" s="1"/>
  <c r="L15" i="68"/>
  <c r="L17" i="68" s="1"/>
  <c r="L29" i="68" s="1"/>
  <c r="K15" i="68"/>
  <c r="K17" i="68" s="1"/>
  <c r="K29" i="68" s="1"/>
  <c r="J15" i="68"/>
  <c r="J17" i="68" s="1"/>
  <c r="J29" i="68" s="1"/>
  <c r="I15" i="68"/>
  <c r="I17" i="68" s="1"/>
  <c r="I29" i="68" s="1"/>
  <c r="H15" i="68"/>
  <c r="G15" i="68"/>
  <c r="G17" i="68" s="1"/>
  <c r="G29" i="68" s="1"/>
  <c r="F15" i="68"/>
  <c r="F17" i="68" s="1"/>
  <c r="F29" i="68" s="1"/>
  <c r="E15" i="68"/>
  <c r="E17" i="68" s="1"/>
  <c r="E29" i="68" s="1"/>
  <c r="D15" i="68"/>
  <c r="D17" i="68" s="1"/>
  <c r="D29" i="68" s="1"/>
  <c r="C15" i="68"/>
  <c r="C17" i="68" s="1"/>
  <c r="C29" i="68" s="1"/>
  <c r="B15" i="68"/>
  <c r="FZ14" i="68"/>
  <c r="FX13" i="68"/>
  <c r="FX15" i="68" s="1"/>
  <c r="FX17" i="68" s="1"/>
  <c r="FX29" i="68" s="1"/>
  <c r="FY11" i="68"/>
  <c r="FY10" i="68"/>
  <c r="FY8" i="68"/>
  <c r="FY6" i="68"/>
  <c r="FY5" i="68"/>
  <c r="EC29" i="67"/>
  <c r="FX27" i="67"/>
  <c r="FW27" i="67"/>
  <c r="FV27" i="67"/>
  <c r="FU27" i="67"/>
  <c r="FT27" i="67"/>
  <c r="FS27" i="67"/>
  <c r="FR27" i="67"/>
  <c r="FQ27" i="67"/>
  <c r="FP27" i="67"/>
  <c r="FO27" i="67"/>
  <c r="FN27" i="67"/>
  <c r="FM27" i="67"/>
  <c r="FM29" i="67" s="1"/>
  <c r="FL27" i="67"/>
  <c r="FK27" i="67"/>
  <c r="FJ27" i="67"/>
  <c r="FI27" i="67"/>
  <c r="FH27" i="67"/>
  <c r="FG27" i="67"/>
  <c r="FF27" i="67"/>
  <c r="FE27" i="67"/>
  <c r="FD27" i="67"/>
  <c r="FC27" i="67"/>
  <c r="FB27" i="67"/>
  <c r="FA27" i="67"/>
  <c r="FA29" i="67" s="1"/>
  <c r="EZ27" i="67"/>
  <c r="EY27" i="67"/>
  <c r="EX27" i="67"/>
  <c r="EW27" i="67"/>
  <c r="EV27" i="67"/>
  <c r="EU27" i="67"/>
  <c r="ET27" i="67"/>
  <c r="ES27" i="67"/>
  <c r="ER27" i="67"/>
  <c r="EP27" i="67"/>
  <c r="EO27" i="67"/>
  <c r="EN27" i="67"/>
  <c r="EM27" i="67"/>
  <c r="EL27" i="67"/>
  <c r="EK27" i="67"/>
  <c r="EJ27" i="67"/>
  <c r="EI27" i="67"/>
  <c r="EH27" i="67"/>
  <c r="EG27" i="67"/>
  <c r="EF27" i="67"/>
  <c r="EE27" i="67"/>
  <c r="ED27" i="67"/>
  <c r="EC27" i="67"/>
  <c r="EB27" i="67"/>
  <c r="EA27" i="67"/>
  <c r="DZ27" i="67"/>
  <c r="DY27" i="67"/>
  <c r="DX27" i="67"/>
  <c r="DW27" i="67"/>
  <c r="DV27" i="67"/>
  <c r="DU27" i="67"/>
  <c r="DT27" i="67"/>
  <c r="DS27" i="67"/>
  <c r="DR27" i="67"/>
  <c r="DQ27" i="67"/>
  <c r="DP27" i="67"/>
  <c r="DO27" i="67"/>
  <c r="DN27" i="67"/>
  <c r="DM27" i="67"/>
  <c r="DL27" i="67"/>
  <c r="DK27" i="67"/>
  <c r="DJ27" i="67"/>
  <c r="DI27" i="67"/>
  <c r="DH27" i="67"/>
  <c r="DG27" i="67"/>
  <c r="DF27" i="67"/>
  <c r="DE27" i="67"/>
  <c r="DD27" i="67"/>
  <c r="DC27" i="67"/>
  <c r="DB27" i="67"/>
  <c r="DA27" i="67"/>
  <c r="CZ27" i="67"/>
  <c r="CY27" i="67"/>
  <c r="CX27" i="67"/>
  <c r="CW27" i="67"/>
  <c r="CV27" i="67"/>
  <c r="CU27" i="67"/>
  <c r="CT27" i="67"/>
  <c r="CS27" i="67"/>
  <c r="CR27" i="67"/>
  <c r="CQ27" i="67"/>
  <c r="CP27" i="67"/>
  <c r="CO27" i="67"/>
  <c r="CN27" i="67"/>
  <c r="CM27" i="67"/>
  <c r="CL27" i="67"/>
  <c r="CK27" i="67"/>
  <c r="CJ27" i="67"/>
  <c r="CI27" i="67"/>
  <c r="CH27" i="67"/>
  <c r="CG27" i="67"/>
  <c r="CF27" i="67"/>
  <c r="CE27" i="67"/>
  <c r="CD27" i="67"/>
  <c r="CC27" i="67"/>
  <c r="CB27" i="67"/>
  <c r="CA27" i="67"/>
  <c r="BZ27" i="67"/>
  <c r="BY27" i="67"/>
  <c r="BX27" i="67"/>
  <c r="BW27" i="67"/>
  <c r="BV27" i="67"/>
  <c r="BU27" i="67"/>
  <c r="BT27" i="67"/>
  <c r="BS27" i="67"/>
  <c r="BR27" i="67"/>
  <c r="BQ27" i="67"/>
  <c r="BP27" i="67"/>
  <c r="BO27" i="67"/>
  <c r="BN27" i="67"/>
  <c r="BM27" i="67"/>
  <c r="BK27" i="67"/>
  <c r="BJ27" i="67"/>
  <c r="BI27" i="67"/>
  <c r="BH27" i="67"/>
  <c r="BG27" i="67"/>
  <c r="BF27" i="67"/>
  <c r="BE27" i="67"/>
  <c r="BD27" i="67"/>
  <c r="BC27" i="67"/>
  <c r="BB27" i="67"/>
  <c r="BA27" i="67"/>
  <c r="AZ27" i="67"/>
  <c r="AY27" i="67"/>
  <c r="AX27" i="67"/>
  <c r="AW27" i="67"/>
  <c r="AV27" i="67"/>
  <c r="AU27" i="67"/>
  <c r="AT27" i="67"/>
  <c r="AS27" i="67"/>
  <c r="AR27" i="67"/>
  <c r="AQ27" i="67"/>
  <c r="AP27" i="67"/>
  <c r="AO27" i="67"/>
  <c r="AN27" i="67"/>
  <c r="AM27" i="67"/>
  <c r="AL27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F27" i="67"/>
  <c r="E27" i="67"/>
  <c r="D27" i="67"/>
  <c r="C27" i="67"/>
  <c r="B27" i="67"/>
  <c r="FY27" i="67" s="1"/>
  <c r="FY25" i="67"/>
  <c r="FY24" i="67"/>
  <c r="FY23" i="67"/>
  <c r="FY22" i="67"/>
  <c r="FY21" i="67"/>
  <c r="FW17" i="67"/>
  <c r="FW29" i="67" s="1"/>
  <c r="FV17" i="67"/>
  <c r="FV29" i="67" s="1"/>
  <c r="FR17" i="67"/>
  <c r="FR29" i="67" s="1"/>
  <c r="FP17" i="67"/>
  <c r="FP29" i="67" s="1"/>
  <c r="FM17" i="67"/>
  <c r="FK17" i="67"/>
  <c r="FK29" i="67" s="1"/>
  <c r="FJ17" i="67"/>
  <c r="FJ29" i="67" s="1"/>
  <c r="FF17" i="67"/>
  <c r="FF29" i="67" s="1"/>
  <c r="FD17" i="67"/>
  <c r="FD29" i="67" s="1"/>
  <c r="FA17" i="67"/>
  <c r="EY17" i="67"/>
  <c r="EY29" i="67" s="1"/>
  <c r="EX17" i="67"/>
  <c r="EX29" i="67" s="1"/>
  <c r="ET17" i="67"/>
  <c r="ET29" i="67" s="1"/>
  <c r="ER17" i="67"/>
  <c r="ER29" i="67" s="1"/>
  <c r="EO17" i="67"/>
  <c r="EO29" i="67" s="1"/>
  <c r="EM17" i="67"/>
  <c r="EM29" i="67" s="1"/>
  <c r="EL17" i="67"/>
  <c r="EL29" i="67" s="1"/>
  <c r="EH17" i="67"/>
  <c r="EH29" i="67" s="1"/>
  <c r="EF17" i="67"/>
  <c r="EF29" i="67" s="1"/>
  <c r="EC17" i="67"/>
  <c r="EA17" i="67"/>
  <c r="EA29" i="67" s="1"/>
  <c r="DZ17" i="67"/>
  <c r="DZ29" i="67" s="1"/>
  <c r="DV17" i="67"/>
  <c r="DV29" i="67" s="1"/>
  <c r="DT17" i="67"/>
  <c r="DT29" i="67" s="1"/>
  <c r="DQ17" i="67"/>
  <c r="DQ29" i="67" s="1"/>
  <c r="DO17" i="67"/>
  <c r="DO29" i="67" s="1"/>
  <c r="DN17" i="67"/>
  <c r="DN29" i="67" s="1"/>
  <c r="DJ17" i="67"/>
  <c r="DJ29" i="67" s="1"/>
  <c r="DH17" i="67"/>
  <c r="DH29" i="67" s="1"/>
  <c r="DE17" i="67"/>
  <c r="DE29" i="67" s="1"/>
  <c r="DC17" i="67"/>
  <c r="DC29" i="67" s="1"/>
  <c r="DB17" i="67"/>
  <c r="DB29" i="67" s="1"/>
  <c r="CX17" i="67"/>
  <c r="CX29" i="67" s="1"/>
  <c r="CV17" i="67"/>
  <c r="CV29" i="67" s="1"/>
  <c r="CS17" i="67"/>
  <c r="CS29" i="67" s="1"/>
  <c r="CQ17" i="67"/>
  <c r="CQ29" i="67" s="1"/>
  <c r="CP17" i="67"/>
  <c r="CP29" i="67" s="1"/>
  <c r="CL17" i="67"/>
  <c r="CL29" i="67" s="1"/>
  <c r="CJ17" i="67"/>
  <c r="CJ29" i="67" s="1"/>
  <c r="CG17" i="67"/>
  <c r="CG29" i="67" s="1"/>
  <c r="CE17" i="67"/>
  <c r="CE29" i="67" s="1"/>
  <c r="CD17" i="67"/>
  <c r="CD29" i="67" s="1"/>
  <c r="BZ17" i="67"/>
  <c r="BZ29" i="67" s="1"/>
  <c r="BX17" i="67"/>
  <c r="BX29" i="67" s="1"/>
  <c r="BU17" i="67"/>
  <c r="BU29" i="67" s="1"/>
  <c r="BS17" i="67"/>
  <c r="BS29" i="67" s="1"/>
  <c r="BR17" i="67"/>
  <c r="BR29" i="67" s="1"/>
  <c r="BN17" i="67"/>
  <c r="BN29" i="67" s="1"/>
  <c r="BL17" i="67"/>
  <c r="BL29" i="67" s="1"/>
  <c r="BI17" i="67"/>
  <c r="BI29" i="67" s="1"/>
  <c r="BG17" i="67"/>
  <c r="BG29" i="67" s="1"/>
  <c r="BF17" i="67"/>
  <c r="BF29" i="67" s="1"/>
  <c r="BB17" i="67"/>
  <c r="BB29" i="67" s="1"/>
  <c r="AZ17" i="67"/>
  <c r="AZ29" i="67" s="1"/>
  <c r="AW17" i="67"/>
  <c r="AW29" i="67" s="1"/>
  <c r="AU17" i="67"/>
  <c r="AU29" i="67" s="1"/>
  <c r="AT17" i="67"/>
  <c r="AT29" i="67" s="1"/>
  <c r="AP17" i="67"/>
  <c r="AP29" i="67" s="1"/>
  <c r="AN17" i="67"/>
  <c r="AN29" i="67" s="1"/>
  <c r="AK17" i="67"/>
  <c r="AK29" i="67" s="1"/>
  <c r="AI17" i="67"/>
  <c r="AI29" i="67" s="1"/>
  <c r="AH17" i="67"/>
  <c r="AH29" i="67" s="1"/>
  <c r="AD17" i="67"/>
  <c r="AD29" i="67" s="1"/>
  <c r="AB17" i="67"/>
  <c r="AB29" i="67" s="1"/>
  <c r="Y17" i="67"/>
  <c r="Y29" i="67" s="1"/>
  <c r="W17" i="67"/>
  <c r="W29" i="67" s="1"/>
  <c r="V17" i="67"/>
  <c r="V29" i="67" s="1"/>
  <c r="R17" i="67"/>
  <c r="R29" i="67" s="1"/>
  <c r="P17" i="67"/>
  <c r="P29" i="67" s="1"/>
  <c r="M17" i="67"/>
  <c r="M29" i="67" s="1"/>
  <c r="K17" i="67"/>
  <c r="K29" i="67" s="1"/>
  <c r="J17" i="67"/>
  <c r="J29" i="67" s="1"/>
  <c r="F17" i="67"/>
  <c r="F29" i="67" s="1"/>
  <c r="D17" i="67"/>
  <c r="D29" i="67" s="1"/>
  <c r="FY16" i="67"/>
  <c r="FX15" i="67"/>
  <c r="FX17" i="67" s="1"/>
  <c r="FX29" i="67" s="1"/>
  <c r="FW15" i="67"/>
  <c r="FV15" i="67"/>
  <c r="FU15" i="67"/>
  <c r="FU17" i="67" s="1"/>
  <c r="FU29" i="67" s="1"/>
  <c r="FT15" i="67"/>
  <c r="FT17" i="67" s="1"/>
  <c r="FT29" i="67" s="1"/>
  <c r="FS15" i="67"/>
  <c r="FS17" i="67" s="1"/>
  <c r="FS29" i="67" s="1"/>
  <c r="FR15" i="67"/>
  <c r="FQ15" i="67"/>
  <c r="FQ17" i="67" s="1"/>
  <c r="FQ29" i="67" s="1"/>
  <c r="FP15" i="67"/>
  <c r="FO15" i="67"/>
  <c r="FO17" i="67" s="1"/>
  <c r="FO29" i="67" s="1"/>
  <c r="FN15" i="67"/>
  <c r="FN17" i="67" s="1"/>
  <c r="FN29" i="67" s="1"/>
  <c r="FM15" i="67"/>
  <c r="FL15" i="67"/>
  <c r="FL17" i="67" s="1"/>
  <c r="FL29" i="67" s="1"/>
  <c r="FK15" i="67"/>
  <c r="FJ15" i="67"/>
  <c r="FI15" i="67"/>
  <c r="FI17" i="67" s="1"/>
  <c r="FI29" i="67" s="1"/>
  <c r="FH15" i="67"/>
  <c r="FH17" i="67" s="1"/>
  <c r="FH29" i="67" s="1"/>
  <c r="FG15" i="67"/>
  <c r="FG17" i="67" s="1"/>
  <c r="FG29" i="67" s="1"/>
  <c r="FF15" i="67"/>
  <c r="FE15" i="67"/>
  <c r="FE17" i="67" s="1"/>
  <c r="FE29" i="67" s="1"/>
  <c r="FD15" i="67"/>
  <c r="FC15" i="67"/>
  <c r="FC17" i="67" s="1"/>
  <c r="FC29" i="67" s="1"/>
  <c r="FB15" i="67"/>
  <c r="FB17" i="67" s="1"/>
  <c r="FB29" i="67" s="1"/>
  <c r="FA15" i="67"/>
  <c r="EZ15" i="67"/>
  <c r="EZ17" i="67" s="1"/>
  <c r="EZ29" i="67" s="1"/>
  <c r="EY15" i="67"/>
  <c r="EX15" i="67"/>
  <c r="EW15" i="67"/>
  <c r="EW17" i="67" s="1"/>
  <c r="EW29" i="67" s="1"/>
  <c r="EV15" i="67"/>
  <c r="EV17" i="67" s="1"/>
  <c r="EV29" i="67" s="1"/>
  <c r="EU15" i="67"/>
  <c r="EU17" i="67" s="1"/>
  <c r="EU29" i="67" s="1"/>
  <c r="ET15" i="67"/>
  <c r="ES15" i="67"/>
  <c r="ES17" i="67" s="1"/>
  <c r="ES29" i="67" s="1"/>
  <c r="ER15" i="67"/>
  <c r="EQ15" i="67"/>
  <c r="EQ17" i="67" s="1"/>
  <c r="EQ29" i="67" s="1"/>
  <c r="EP15" i="67"/>
  <c r="EP17" i="67" s="1"/>
  <c r="EP29" i="67" s="1"/>
  <c r="EO15" i="67"/>
  <c r="EN15" i="67"/>
  <c r="EN17" i="67" s="1"/>
  <c r="EN29" i="67" s="1"/>
  <c r="EM15" i="67"/>
  <c r="EL15" i="67"/>
  <c r="EK15" i="67"/>
  <c r="EK17" i="67" s="1"/>
  <c r="EK29" i="67" s="1"/>
  <c r="EJ15" i="67"/>
  <c r="EJ17" i="67" s="1"/>
  <c r="EJ29" i="67" s="1"/>
  <c r="EI15" i="67"/>
  <c r="EI17" i="67" s="1"/>
  <c r="EI29" i="67" s="1"/>
  <c r="EH15" i="67"/>
  <c r="EG15" i="67"/>
  <c r="EG17" i="67" s="1"/>
  <c r="EG29" i="67" s="1"/>
  <c r="EF15" i="67"/>
  <c r="EE15" i="67"/>
  <c r="EE17" i="67" s="1"/>
  <c r="EE29" i="67" s="1"/>
  <c r="ED15" i="67"/>
  <c r="ED17" i="67" s="1"/>
  <c r="ED29" i="67" s="1"/>
  <c r="EC15" i="67"/>
  <c r="EB15" i="67"/>
  <c r="EB17" i="67" s="1"/>
  <c r="EB29" i="67" s="1"/>
  <c r="EA15" i="67"/>
  <c r="DZ15" i="67"/>
  <c r="DY15" i="67"/>
  <c r="DY17" i="67" s="1"/>
  <c r="DY29" i="67" s="1"/>
  <c r="DX15" i="67"/>
  <c r="DX17" i="67" s="1"/>
  <c r="DX29" i="67" s="1"/>
  <c r="DW15" i="67"/>
  <c r="DW17" i="67" s="1"/>
  <c r="DW29" i="67" s="1"/>
  <c r="DV15" i="67"/>
  <c r="DU15" i="67"/>
  <c r="DU17" i="67" s="1"/>
  <c r="DU29" i="67" s="1"/>
  <c r="DT15" i="67"/>
  <c r="DS15" i="67"/>
  <c r="DS17" i="67" s="1"/>
  <c r="DS29" i="67" s="1"/>
  <c r="DR15" i="67"/>
  <c r="DR17" i="67" s="1"/>
  <c r="DR29" i="67" s="1"/>
  <c r="DQ15" i="67"/>
  <c r="DP15" i="67"/>
  <c r="DP17" i="67" s="1"/>
  <c r="DP29" i="67" s="1"/>
  <c r="DO15" i="67"/>
  <c r="DN15" i="67"/>
  <c r="DM15" i="67"/>
  <c r="DM17" i="67" s="1"/>
  <c r="DM29" i="67" s="1"/>
  <c r="DL15" i="67"/>
  <c r="DL17" i="67" s="1"/>
  <c r="DL29" i="67" s="1"/>
  <c r="DK15" i="67"/>
  <c r="DK17" i="67" s="1"/>
  <c r="DK29" i="67" s="1"/>
  <c r="DJ15" i="67"/>
  <c r="DI15" i="67"/>
  <c r="DI17" i="67" s="1"/>
  <c r="DI29" i="67" s="1"/>
  <c r="DH15" i="67"/>
  <c r="DG15" i="67"/>
  <c r="DG17" i="67" s="1"/>
  <c r="DG29" i="67" s="1"/>
  <c r="DF15" i="67"/>
  <c r="DF17" i="67" s="1"/>
  <c r="DF29" i="67" s="1"/>
  <c r="DE15" i="67"/>
  <c r="DD15" i="67"/>
  <c r="DD17" i="67" s="1"/>
  <c r="DD29" i="67" s="1"/>
  <c r="DC15" i="67"/>
  <c r="DB15" i="67"/>
  <c r="DA15" i="67"/>
  <c r="DA17" i="67" s="1"/>
  <c r="DA29" i="67" s="1"/>
  <c r="CZ15" i="67"/>
  <c r="CZ17" i="67" s="1"/>
  <c r="CZ29" i="67" s="1"/>
  <c r="CY15" i="67"/>
  <c r="CY17" i="67" s="1"/>
  <c r="CY29" i="67" s="1"/>
  <c r="CX15" i="67"/>
  <c r="CW15" i="67"/>
  <c r="CW17" i="67" s="1"/>
  <c r="CW29" i="67" s="1"/>
  <c r="CV15" i="67"/>
  <c r="CU15" i="67"/>
  <c r="CU17" i="67" s="1"/>
  <c r="CU29" i="67" s="1"/>
  <c r="CT15" i="67"/>
  <c r="CT17" i="67" s="1"/>
  <c r="CT29" i="67" s="1"/>
  <c r="CS15" i="67"/>
  <c r="CR15" i="67"/>
  <c r="CR17" i="67" s="1"/>
  <c r="CR29" i="67" s="1"/>
  <c r="CQ15" i="67"/>
  <c r="CP15" i="67"/>
  <c r="CO15" i="67"/>
  <c r="CO17" i="67" s="1"/>
  <c r="CO29" i="67" s="1"/>
  <c r="CN15" i="67"/>
  <c r="CN17" i="67" s="1"/>
  <c r="CN29" i="67" s="1"/>
  <c r="CM15" i="67"/>
  <c r="CM17" i="67" s="1"/>
  <c r="CM29" i="67" s="1"/>
  <c r="CL15" i="67"/>
  <c r="CK15" i="67"/>
  <c r="CK17" i="67" s="1"/>
  <c r="CK29" i="67" s="1"/>
  <c r="CJ15" i="67"/>
  <c r="CI15" i="67"/>
  <c r="CI17" i="67" s="1"/>
  <c r="CI29" i="67" s="1"/>
  <c r="CH15" i="67"/>
  <c r="CH17" i="67" s="1"/>
  <c r="CH29" i="67" s="1"/>
  <c r="CG15" i="67"/>
  <c r="CF15" i="67"/>
  <c r="CF17" i="67" s="1"/>
  <c r="CF29" i="67" s="1"/>
  <c r="CE15" i="67"/>
  <c r="CD15" i="67"/>
  <c r="CC15" i="67"/>
  <c r="CC17" i="67" s="1"/>
  <c r="CC29" i="67" s="1"/>
  <c r="CB15" i="67"/>
  <c r="CB17" i="67" s="1"/>
  <c r="CB29" i="67" s="1"/>
  <c r="CA15" i="67"/>
  <c r="CA17" i="67" s="1"/>
  <c r="CA29" i="67" s="1"/>
  <c r="BZ15" i="67"/>
  <c r="BY15" i="67"/>
  <c r="BY17" i="67" s="1"/>
  <c r="BY29" i="67" s="1"/>
  <c r="BX15" i="67"/>
  <c r="BW15" i="67"/>
  <c r="BW17" i="67" s="1"/>
  <c r="BW29" i="67" s="1"/>
  <c r="BV15" i="67"/>
  <c r="BV17" i="67" s="1"/>
  <c r="BV29" i="67" s="1"/>
  <c r="BU15" i="67"/>
  <c r="BT15" i="67"/>
  <c r="BT17" i="67" s="1"/>
  <c r="BT29" i="67" s="1"/>
  <c r="BS15" i="67"/>
  <c r="BR15" i="67"/>
  <c r="BQ15" i="67"/>
  <c r="BQ17" i="67" s="1"/>
  <c r="BQ29" i="67" s="1"/>
  <c r="BP15" i="67"/>
  <c r="BP17" i="67" s="1"/>
  <c r="BP29" i="67" s="1"/>
  <c r="BO15" i="67"/>
  <c r="BO17" i="67" s="1"/>
  <c r="BO29" i="67" s="1"/>
  <c r="BN15" i="67"/>
  <c r="BM15" i="67"/>
  <c r="BM17" i="67" s="1"/>
  <c r="BM29" i="67" s="1"/>
  <c r="BL15" i="67"/>
  <c r="BK15" i="67"/>
  <c r="BK17" i="67" s="1"/>
  <c r="BK29" i="67" s="1"/>
  <c r="BJ15" i="67"/>
  <c r="BJ17" i="67" s="1"/>
  <c r="BJ29" i="67" s="1"/>
  <c r="BI15" i="67"/>
  <c r="BH15" i="67"/>
  <c r="BH17" i="67" s="1"/>
  <c r="BH29" i="67" s="1"/>
  <c r="BG15" i="67"/>
  <c r="BF15" i="67"/>
  <c r="BE15" i="67"/>
  <c r="BE17" i="67" s="1"/>
  <c r="BE29" i="67" s="1"/>
  <c r="BD15" i="67"/>
  <c r="BD17" i="67" s="1"/>
  <c r="BD29" i="67" s="1"/>
  <c r="BC15" i="67"/>
  <c r="BC17" i="67" s="1"/>
  <c r="BC29" i="67" s="1"/>
  <c r="BB15" i="67"/>
  <c r="BA15" i="67"/>
  <c r="BA17" i="67" s="1"/>
  <c r="BA29" i="67" s="1"/>
  <c r="AZ15" i="67"/>
  <c r="AY15" i="67"/>
  <c r="AY17" i="67" s="1"/>
  <c r="AY29" i="67" s="1"/>
  <c r="AX15" i="67"/>
  <c r="AX17" i="67" s="1"/>
  <c r="AX29" i="67" s="1"/>
  <c r="AW15" i="67"/>
  <c r="AV15" i="67"/>
  <c r="AV17" i="67" s="1"/>
  <c r="AV29" i="67" s="1"/>
  <c r="AU15" i="67"/>
  <c r="AT15" i="67"/>
  <c r="AS15" i="67"/>
  <c r="AS17" i="67" s="1"/>
  <c r="AS29" i="67" s="1"/>
  <c r="AR15" i="67"/>
  <c r="AR17" i="67" s="1"/>
  <c r="AR29" i="67" s="1"/>
  <c r="AQ15" i="67"/>
  <c r="AQ17" i="67" s="1"/>
  <c r="AQ29" i="67" s="1"/>
  <c r="AP15" i="67"/>
  <c r="AO15" i="67"/>
  <c r="AO17" i="67" s="1"/>
  <c r="AO29" i="67" s="1"/>
  <c r="AN15" i="67"/>
  <c r="AM15" i="67"/>
  <c r="AM17" i="67" s="1"/>
  <c r="AM29" i="67" s="1"/>
  <c r="AL15" i="67"/>
  <c r="AL17" i="67" s="1"/>
  <c r="AL29" i="67" s="1"/>
  <c r="AK15" i="67"/>
  <c r="AJ15" i="67"/>
  <c r="AJ17" i="67" s="1"/>
  <c r="AJ29" i="67" s="1"/>
  <c r="AI15" i="67"/>
  <c r="AH15" i="67"/>
  <c r="AG15" i="67"/>
  <c r="AG17" i="67" s="1"/>
  <c r="AG29" i="67" s="1"/>
  <c r="AF15" i="67"/>
  <c r="AF17" i="67" s="1"/>
  <c r="AF29" i="67" s="1"/>
  <c r="AE15" i="67"/>
  <c r="AE17" i="67" s="1"/>
  <c r="AE29" i="67" s="1"/>
  <c r="AD15" i="67"/>
  <c r="AC15" i="67"/>
  <c r="AC17" i="67" s="1"/>
  <c r="AC29" i="67" s="1"/>
  <c r="AB15" i="67"/>
  <c r="AA15" i="67"/>
  <c r="AA17" i="67" s="1"/>
  <c r="AA29" i="67" s="1"/>
  <c r="Z15" i="67"/>
  <c r="Z17" i="67" s="1"/>
  <c r="Z29" i="67" s="1"/>
  <c r="Y15" i="67"/>
  <c r="X15" i="67"/>
  <c r="X17" i="67" s="1"/>
  <c r="X29" i="67" s="1"/>
  <c r="W15" i="67"/>
  <c r="V15" i="67"/>
  <c r="U15" i="67"/>
  <c r="U17" i="67" s="1"/>
  <c r="U29" i="67" s="1"/>
  <c r="T15" i="67"/>
  <c r="T17" i="67" s="1"/>
  <c r="T29" i="67" s="1"/>
  <c r="S15" i="67"/>
  <c r="S17" i="67" s="1"/>
  <c r="S29" i="67" s="1"/>
  <c r="R15" i="67"/>
  <c r="Q15" i="67"/>
  <c r="Q17" i="67" s="1"/>
  <c r="Q29" i="67" s="1"/>
  <c r="P15" i="67"/>
  <c r="O15" i="67"/>
  <c r="O17" i="67" s="1"/>
  <c r="O29" i="67" s="1"/>
  <c r="N15" i="67"/>
  <c r="N17" i="67" s="1"/>
  <c r="N29" i="67" s="1"/>
  <c r="M15" i="67"/>
  <c r="L15" i="67"/>
  <c r="L17" i="67" s="1"/>
  <c r="L29" i="67" s="1"/>
  <c r="K15" i="67"/>
  <c r="J15" i="67"/>
  <c r="I15" i="67"/>
  <c r="I17" i="67" s="1"/>
  <c r="I29" i="67" s="1"/>
  <c r="H15" i="67"/>
  <c r="H17" i="67" s="1"/>
  <c r="H29" i="67" s="1"/>
  <c r="G15" i="67"/>
  <c r="G17" i="67" s="1"/>
  <c r="G29" i="67" s="1"/>
  <c r="F15" i="67"/>
  <c r="E15" i="67"/>
  <c r="E17" i="67" s="1"/>
  <c r="E29" i="67" s="1"/>
  <c r="D15" i="67"/>
  <c r="C15" i="67"/>
  <c r="C17" i="67" s="1"/>
  <c r="C29" i="67" s="1"/>
  <c r="B15" i="67"/>
  <c r="B17" i="67" s="1"/>
  <c r="FZ14" i="67"/>
  <c r="FY13" i="67"/>
  <c r="FX13" i="67"/>
  <c r="FY11" i="67"/>
  <c r="FY10" i="67"/>
  <c r="FY8" i="67"/>
  <c r="FY6" i="67"/>
  <c r="FY5" i="67"/>
  <c r="FX17" i="66"/>
  <c r="FX13" i="66"/>
  <c r="B33" i="68" l="1"/>
  <c r="FY15" i="68"/>
  <c r="FY13" i="68"/>
  <c r="FY17" i="68"/>
  <c r="B32" i="68" s="1"/>
  <c r="B29" i="68"/>
  <c r="B33" i="67"/>
  <c r="B29" i="67"/>
  <c r="FY17" i="67"/>
  <c r="B32" i="67" s="1"/>
  <c r="B34" i="67" s="1"/>
  <c r="FY15" i="67"/>
  <c r="EQ29" i="66"/>
  <c r="BL29" i="66"/>
  <c r="B33" i="66"/>
  <c r="FW17" i="66"/>
  <c r="FV17" i="66"/>
  <c r="FU17" i="66"/>
  <c r="FT17" i="66"/>
  <c r="FS17" i="66"/>
  <c r="FR17" i="66"/>
  <c r="FQ17" i="66"/>
  <c r="FP17" i="66"/>
  <c r="FO17" i="66"/>
  <c r="FN17" i="66"/>
  <c r="FM17" i="66"/>
  <c r="FL17" i="66"/>
  <c r="FK17" i="66"/>
  <c r="FJ17" i="66"/>
  <c r="FI17" i="66"/>
  <c r="FH17" i="66"/>
  <c r="FG17" i="66"/>
  <c r="FF17" i="66"/>
  <c r="FE17" i="66"/>
  <c r="FD17" i="66"/>
  <c r="FC17" i="66"/>
  <c r="FB17" i="66"/>
  <c r="FA17" i="66"/>
  <c r="EZ17" i="66"/>
  <c r="EY17" i="66"/>
  <c r="EX17" i="66"/>
  <c r="EW17" i="66"/>
  <c r="EV17" i="66"/>
  <c r="EU17" i="66"/>
  <c r="ET17" i="66"/>
  <c r="ES17" i="66"/>
  <c r="ER17" i="66"/>
  <c r="EQ17" i="66"/>
  <c r="EP17" i="66"/>
  <c r="EO17" i="66"/>
  <c r="EN17" i="66"/>
  <c r="EM17" i="66"/>
  <c r="EL17" i="66"/>
  <c r="EK17" i="66"/>
  <c r="EJ17" i="66"/>
  <c r="EH17" i="66"/>
  <c r="EG17" i="66"/>
  <c r="EF17" i="66"/>
  <c r="EE17" i="66"/>
  <c r="ED17" i="66"/>
  <c r="EC17" i="66"/>
  <c r="EB17" i="66"/>
  <c r="EA17" i="66"/>
  <c r="DZ17" i="66"/>
  <c r="DY17" i="66"/>
  <c r="DX17" i="66"/>
  <c r="DW17" i="66"/>
  <c r="DV17" i="66"/>
  <c r="DU17" i="66"/>
  <c r="DT17" i="66"/>
  <c r="DS17" i="66"/>
  <c r="DR17" i="66"/>
  <c r="DQ17" i="66"/>
  <c r="DP17" i="66"/>
  <c r="DO17" i="66"/>
  <c r="DN17" i="66"/>
  <c r="DM17" i="66"/>
  <c r="DL17" i="66"/>
  <c r="DK17" i="66"/>
  <c r="DJ17" i="66"/>
  <c r="DI17" i="66"/>
  <c r="DH17" i="66"/>
  <c r="DG17" i="66"/>
  <c r="DF17" i="66"/>
  <c r="DE17" i="66"/>
  <c r="DD17" i="66"/>
  <c r="DC17" i="66"/>
  <c r="DB17" i="66"/>
  <c r="DA17" i="66"/>
  <c r="CZ17" i="66"/>
  <c r="CY17" i="66"/>
  <c r="CX17" i="66"/>
  <c r="CW17" i="66"/>
  <c r="CV17" i="66"/>
  <c r="CU17" i="66"/>
  <c r="CT17" i="66"/>
  <c r="CS17" i="66"/>
  <c r="CR17" i="66"/>
  <c r="CQ17" i="66"/>
  <c r="CP17" i="66"/>
  <c r="CO17" i="66"/>
  <c r="CN17" i="66"/>
  <c r="CM17" i="66"/>
  <c r="CL17" i="66"/>
  <c r="CK17" i="66"/>
  <c r="CJ17" i="66"/>
  <c r="CI17" i="66"/>
  <c r="CH17" i="66"/>
  <c r="CG17" i="66"/>
  <c r="CF17" i="66"/>
  <c r="CE17" i="66"/>
  <c r="CD17" i="66"/>
  <c r="CC17" i="66"/>
  <c r="CB17" i="66"/>
  <c r="CA17" i="66"/>
  <c r="BZ17" i="66"/>
  <c r="BY17" i="66"/>
  <c r="BX17" i="66"/>
  <c r="BW17" i="66"/>
  <c r="BV17" i="66"/>
  <c r="BT17" i="66"/>
  <c r="BS17" i="66"/>
  <c r="BR17" i="66"/>
  <c r="BQ17" i="66"/>
  <c r="BP17" i="66"/>
  <c r="BO17" i="66"/>
  <c r="BN17" i="66"/>
  <c r="BM17" i="66"/>
  <c r="BL17" i="66"/>
  <c r="BK17" i="66"/>
  <c r="BJ17" i="66"/>
  <c r="BI17" i="66"/>
  <c r="BH17" i="66"/>
  <c r="BG17" i="66"/>
  <c r="BF17" i="66"/>
  <c r="BE17" i="66"/>
  <c r="BD17" i="66"/>
  <c r="BC17" i="66"/>
  <c r="BB17" i="66"/>
  <c r="BA17" i="66"/>
  <c r="AZ17" i="66"/>
  <c r="AY17" i="66"/>
  <c r="AX17" i="66"/>
  <c r="AW17" i="66"/>
  <c r="AV17" i="66"/>
  <c r="AU17" i="66"/>
  <c r="AT17" i="66"/>
  <c r="AS17" i="66"/>
  <c r="AR17" i="66"/>
  <c r="AQ17" i="66"/>
  <c r="AP17" i="66"/>
  <c r="AO17" i="66"/>
  <c r="AN17" i="66"/>
  <c r="AM17" i="66"/>
  <c r="AL17" i="66"/>
  <c r="AK17" i="66"/>
  <c r="AJ17" i="66"/>
  <c r="AI17" i="66"/>
  <c r="AH17" i="66"/>
  <c r="AG17" i="66"/>
  <c r="AF17" i="66"/>
  <c r="AE17" i="66"/>
  <c r="AD17" i="66"/>
  <c r="AC17" i="66"/>
  <c r="AB17" i="66"/>
  <c r="AA17" i="66"/>
  <c r="Z17" i="66"/>
  <c r="Y17" i="66"/>
  <c r="X17" i="66"/>
  <c r="W17" i="66"/>
  <c r="V17" i="66"/>
  <c r="U17" i="66"/>
  <c r="T17" i="66"/>
  <c r="S17" i="66"/>
  <c r="R17" i="66"/>
  <c r="Q17" i="66"/>
  <c r="P17" i="66"/>
  <c r="O17" i="66"/>
  <c r="N17" i="66"/>
  <c r="M17" i="66"/>
  <c r="L17" i="66"/>
  <c r="K17" i="66"/>
  <c r="J17" i="66"/>
  <c r="I17" i="66"/>
  <c r="H17" i="66"/>
  <c r="G17" i="66"/>
  <c r="F17" i="66"/>
  <c r="E17" i="66"/>
  <c r="D17" i="66"/>
  <c r="C17" i="66"/>
  <c r="B17" i="66"/>
  <c r="BU17" i="66"/>
  <c r="B34" i="68" l="1"/>
  <c r="C33" i="68"/>
  <c r="FY29" i="68"/>
  <c r="C32" i="68" s="1"/>
  <c r="C34" i="68" s="1"/>
  <c r="C33" i="67"/>
  <c r="FY29" i="67"/>
  <c r="C32" i="67" s="1"/>
  <c r="C34" i="67" s="1"/>
  <c r="FZ14" i="66"/>
  <c r="FX15" i="66" l="1"/>
  <c r="FW15" i="66"/>
  <c r="FV15" i="66"/>
  <c r="FU15" i="66"/>
  <c r="FT15" i="66"/>
  <c r="FS15" i="66"/>
  <c r="FR15" i="66"/>
  <c r="FQ15" i="66"/>
  <c r="FP15" i="66"/>
  <c r="FO15" i="66"/>
  <c r="FN15" i="66"/>
  <c r="FM15" i="66"/>
  <c r="FL15" i="66"/>
  <c r="FK15" i="66"/>
  <c r="FJ15" i="66"/>
  <c r="FI15" i="66"/>
  <c r="FH15" i="66"/>
  <c r="FG15" i="66"/>
  <c r="FF15" i="66"/>
  <c r="FE15" i="66"/>
  <c r="FD15" i="66"/>
  <c r="FC15" i="66"/>
  <c r="FB15" i="66"/>
  <c r="FA15" i="66"/>
  <c r="EZ15" i="66"/>
  <c r="EY15" i="66"/>
  <c r="EX15" i="66"/>
  <c r="EW15" i="66"/>
  <c r="EV15" i="66"/>
  <c r="EU15" i="66"/>
  <c r="ET15" i="66"/>
  <c r="ES15" i="66"/>
  <c r="ER15" i="66"/>
  <c r="EQ15" i="66"/>
  <c r="EP15" i="66"/>
  <c r="EO15" i="66"/>
  <c r="EN15" i="66"/>
  <c r="EM15" i="66"/>
  <c r="EL15" i="66"/>
  <c r="EK15" i="66"/>
  <c r="EJ15" i="66"/>
  <c r="EI15" i="66"/>
  <c r="EI17" i="66" s="1"/>
  <c r="EH15" i="66"/>
  <c r="EG15" i="66"/>
  <c r="EF15" i="66"/>
  <c r="EE15" i="66"/>
  <c r="ED15" i="66"/>
  <c r="EC15" i="66"/>
  <c r="EB15" i="66"/>
  <c r="EA15" i="66"/>
  <c r="DZ15" i="66"/>
  <c r="DY15" i="66"/>
  <c r="DX15" i="66"/>
  <c r="DW15" i="66"/>
  <c r="DV15" i="66"/>
  <c r="DU15" i="66"/>
  <c r="DT15" i="66"/>
  <c r="DS15" i="66"/>
  <c r="DR15" i="66"/>
  <c r="DQ15" i="66"/>
  <c r="DP15" i="66"/>
  <c r="DO15" i="66"/>
  <c r="DN15" i="66"/>
  <c r="DM15" i="66"/>
  <c r="DL15" i="66"/>
  <c r="DK15" i="66"/>
  <c r="DJ15" i="66"/>
  <c r="DI15" i="66"/>
  <c r="DH15" i="66"/>
  <c r="DG15" i="66"/>
  <c r="DF15" i="66"/>
  <c r="DE15" i="66"/>
  <c r="DD15" i="66"/>
  <c r="DC15" i="66"/>
  <c r="DB15" i="66"/>
  <c r="DA15" i="66"/>
  <c r="CZ15" i="66"/>
  <c r="CY15" i="66"/>
  <c r="CX15" i="66"/>
  <c r="CW15" i="66"/>
  <c r="CV15" i="66"/>
  <c r="CU15" i="66"/>
  <c r="CT15" i="66"/>
  <c r="CS15" i="66"/>
  <c r="CR15" i="66"/>
  <c r="CQ15" i="66"/>
  <c r="CP15" i="66"/>
  <c r="CO15" i="66"/>
  <c r="CN15" i="66"/>
  <c r="CM15" i="66"/>
  <c r="CL15" i="66"/>
  <c r="CK15" i="66"/>
  <c r="CJ15" i="66"/>
  <c r="CI15" i="66"/>
  <c r="CH15" i="66"/>
  <c r="CG15" i="66"/>
  <c r="CF15" i="66"/>
  <c r="CE15" i="66"/>
  <c r="CD15" i="66"/>
  <c r="CC15" i="66"/>
  <c r="CB15" i="66"/>
  <c r="CA15" i="66"/>
  <c r="BZ15" i="66"/>
  <c r="BY15" i="66"/>
  <c r="BX15" i="66"/>
  <c r="BW15" i="66"/>
  <c r="BV15" i="66"/>
  <c r="BU15" i="66"/>
  <c r="BT15" i="66"/>
  <c r="BS15" i="66"/>
  <c r="BR15" i="66"/>
  <c r="BQ15" i="66"/>
  <c r="BP15" i="66"/>
  <c r="BO15" i="66"/>
  <c r="BN15" i="66"/>
  <c r="BM15" i="66"/>
  <c r="BL15" i="66"/>
  <c r="BK15" i="66"/>
  <c r="BJ15" i="66"/>
  <c r="BI15" i="66"/>
  <c r="BH15" i="66"/>
  <c r="BG15" i="66"/>
  <c r="BF15" i="66"/>
  <c r="BE15" i="66"/>
  <c r="BD15" i="66"/>
  <c r="BC15" i="66"/>
  <c r="BB15" i="66"/>
  <c r="BA15" i="66"/>
  <c r="AZ15" i="66"/>
  <c r="AY15" i="66"/>
  <c r="AX15" i="66"/>
  <c r="AW15" i="66"/>
  <c r="AV15" i="66"/>
  <c r="AU15" i="66"/>
  <c r="AT15" i="66"/>
  <c r="AS15" i="66"/>
  <c r="AR15" i="66"/>
  <c r="AQ15" i="66"/>
  <c r="AP15" i="66"/>
  <c r="AO15" i="66"/>
  <c r="AN15" i="66"/>
  <c r="AM15" i="66"/>
  <c r="AL15" i="66"/>
  <c r="AK15" i="66"/>
  <c r="AJ15" i="66"/>
  <c r="AI15" i="66"/>
  <c r="AH15" i="66"/>
  <c r="AG15" i="66"/>
  <c r="AF15" i="66"/>
  <c r="AE15" i="66"/>
  <c r="AD15" i="66"/>
  <c r="AC15" i="66"/>
  <c r="AB15" i="66"/>
  <c r="AA15" i="66"/>
  <c r="Z15" i="66"/>
  <c r="Y15" i="66"/>
  <c r="X15" i="66"/>
  <c r="W15" i="66"/>
  <c r="V15" i="66"/>
  <c r="U15" i="66"/>
  <c r="T15" i="66"/>
  <c r="S15" i="66"/>
  <c r="R15" i="66"/>
  <c r="Q15" i="66"/>
  <c r="P15" i="66"/>
  <c r="O15" i="66"/>
  <c r="N15" i="66"/>
  <c r="M15" i="66"/>
  <c r="L15" i="66"/>
  <c r="K15" i="66"/>
  <c r="J15" i="66"/>
  <c r="I15" i="66"/>
  <c r="H15" i="66"/>
  <c r="G15" i="66"/>
  <c r="F15" i="66"/>
  <c r="E15" i="66"/>
  <c r="D15" i="66"/>
  <c r="C15" i="66"/>
  <c r="B15" i="66"/>
  <c r="FX27" i="66" l="1"/>
  <c r="FX29" i="66" s="1"/>
  <c r="FW27" i="66"/>
  <c r="FW29" i="66" s="1"/>
  <c r="FV27" i="66"/>
  <c r="FV29" i="66" s="1"/>
  <c r="FU27" i="66"/>
  <c r="FU29" i="66" s="1"/>
  <c r="FT27" i="66"/>
  <c r="FT29" i="66" s="1"/>
  <c r="FS27" i="66"/>
  <c r="FS29" i="66" s="1"/>
  <c r="FR27" i="66"/>
  <c r="FR29" i="66" s="1"/>
  <c r="FQ27" i="66"/>
  <c r="FQ29" i="66" s="1"/>
  <c r="FP27" i="66"/>
  <c r="FP29" i="66" s="1"/>
  <c r="FO27" i="66"/>
  <c r="FO29" i="66" s="1"/>
  <c r="FN27" i="66"/>
  <c r="FN29" i="66" s="1"/>
  <c r="FM27" i="66"/>
  <c r="FM29" i="66" s="1"/>
  <c r="FL27" i="66"/>
  <c r="FL29" i="66" s="1"/>
  <c r="FK27" i="66"/>
  <c r="FK29" i="66" s="1"/>
  <c r="FJ27" i="66"/>
  <c r="FJ29" i="66" s="1"/>
  <c r="FI27" i="66"/>
  <c r="FI29" i="66" s="1"/>
  <c r="FH27" i="66"/>
  <c r="FH29" i="66" s="1"/>
  <c r="FG27" i="66"/>
  <c r="FG29" i="66" s="1"/>
  <c r="FF27" i="66"/>
  <c r="FF29" i="66" s="1"/>
  <c r="FE27" i="66"/>
  <c r="FE29" i="66" s="1"/>
  <c r="FD27" i="66"/>
  <c r="FD29" i="66" s="1"/>
  <c r="FC27" i="66"/>
  <c r="FC29" i="66" s="1"/>
  <c r="FB27" i="66"/>
  <c r="FB29" i="66" s="1"/>
  <c r="FA27" i="66"/>
  <c r="FA29" i="66" s="1"/>
  <c r="EZ27" i="66"/>
  <c r="EZ29" i="66" s="1"/>
  <c r="EY27" i="66"/>
  <c r="EY29" i="66" s="1"/>
  <c r="EX27" i="66"/>
  <c r="EX29" i="66" s="1"/>
  <c r="EW27" i="66"/>
  <c r="EW29" i="66" s="1"/>
  <c r="EV27" i="66"/>
  <c r="EV29" i="66" s="1"/>
  <c r="EU27" i="66"/>
  <c r="EU29" i="66" s="1"/>
  <c r="ET27" i="66"/>
  <c r="ET29" i="66" s="1"/>
  <c r="ES27" i="66"/>
  <c r="ES29" i="66" s="1"/>
  <c r="ER27" i="66"/>
  <c r="ER29" i="66" s="1"/>
  <c r="EP27" i="66"/>
  <c r="EP29" i="66" s="1"/>
  <c r="EO27" i="66"/>
  <c r="EO29" i="66" s="1"/>
  <c r="EN27" i="66"/>
  <c r="EN29" i="66" s="1"/>
  <c r="EM27" i="66"/>
  <c r="EM29" i="66" s="1"/>
  <c r="EL27" i="66"/>
  <c r="EL29" i="66" s="1"/>
  <c r="EK27" i="66"/>
  <c r="EK29" i="66" s="1"/>
  <c r="EJ27" i="66"/>
  <c r="EJ29" i="66" s="1"/>
  <c r="EI27" i="66"/>
  <c r="EI29" i="66" s="1"/>
  <c r="EH27" i="66"/>
  <c r="EH29" i="66" s="1"/>
  <c r="EG27" i="66"/>
  <c r="EG29" i="66" s="1"/>
  <c r="EF27" i="66"/>
  <c r="EF29" i="66" s="1"/>
  <c r="EE27" i="66"/>
  <c r="EE29" i="66" s="1"/>
  <c r="ED27" i="66"/>
  <c r="ED29" i="66" s="1"/>
  <c r="EC27" i="66"/>
  <c r="EC29" i="66" s="1"/>
  <c r="EB27" i="66"/>
  <c r="EB29" i="66" s="1"/>
  <c r="EA27" i="66"/>
  <c r="EA29" i="66" s="1"/>
  <c r="DZ27" i="66"/>
  <c r="DZ29" i="66" s="1"/>
  <c r="DY27" i="66"/>
  <c r="DY29" i="66" s="1"/>
  <c r="DX27" i="66"/>
  <c r="DX29" i="66" s="1"/>
  <c r="DW27" i="66"/>
  <c r="DW29" i="66" s="1"/>
  <c r="DV27" i="66"/>
  <c r="DV29" i="66" s="1"/>
  <c r="DU27" i="66"/>
  <c r="DU29" i="66" s="1"/>
  <c r="DT27" i="66"/>
  <c r="DT29" i="66" s="1"/>
  <c r="DS27" i="66"/>
  <c r="DS29" i="66" s="1"/>
  <c r="DR27" i="66"/>
  <c r="DR29" i="66" s="1"/>
  <c r="DQ27" i="66"/>
  <c r="DQ29" i="66" s="1"/>
  <c r="DP27" i="66"/>
  <c r="DP29" i="66" s="1"/>
  <c r="DO27" i="66"/>
  <c r="DO29" i="66" s="1"/>
  <c r="DN27" i="66"/>
  <c r="DN29" i="66" s="1"/>
  <c r="DM27" i="66"/>
  <c r="DM29" i="66" s="1"/>
  <c r="DL27" i="66"/>
  <c r="DL29" i="66" s="1"/>
  <c r="DK27" i="66"/>
  <c r="DK29" i="66" s="1"/>
  <c r="DJ27" i="66"/>
  <c r="DJ29" i="66" s="1"/>
  <c r="DI27" i="66"/>
  <c r="DI29" i="66" s="1"/>
  <c r="DH27" i="66"/>
  <c r="DH29" i="66" s="1"/>
  <c r="DG27" i="66"/>
  <c r="DG29" i="66" s="1"/>
  <c r="DF27" i="66"/>
  <c r="DF29" i="66" s="1"/>
  <c r="DE27" i="66"/>
  <c r="DE29" i="66" s="1"/>
  <c r="DD27" i="66"/>
  <c r="DD29" i="66" s="1"/>
  <c r="DC27" i="66"/>
  <c r="DC29" i="66" s="1"/>
  <c r="DB27" i="66"/>
  <c r="DB29" i="66" s="1"/>
  <c r="DA27" i="66"/>
  <c r="DA29" i="66" s="1"/>
  <c r="CZ27" i="66"/>
  <c r="CZ29" i="66" s="1"/>
  <c r="CY27" i="66"/>
  <c r="CY29" i="66" s="1"/>
  <c r="CX27" i="66"/>
  <c r="CX29" i="66" s="1"/>
  <c r="CW27" i="66"/>
  <c r="CW29" i="66" s="1"/>
  <c r="CV27" i="66"/>
  <c r="CV29" i="66" s="1"/>
  <c r="CU27" i="66"/>
  <c r="CU29" i="66" s="1"/>
  <c r="CT27" i="66"/>
  <c r="CT29" i="66" s="1"/>
  <c r="CS27" i="66"/>
  <c r="CS29" i="66" s="1"/>
  <c r="CR27" i="66"/>
  <c r="CR29" i="66" s="1"/>
  <c r="CQ27" i="66"/>
  <c r="CQ29" i="66" s="1"/>
  <c r="CP27" i="66"/>
  <c r="CP29" i="66" s="1"/>
  <c r="CO27" i="66"/>
  <c r="CO29" i="66" s="1"/>
  <c r="CN27" i="66"/>
  <c r="CN29" i="66" s="1"/>
  <c r="CM27" i="66"/>
  <c r="CM29" i="66" s="1"/>
  <c r="CL27" i="66"/>
  <c r="CL29" i="66" s="1"/>
  <c r="CK27" i="66"/>
  <c r="CK29" i="66" s="1"/>
  <c r="CJ27" i="66"/>
  <c r="CJ29" i="66" s="1"/>
  <c r="CI27" i="66"/>
  <c r="CI29" i="66" s="1"/>
  <c r="CH27" i="66"/>
  <c r="CH29" i="66" s="1"/>
  <c r="CG27" i="66"/>
  <c r="CG29" i="66" s="1"/>
  <c r="CF27" i="66"/>
  <c r="CF29" i="66" s="1"/>
  <c r="CE27" i="66"/>
  <c r="CE29" i="66" s="1"/>
  <c r="CD27" i="66"/>
  <c r="CD29" i="66" s="1"/>
  <c r="CC27" i="66"/>
  <c r="CC29" i="66" s="1"/>
  <c r="CB27" i="66"/>
  <c r="CB29" i="66" s="1"/>
  <c r="CA27" i="66"/>
  <c r="CA29" i="66" s="1"/>
  <c r="BZ27" i="66"/>
  <c r="BZ29" i="66" s="1"/>
  <c r="BY27" i="66"/>
  <c r="BY29" i="66" s="1"/>
  <c r="BX27" i="66"/>
  <c r="BX29" i="66" s="1"/>
  <c r="BW27" i="66"/>
  <c r="BW29" i="66" s="1"/>
  <c r="BV27" i="66"/>
  <c r="BV29" i="66" s="1"/>
  <c r="BU27" i="66"/>
  <c r="BU29" i="66" s="1"/>
  <c r="BT27" i="66"/>
  <c r="BT29" i="66" s="1"/>
  <c r="BS27" i="66"/>
  <c r="BS29" i="66" s="1"/>
  <c r="BR27" i="66"/>
  <c r="BR29" i="66" s="1"/>
  <c r="BQ27" i="66"/>
  <c r="BQ29" i="66" s="1"/>
  <c r="BP27" i="66"/>
  <c r="BP29" i="66" s="1"/>
  <c r="BO27" i="66"/>
  <c r="BO29" i="66" s="1"/>
  <c r="BN27" i="66"/>
  <c r="BN29" i="66" s="1"/>
  <c r="BM27" i="66"/>
  <c r="BM29" i="66" s="1"/>
  <c r="BK27" i="66"/>
  <c r="BK29" i="66" s="1"/>
  <c r="BJ27" i="66"/>
  <c r="BJ29" i="66" s="1"/>
  <c r="BI27" i="66"/>
  <c r="BI29" i="66" s="1"/>
  <c r="BH27" i="66"/>
  <c r="BH29" i="66" s="1"/>
  <c r="BG27" i="66"/>
  <c r="BG29" i="66" s="1"/>
  <c r="BF27" i="66"/>
  <c r="BF29" i="66" s="1"/>
  <c r="BE27" i="66"/>
  <c r="BE29" i="66" s="1"/>
  <c r="BD27" i="66"/>
  <c r="BD29" i="66" s="1"/>
  <c r="BC27" i="66"/>
  <c r="BC29" i="66" s="1"/>
  <c r="BB27" i="66"/>
  <c r="BB29" i="66" s="1"/>
  <c r="BA27" i="66"/>
  <c r="BA29" i="66" s="1"/>
  <c r="AZ27" i="66"/>
  <c r="AZ29" i="66" s="1"/>
  <c r="AY27" i="66"/>
  <c r="AY29" i="66" s="1"/>
  <c r="AX27" i="66"/>
  <c r="AX29" i="66" s="1"/>
  <c r="AW27" i="66"/>
  <c r="AW29" i="66" s="1"/>
  <c r="AV27" i="66"/>
  <c r="AV29" i="66" s="1"/>
  <c r="AU27" i="66"/>
  <c r="AU29" i="66" s="1"/>
  <c r="AT27" i="66"/>
  <c r="AT29" i="66" s="1"/>
  <c r="AS27" i="66"/>
  <c r="AS29" i="66" s="1"/>
  <c r="AR27" i="66"/>
  <c r="AR29" i="66" s="1"/>
  <c r="AQ27" i="66"/>
  <c r="AQ29" i="66" s="1"/>
  <c r="AP27" i="66"/>
  <c r="AP29" i="66" s="1"/>
  <c r="AO27" i="66"/>
  <c r="AO29" i="66" s="1"/>
  <c r="AN27" i="66"/>
  <c r="AN29" i="66" s="1"/>
  <c r="AM27" i="66"/>
  <c r="AM29" i="66" s="1"/>
  <c r="AL27" i="66"/>
  <c r="AL29" i="66" s="1"/>
  <c r="AK27" i="66"/>
  <c r="AK29" i="66" s="1"/>
  <c r="AJ27" i="66"/>
  <c r="AJ29" i="66" s="1"/>
  <c r="AI27" i="66"/>
  <c r="AI29" i="66" s="1"/>
  <c r="AH27" i="66"/>
  <c r="AH29" i="66" s="1"/>
  <c r="AG27" i="66"/>
  <c r="AG29" i="66" s="1"/>
  <c r="AF27" i="66"/>
  <c r="AF29" i="66" s="1"/>
  <c r="AE27" i="66"/>
  <c r="AE29" i="66" s="1"/>
  <c r="AD27" i="66"/>
  <c r="AD29" i="66" s="1"/>
  <c r="AC27" i="66"/>
  <c r="AC29" i="66" s="1"/>
  <c r="AB27" i="66"/>
  <c r="AB29" i="66" s="1"/>
  <c r="AA27" i="66"/>
  <c r="AA29" i="66" s="1"/>
  <c r="Z27" i="66"/>
  <c r="Z29" i="66" s="1"/>
  <c r="Y27" i="66"/>
  <c r="Y29" i="66" s="1"/>
  <c r="X27" i="66"/>
  <c r="X29" i="66" s="1"/>
  <c r="W27" i="66"/>
  <c r="W29" i="66" s="1"/>
  <c r="V27" i="66"/>
  <c r="V29" i="66" s="1"/>
  <c r="U27" i="66"/>
  <c r="U29" i="66" s="1"/>
  <c r="T27" i="66"/>
  <c r="T29" i="66" s="1"/>
  <c r="S27" i="66"/>
  <c r="S29" i="66" s="1"/>
  <c r="R27" i="66"/>
  <c r="R29" i="66" s="1"/>
  <c r="Q27" i="66"/>
  <c r="Q29" i="66" s="1"/>
  <c r="P27" i="66"/>
  <c r="P29" i="66" s="1"/>
  <c r="O27" i="66"/>
  <c r="O29" i="66" s="1"/>
  <c r="N27" i="66"/>
  <c r="N29" i="66" s="1"/>
  <c r="M27" i="66"/>
  <c r="M29" i="66" s="1"/>
  <c r="L27" i="66"/>
  <c r="L29" i="66" s="1"/>
  <c r="K27" i="66"/>
  <c r="K29" i="66" s="1"/>
  <c r="J27" i="66"/>
  <c r="J29" i="66" s="1"/>
  <c r="I27" i="66"/>
  <c r="I29" i="66" s="1"/>
  <c r="H27" i="66"/>
  <c r="H29" i="66" s="1"/>
  <c r="G27" i="66"/>
  <c r="G29" i="66" s="1"/>
  <c r="F27" i="66"/>
  <c r="F29" i="66" s="1"/>
  <c r="E27" i="66"/>
  <c r="E29" i="66" s="1"/>
  <c r="D27" i="66"/>
  <c r="D29" i="66" s="1"/>
  <c r="C27" i="66"/>
  <c r="C29" i="66" s="1"/>
  <c r="B27" i="66"/>
  <c r="FY25" i="66"/>
  <c r="FY24" i="66"/>
  <c r="FY23" i="66"/>
  <c r="FY22" i="66"/>
  <c r="FY21" i="66"/>
  <c r="FY16" i="66"/>
  <c r="FY11" i="66"/>
  <c r="FY10" i="66"/>
  <c r="FY8" i="66"/>
  <c r="FY6" i="66"/>
  <c r="FY5" i="66"/>
  <c r="FY27" i="66" l="1"/>
  <c r="FY15" i="66"/>
  <c r="B29" i="66"/>
  <c r="C33" i="66" s="1"/>
  <c r="FY13" i="66"/>
  <c r="FY17" i="66" l="1"/>
  <c r="B32" i="66" s="1"/>
  <c r="B34" i="66" s="1"/>
  <c r="FY29" i="66"/>
  <c r="C32" i="66" s="1"/>
  <c r="C34" i="6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G24" authorId="0" shapeId="0" xr:uid="{2C6C88C0-5DA0-44DE-BC47-BED91EF5805D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G24" authorId="0" shapeId="0" xr:uid="{77F3618F-1BB9-4261-9D5D-B5585491EFAD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  <comment ref="CD24" authorId="0" shapeId="0" xr:uid="{A253F366-A053-498F-B4EF-83FADE7A866E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X24" authorId="0" shapeId="0" xr:uid="{9276E3FF-6084-413B-837A-E93A06B55725}">
      <text>
        <r>
          <rPr>
            <b/>
            <sz val="9"/>
            <color indexed="81"/>
            <rFont val="Tahoma"/>
            <family val="2"/>
          </rPr>
          <t>Repayment of withholding from August 2024.  Paid in full as of July 2024.
Remove for October 2024.</t>
        </r>
      </text>
    </comment>
    <comment ref="O25" authorId="0" shapeId="0" xr:uid="{FBF48BC4-7133-4957-B9CF-7E9A4148F11D}">
      <text>
        <r>
          <rPr>
            <b/>
            <sz val="9"/>
            <color indexed="81"/>
            <rFont val="Tahoma"/>
            <charset val="1"/>
          </rPr>
          <t>Per district, reduce state share by $100K for Sept, Oct and Nov 2024 prior to annual true-up.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M22" authorId="0" shapeId="0" xr:uid="{0FEE2360-6427-4E64-8A33-BDF380EB4E99}">
      <text>
        <r>
          <rPr>
            <b/>
            <sz val="9"/>
            <color indexed="81"/>
            <rFont val="Tahoma"/>
            <charset val="1"/>
          </rPr>
          <t>Includes $34,964.58 credit for Jul withholding for Colorado Skies Academy.
REMOVE SEPT 2024</t>
        </r>
      </text>
    </comment>
    <comment ref="P22" authorId="0" shapeId="0" xr:uid="{84068FB9-CA93-4905-A2D2-2AE54C596236}">
      <text>
        <r>
          <rPr>
            <b/>
            <sz val="9"/>
            <color indexed="81"/>
            <rFont val="Tahoma"/>
            <charset val="1"/>
          </rPr>
          <t>$42,257.17 positive adjustment for payback from Jul24 incorrect withholding for Academy of Advanced Learning now under CSI.
REMOVE SEPT 2024</t>
        </r>
      </text>
    </comment>
    <comment ref="G24" authorId="0" shapeId="0" xr:uid="{5725D3CE-E0B6-47F0-B598-CF9489B481F2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  <comment ref="Q24" authorId="0" shapeId="0" xr:uid="{67F6D7EB-5FB9-4E7B-84DB-ED6E1112CDEA}">
      <text>
        <r>
          <rPr>
            <b/>
            <sz val="9"/>
            <color indexed="81"/>
            <rFont val="Tahoma"/>
            <charset val="1"/>
          </rPr>
          <t>Catch up from Jul24 to 1/12th payment.
REMOVE SEPT 2024</t>
        </r>
      </text>
    </comment>
    <comment ref="BF24" authorId="0" shapeId="0" xr:uid="{7C212F12-A429-4E26-8F6D-2B662D64051F}">
      <text>
        <r>
          <rPr>
            <b/>
            <sz val="9"/>
            <color indexed="81"/>
            <rFont val="Tahoma"/>
            <charset val="1"/>
          </rPr>
          <t>Catch up from Jul24 to 1/9th payment.
REMOVE SEPT 2024</t>
        </r>
      </text>
    </comment>
    <comment ref="CD24" authorId="0" shapeId="0" xr:uid="{58C7976D-527B-4E68-AD20-DFC9063B5F2A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X24" authorId="0" shapeId="0" xr:uid="{3D876988-2C24-4AD0-B26F-8F0DE9D161C3}">
      <text>
        <r>
          <rPr>
            <b/>
            <sz val="9"/>
            <color indexed="81"/>
            <rFont val="Tahoma"/>
            <family val="2"/>
          </rPr>
          <t>REMOVE in August 2024.  Paid in full.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G24" authorId="0" shapeId="0" xr:uid="{B727E394-2A0F-4C93-9947-F12BBEA38417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  <comment ref="CD24" authorId="0" shapeId="0" xr:uid="{68EDB0C5-3093-4CB7-9CF0-329BFC1FAD15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CX24" authorId="0" shapeId="0" xr:uid="{5412D2E0-C22A-466D-876E-A9B3AF1C9AA4}">
      <text>
        <r>
          <rPr>
            <b/>
            <sz val="9"/>
            <color indexed="81"/>
            <rFont val="Tahoma"/>
            <family val="2"/>
          </rPr>
          <t>REMOVE in August 2024.  Paid in full.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FX22" authorId="0" shapeId="0" xr:uid="{7F7AD3F1-5FFC-4F6A-8EE2-6F8F004040E4}">
      <text>
        <r>
          <rPr>
            <b/>
            <sz val="9"/>
            <color indexed="81"/>
            <rFont val="Tahoma"/>
            <charset val="1"/>
          </rPr>
          <t>Additional $60,750.54 for Colorado Skies Academy missed withholding in Feb.  Remove in May.</t>
        </r>
      </text>
    </comment>
    <comment ref="G24" authorId="0" shapeId="0" xr:uid="{58C11163-B289-46C0-BFF4-2D5B6DE1E51B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FX22" authorId="0" shapeId="0" xr:uid="{29A2A627-D3F3-41FA-B7EC-09566F925AF8}">
      <text>
        <r>
          <rPr>
            <b/>
            <sz val="9"/>
            <color indexed="81"/>
            <rFont val="Tahoma"/>
            <charset val="1"/>
          </rPr>
          <t>Additional $60,750.54 for Colorado Skies Academy missed withholding in Feb.  Remove in May.</t>
        </r>
      </text>
    </comment>
    <comment ref="G24" authorId="0" shapeId="0" xr:uid="{42786747-C2F5-4CF3-8053-82BAD4C30C41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G24" authorId="0" shapeId="0" xr:uid="{2D89B253-FB98-445B-A798-D89B021E7A82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I21" authorId="0" shapeId="0" xr:uid="{17AE08EF-F0DE-4164-8C22-39FCDFE82246}">
      <text>
        <r>
          <rPr>
            <b/>
            <sz val="9"/>
            <color indexed="81"/>
            <rFont val="Tahoma"/>
            <charset val="1"/>
          </rPr>
          <t>Correction to withholidng being taken for first 7 months from Valley instead of Alamosa.  Change back to single monthly withholding amount in March.</t>
        </r>
      </text>
    </comment>
    <comment ref="CY21" authorId="0" shapeId="0" xr:uid="{E01173A5-B253-40CD-A585-F10B7DFF2E00}">
      <text>
        <r>
          <rPr>
            <b/>
            <sz val="9"/>
            <color indexed="81"/>
            <rFont val="Tahoma"/>
            <charset val="1"/>
          </rPr>
          <t>Repayment due to monthly withholding belonging to Rangely, not Valley.  Remove in March.</t>
        </r>
      </text>
    </comment>
    <comment ref="EK21" authorId="0" shapeId="0" xr:uid="{35F0678D-5F2B-442A-A443-942E0186FD8B}">
      <text>
        <r>
          <rPr>
            <b/>
            <sz val="9"/>
            <color indexed="81"/>
            <rFont val="Tahoma"/>
            <charset val="1"/>
          </rPr>
          <t>Includes repayment of $28,046.41 for prior months over withholding.  Remove in March</t>
        </r>
      </text>
    </comment>
    <comment ref="G24" authorId="0" shapeId="0" xr:uid="{DBABAB5A-B57B-4B61-BFC0-EFEC78308875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  <comment ref="CD24" authorId="0" shapeId="0" xr:uid="{410466B6-C916-4E96-A85A-D6DB2DB028E2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C22" authorId="0" shapeId="0" xr:uid="{85B34F19-DBA7-44B8-9C14-1F6180C3AFE5}">
      <text>
        <r>
          <rPr>
            <b/>
            <sz val="9"/>
            <color indexed="81"/>
            <rFont val="Tahoma"/>
            <charset val="1"/>
          </rPr>
          <t>Withholding reduced by 152,923.84 to correct for over collection in December.</t>
        </r>
      </text>
    </comment>
    <comment ref="G24" authorId="0" shapeId="0" xr:uid="{9E1B5D38-47DC-4CE9-A824-E8B57FBBD86C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  <comment ref="CD24" authorId="0" shapeId="0" xr:uid="{49BE6061-82C9-40A5-AC48-42D0D89986E8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G24" authorId="0" shapeId="0" xr:uid="{74BB9579-0C69-4CC9-B06E-93293E32434C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  <comment ref="CD24" authorId="0" shapeId="0" xr:uid="{1FBC9F06-061C-4308-9917-8856FBBA66DB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CA22" authorId="0" shapeId="0" xr:uid="{FF9E2DA7-883B-472D-9D97-D56CD15BA49B}">
      <text>
        <r>
          <rPr>
            <b/>
            <sz val="9"/>
            <color indexed="81"/>
            <rFont val="Tahoma"/>
            <charset val="1"/>
          </rPr>
          <t>Reduced withholding by $500 to correct for October.</t>
        </r>
      </text>
    </comment>
    <comment ref="G24" authorId="0" shapeId="0" xr:uid="{6DAC55B7-B527-45D3-A88E-B0C8B6368F66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  <comment ref="CD24" authorId="0" shapeId="0" xr:uid="{4F2688B3-255B-41DE-9C42-84D858C6AE84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O25" authorId="0" shapeId="0" xr:uid="{D16EFB6E-76CD-4615-B299-7CECFA346CB8}">
      <text>
        <r>
          <rPr>
            <b/>
            <sz val="9"/>
            <color indexed="81"/>
            <rFont val="Tahoma"/>
            <family val="2"/>
          </rPr>
          <t>Per district, reduce state share by $100K for Sept, Oct and Nov 2024 prior to annual true-up.</t>
        </r>
      </text>
    </comment>
    <comment ref="CS25" authorId="0" shapeId="0" xr:uid="{39A1C6C2-871E-4881-8C0A-D1E5120BA65C}">
      <text>
        <r>
          <rPr>
            <b/>
            <sz val="9"/>
            <color indexed="81"/>
            <rFont val="Tahoma"/>
            <charset val="1"/>
          </rPr>
          <t>Catch up payment, remove in December.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 Kahle</author>
  </authors>
  <commentList>
    <comment ref="G24" authorId="0" shapeId="0" xr:uid="{432B29CA-C962-4191-8B2A-3633431703EA}">
      <text>
        <r>
          <rPr>
            <b/>
            <sz val="9"/>
            <color indexed="81"/>
            <rFont val="Tahoma"/>
            <family val="2"/>
          </rPr>
          <t>$1,389.14 each month through May 2029, then one final payment in June 2029 of $1,389.39.</t>
        </r>
      </text>
    </comment>
    <comment ref="CD24" authorId="0" shapeId="0" xr:uid="{AB058F6E-D930-4AB0-A451-B33AD925E295}">
      <text>
        <r>
          <rPr>
            <b/>
            <sz val="9"/>
            <color indexed="81"/>
            <rFont val="Tahoma"/>
            <family val="2"/>
          </rPr>
          <t>$700 each month by district request for 27 months.  Final amount will be February 2025 for $367.34. Total due to CDE is $19,267.34.</t>
        </r>
      </text>
    </comment>
    <comment ref="O25" authorId="0" shapeId="0" xr:uid="{EE62564E-F88C-4139-9143-D97872FA78E9}">
      <text>
        <r>
          <rPr>
            <b/>
            <sz val="9"/>
            <color indexed="81"/>
            <rFont val="Tahoma"/>
            <family val="2"/>
          </rPr>
          <t>Per district, reduce state share by $100K for Sept, Oct and Nov 2024 prior to annual true-up.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<sst xmlns="http://schemas.openxmlformats.org/spreadsheetml/2006/main" count="7397" uniqueCount="419">
  <si>
    <t xml:space="preserve"> </t>
  </si>
  <si>
    <t>0010</t>
  </si>
  <si>
    <t>0020</t>
  </si>
  <si>
    <t>0030</t>
  </si>
  <si>
    <t>0040</t>
  </si>
  <si>
    <t>0050</t>
  </si>
  <si>
    <t>0060</t>
  </si>
  <si>
    <t>0070</t>
  </si>
  <si>
    <t>0100</t>
  </si>
  <si>
    <t>0110</t>
  </si>
  <si>
    <t>0120</t>
  </si>
  <si>
    <t>0123</t>
  </si>
  <si>
    <t>0130</t>
  </si>
  <si>
    <t>0140</t>
  </si>
  <si>
    <t>0170</t>
  </si>
  <si>
    <t>0180</t>
  </si>
  <si>
    <t>0190</t>
  </si>
  <si>
    <t>0220</t>
  </si>
  <si>
    <t>0230</t>
  </si>
  <si>
    <t>0240</t>
  </si>
  <si>
    <t>0250</t>
  </si>
  <si>
    <t>0260</t>
  </si>
  <si>
    <t>0270</t>
  </si>
  <si>
    <t>0290</t>
  </si>
  <si>
    <t>0310</t>
  </si>
  <si>
    <t>0470</t>
  </si>
  <si>
    <t>0480</t>
  </si>
  <si>
    <t>0490</t>
  </si>
  <si>
    <t>0500</t>
  </si>
  <si>
    <t>0510</t>
  </si>
  <si>
    <t>0520</t>
  </si>
  <si>
    <t>0540</t>
  </si>
  <si>
    <t>0550</t>
  </si>
  <si>
    <t>0560</t>
  </si>
  <si>
    <t>0580</t>
  </si>
  <si>
    <t>0640</t>
  </si>
  <si>
    <t>0740</t>
  </si>
  <si>
    <t>0770</t>
  </si>
  <si>
    <t>0860</t>
  </si>
  <si>
    <t>0870</t>
  </si>
  <si>
    <t>0880</t>
  </si>
  <si>
    <t>0890</t>
  </si>
  <si>
    <t>0900</t>
  </si>
  <si>
    <t>0910</t>
  </si>
  <si>
    <t>0920</t>
  </si>
  <si>
    <t>0930</t>
  </si>
  <si>
    <t>0940</t>
  </si>
  <si>
    <t>0950</t>
  </si>
  <si>
    <t>0960</t>
  </si>
  <si>
    <t>0970</t>
  </si>
  <si>
    <t>0980</t>
  </si>
  <si>
    <t>0990</t>
  </si>
  <si>
    <t>1000</t>
  </si>
  <si>
    <t>1010</t>
  </si>
  <si>
    <t>1020</t>
  </si>
  <si>
    <t>1030</t>
  </si>
  <si>
    <t>1040</t>
  </si>
  <si>
    <t>1050</t>
  </si>
  <si>
    <t>1060</t>
  </si>
  <si>
    <t>1070</t>
  </si>
  <si>
    <t>1080</t>
  </si>
  <si>
    <t>1110</t>
  </si>
  <si>
    <t>1120</t>
  </si>
  <si>
    <t>1130</t>
  </si>
  <si>
    <t>1140</t>
  </si>
  <si>
    <t>1150</t>
  </si>
  <si>
    <t>1160</t>
  </si>
  <si>
    <t>1180</t>
  </si>
  <si>
    <t>1195</t>
  </si>
  <si>
    <t>1220</t>
  </si>
  <si>
    <t>1330</t>
  </si>
  <si>
    <t>1340</t>
  </si>
  <si>
    <t>1350</t>
  </si>
  <si>
    <t>1360</t>
  </si>
  <si>
    <t>1380</t>
  </si>
  <si>
    <t>1390</t>
  </si>
  <si>
    <t>1400</t>
  </si>
  <si>
    <t>1410</t>
  </si>
  <si>
    <t>1420</t>
  </si>
  <si>
    <t>1430</t>
  </si>
  <si>
    <t>1440</t>
  </si>
  <si>
    <t>1450</t>
  </si>
  <si>
    <t>1460</t>
  </si>
  <si>
    <t>1480</t>
  </si>
  <si>
    <t>1490</t>
  </si>
  <si>
    <t>1500</t>
  </si>
  <si>
    <t>1510</t>
  </si>
  <si>
    <t>1520</t>
  </si>
  <si>
    <t>1530</t>
  </si>
  <si>
    <t>1540</t>
  </si>
  <si>
    <t>1550</t>
  </si>
  <si>
    <t>1560</t>
  </si>
  <si>
    <t>1570</t>
  </si>
  <si>
    <t>1580</t>
  </si>
  <si>
    <t>1590</t>
  </si>
  <si>
    <t>1600</t>
  </si>
  <si>
    <t>1620</t>
  </si>
  <si>
    <t>1750</t>
  </si>
  <si>
    <t>1760</t>
  </si>
  <si>
    <t>1780</t>
  </si>
  <si>
    <t>1790</t>
  </si>
  <si>
    <t>1810</t>
  </si>
  <si>
    <t>1828</t>
  </si>
  <si>
    <t>1850</t>
  </si>
  <si>
    <t>1860</t>
  </si>
  <si>
    <t>1870</t>
  </si>
  <si>
    <t>1980</t>
  </si>
  <si>
    <t>1990</t>
  </si>
  <si>
    <t>2000</t>
  </si>
  <si>
    <t>2010</t>
  </si>
  <si>
    <t>2020</t>
  </si>
  <si>
    <t>2035</t>
  </si>
  <si>
    <t>2055</t>
  </si>
  <si>
    <t>2070</t>
  </si>
  <si>
    <t>2180</t>
  </si>
  <si>
    <t>2190</t>
  </si>
  <si>
    <t>2395</t>
  </si>
  <si>
    <t>2405</t>
  </si>
  <si>
    <t>2505</t>
  </si>
  <si>
    <t>2515</t>
  </si>
  <si>
    <t>2520</t>
  </si>
  <si>
    <t>2530</t>
  </si>
  <si>
    <t>2535</t>
  </si>
  <si>
    <t>2540</t>
  </si>
  <si>
    <t>2560</t>
  </si>
  <si>
    <t>2570</t>
  </si>
  <si>
    <t>2580</t>
  </si>
  <si>
    <t>2590</t>
  </si>
  <si>
    <t>2600</t>
  </si>
  <si>
    <t>2610</t>
  </si>
  <si>
    <t>2620</t>
  </si>
  <si>
    <t>2630</t>
  </si>
  <si>
    <t>2640</t>
  </si>
  <si>
    <t>2650</t>
  </si>
  <si>
    <t>2660</t>
  </si>
  <si>
    <t>2670</t>
  </si>
  <si>
    <t>2680</t>
  </si>
  <si>
    <t>2690</t>
  </si>
  <si>
    <t>2700</t>
  </si>
  <si>
    <t>2710</t>
  </si>
  <si>
    <t>2720</t>
  </si>
  <si>
    <t>2730</t>
  </si>
  <si>
    <t>2740</t>
  </si>
  <si>
    <t>2750</t>
  </si>
  <si>
    <t>2760</t>
  </si>
  <si>
    <t>2770</t>
  </si>
  <si>
    <t>2780</t>
  </si>
  <si>
    <t>2790</t>
  </si>
  <si>
    <t>2800</t>
  </si>
  <si>
    <t>2810</t>
  </si>
  <si>
    <t>2820</t>
  </si>
  <si>
    <t>2830</t>
  </si>
  <si>
    <t>2840</t>
  </si>
  <si>
    <t>2862</t>
  </si>
  <si>
    <t>2865</t>
  </si>
  <si>
    <t>3000</t>
  </si>
  <si>
    <t>3010</t>
  </si>
  <si>
    <t>3020</t>
  </si>
  <si>
    <t>3030</t>
  </si>
  <si>
    <t>3040</t>
  </si>
  <si>
    <t>3050</t>
  </si>
  <si>
    <t>3060</t>
  </si>
  <si>
    <t>3070</t>
  </si>
  <si>
    <t>3080</t>
  </si>
  <si>
    <t>3085</t>
  </si>
  <si>
    <t>3090</t>
  </si>
  <si>
    <t>3100</t>
  </si>
  <si>
    <t>3110</t>
  </si>
  <si>
    <t>3120</t>
  </si>
  <si>
    <t>3130</t>
  </si>
  <si>
    <t>3140</t>
  </si>
  <si>
    <t>3145</t>
  </si>
  <si>
    <t>3146</t>
  </si>
  <si>
    <t>3147</t>
  </si>
  <si>
    <t>3148</t>
  </si>
  <si>
    <t>3200</t>
  </si>
  <si>
    <t>3210</t>
  </si>
  <si>
    <t>3220</t>
  </si>
  <si>
    <t>3230</t>
  </si>
  <si>
    <t>8001</t>
  </si>
  <si>
    <t>ADAMS</t>
  </si>
  <si>
    <t>ALAMOSA</t>
  </si>
  <si>
    <t>ARAPAHOE</t>
  </si>
  <si>
    <t>ARCHULETA</t>
  </si>
  <si>
    <t>BACA</t>
  </si>
  <si>
    <t>BENT</t>
  </si>
  <si>
    <t>BOULDER</t>
  </si>
  <si>
    <t>CHAFFEE</t>
  </si>
  <si>
    <t>CHEYENNE</t>
  </si>
  <si>
    <t>CLEAR CREEK</t>
  </si>
  <si>
    <t>CONEJOS</t>
  </si>
  <si>
    <t>COSTILLA</t>
  </si>
  <si>
    <t>CROWLEY</t>
  </si>
  <si>
    <t>CUSTER</t>
  </si>
  <si>
    <t>DELTA</t>
  </si>
  <si>
    <t>DENVER</t>
  </si>
  <si>
    <t>DOLORES</t>
  </si>
  <si>
    <t>DOUGLAS</t>
  </si>
  <si>
    <t>EAGLE</t>
  </si>
  <si>
    <t>ELBERT</t>
  </si>
  <si>
    <t>EL PASO</t>
  </si>
  <si>
    <t>FREMONT</t>
  </si>
  <si>
    <t>GARFIELD</t>
  </si>
  <si>
    <t>GILPIN</t>
  </si>
  <si>
    <t>GRAND</t>
  </si>
  <si>
    <t>GUNNISON</t>
  </si>
  <si>
    <t>HINSDALE</t>
  </si>
  <si>
    <t>HUERFANO</t>
  </si>
  <si>
    <t>JACKSON</t>
  </si>
  <si>
    <t>JEFFERSON</t>
  </si>
  <si>
    <t>KIOWA</t>
  </si>
  <si>
    <t>KIT CARSON</t>
  </si>
  <si>
    <t>LAKE</t>
  </si>
  <si>
    <t>LA PLATA</t>
  </si>
  <si>
    <t>LARIMER</t>
  </si>
  <si>
    <t>LAS ANIMAS</t>
  </si>
  <si>
    <t>LINCOLN</t>
  </si>
  <si>
    <t>LOGAN</t>
  </si>
  <si>
    <t>MESA</t>
  </si>
  <si>
    <t>MINERAL</t>
  </si>
  <si>
    <t>MOFFAT</t>
  </si>
  <si>
    <t>MONTEZUMA</t>
  </si>
  <si>
    <t xml:space="preserve">MONTEZUMA </t>
  </si>
  <si>
    <t>MONTROSE</t>
  </si>
  <si>
    <t>MORGAN</t>
  </si>
  <si>
    <t>OTERO</t>
  </si>
  <si>
    <t>OURAY</t>
  </si>
  <si>
    <t>PARK</t>
  </si>
  <si>
    <t>PHILLIPS</t>
  </si>
  <si>
    <t>PITKIN</t>
  </si>
  <si>
    <t>PROWERS</t>
  </si>
  <si>
    <t>PUEBLO</t>
  </si>
  <si>
    <t>RIO BLANCO</t>
  </si>
  <si>
    <t>RIO GRANDE</t>
  </si>
  <si>
    <t>ROUTT</t>
  </si>
  <si>
    <t>SAGUACHE</t>
  </si>
  <si>
    <t>SAN JUAN</t>
  </si>
  <si>
    <t>SAN MIGUEL</t>
  </si>
  <si>
    <t>SEDGWICK</t>
  </si>
  <si>
    <t>SUMMIT</t>
  </si>
  <si>
    <t>TELLER</t>
  </si>
  <si>
    <t>WASHINGTON</t>
  </si>
  <si>
    <t>WELD</t>
  </si>
  <si>
    <t>YUMA</t>
  </si>
  <si>
    <t>STATE</t>
  </si>
  <si>
    <t>MAPLETON</t>
  </si>
  <si>
    <t>FIVE STAR</t>
  </si>
  <si>
    <t>COMMERCE CITY</t>
  </si>
  <si>
    <t>27J</t>
  </si>
  <si>
    <t>BENNETT</t>
  </si>
  <si>
    <t>STRASBURG</t>
  </si>
  <si>
    <t>WESTMINSTER</t>
  </si>
  <si>
    <t>SANGRE DECRISTO</t>
  </si>
  <si>
    <t>ENGLEWOOD</t>
  </si>
  <si>
    <t>SHERIDAN</t>
  </si>
  <si>
    <t>CHERRY CREEK</t>
  </si>
  <si>
    <t>LITTLETON</t>
  </si>
  <si>
    <t>DEER TRAIL</t>
  </si>
  <si>
    <t>AURORA</t>
  </si>
  <si>
    <t>BYERS</t>
  </si>
  <si>
    <t>WALSH</t>
  </si>
  <si>
    <t>PRITCHETT</t>
  </si>
  <si>
    <t>SPRINGFIELD</t>
  </si>
  <si>
    <t>VILAS</t>
  </si>
  <si>
    <t>CAMPO</t>
  </si>
  <si>
    <t>MCCLAVE</t>
  </si>
  <si>
    <t>ST VRAIN</t>
  </si>
  <si>
    <t>BUENA VISTA</t>
  </si>
  <si>
    <t>SALIDA</t>
  </si>
  <si>
    <t>CHEYENNE R-5</t>
  </si>
  <si>
    <t>NORTH CONEJOS</t>
  </si>
  <si>
    <t>SANFORD</t>
  </si>
  <si>
    <t>SOUTH CONEJOS</t>
  </si>
  <si>
    <t>CENTENNIAL</t>
  </si>
  <si>
    <t>SIERRA GRANDE</t>
  </si>
  <si>
    <t>WESTCLIFFE</t>
  </si>
  <si>
    <t>ELIZABETH</t>
  </si>
  <si>
    <t>BIG SANDY</t>
  </si>
  <si>
    <t>AGATE</t>
  </si>
  <si>
    <t>CALHAN</t>
  </si>
  <si>
    <t>HARRISON</t>
  </si>
  <si>
    <t>WIDEFIELD</t>
  </si>
  <si>
    <t>FOUNTAIN</t>
  </si>
  <si>
    <t>COLORADO SPRINGS</t>
  </si>
  <si>
    <t>CHEYENNE MOUNTAIN</t>
  </si>
  <si>
    <t>MANITOU SPRINGS</t>
  </si>
  <si>
    <t>ACADEMY</t>
  </si>
  <si>
    <t>ELLICOTT</t>
  </si>
  <si>
    <t>PEYTON</t>
  </si>
  <si>
    <t>HANOVER</t>
  </si>
  <si>
    <t>LEWIS-PALMER</t>
  </si>
  <si>
    <t>EDISON</t>
  </si>
  <si>
    <t>MIAMI-YODER</t>
  </si>
  <si>
    <t>CANON CITY</t>
  </si>
  <si>
    <t>FLORENCE</t>
  </si>
  <si>
    <t>COTOPAXI</t>
  </si>
  <si>
    <t>ROARING FORK</t>
  </si>
  <si>
    <t>GARFIELD COUNTY</t>
  </si>
  <si>
    <t>GARFIELD COUNTY 16</t>
  </si>
  <si>
    <t>WEST GRAND</t>
  </si>
  <si>
    <t>EAST GRAND</t>
  </si>
  <si>
    <t>LA VETA</t>
  </si>
  <si>
    <t>NORTH PARK</t>
  </si>
  <si>
    <t>EADS</t>
  </si>
  <si>
    <t>PLAINVIEW</t>
  </si>
  <si>
    <t>ARRIBA/FLAGLER</t>
  </si>
  <si>
    <t>HI PLAINS</t>
  </si>
  <si>
    <t>STRATTON</t>
  </si>
  <si>
    <t>BETHUNE</t>
  </si>
  <si>
    <t>BURLINGTON</t>
  </si>
  <si>
    <t>DURANGO</t>
  </si>
  <si>
    <t>BAYFIELD</t>
  </si>
  <si>
    <t>IGNACIO</t>
  </si>
  <si>
    <t>POUDRE</t>
  </si>
  <si>
    <t>THOMPSON</t>
  </si>
  <si>
    <t>ESTES PRK</t>
  </si>
  <si>
    <t>TRINIDAD</t>
  </si>
  <si>
    <t>PRIMERO</t>
  </si>
  <si>
    <t>HOEHNE</t>
  </si>
  <si>
    <t>AGUILAR</t>
  </si>
  <si>
    <t>BRANSON</t>
  </si>
  <si>
    <t>KIM</t>
  </si>
  <si>
    <t>GENOA-HUGO</t>
  </si>
  <si>
    <t>LIMON</t>
  </si>
  <si>
    <t>KARVAL</t>
  </si>
  <si>
    <t>VALLEY</t>
  </si>
  <si>
    <t>FRENCHMAN</t>
  </si>
  <si>
    <t>BUFFALO</t>
  </si>
  <si>
    <t>PLATEAU</t>
  </si>
  <si>
    <t>DEBEQUE</t>
  </si>
  <si>
    <t>MESA VALLEY</t>
  </si>
  <si>
    <t>CREEDE</t>
  </si>
  <si>
    <t>MANCOS</t>
  </si>
  <si>
    <t>WEST END</t>
  </si>
  <si>
    <t>BRUSH</t>
  </si>
  <si>
    <t>FT MORGAN</t>
  </si>
  <si>
    <t>WELDON</t>
  </si>
  <si>
    <t>WIGGINS</t>
  </si>
  <si>
    <t>EAST OTERO</t>
  </si>
  <si>
    <t>ROCKY FORD</t>
  </si>
  <si>
    <t>MANZANOLA</t>
  </si>
  <si>
    <t>FOWLER</t>
  </si>
  <si>
    <t>CHERAW</t>
  </si>
  <si>
    <t>SWINK</t>
  </si>
  <si>
    <t>RIDGWAY</t>
  </si>
  <si>
    <t>PLATTE CANYON</t>
  </si>
  <si>
    <t>HOLYOKE</t>
  </si>
  <si>
    <t>HAXTUN</t>
  </si>
  <si>
    <t>ASPEN</t>
  </si>
  <si>
    <t>GRANADA</t>
  </si>
  <si>
    <t>LAMAR</t>
  </si>
  <si>
    <t>HOLLY</t>
  </si>
  <si>
    <t>WILEY</t>
  </si>
  <si>
    <t>PUEBLO CITY</t>
  </si>
  <si>
    <t>PUEBLO RURAL</t>
  </si>
  <si>
    <t>MEEKER</t>
  </si>
  <si>
    <t>RANGELY</t>
  </si>
  <si>
    <t>DEL NORTE</t>
  </si>
  <si>
    <t>MONTE VISTA</t>
  </si>
  <si>
    <t>SARGENT</t>
  </si>
  <si>
    <t>HAYDEN</t>
  </si>
  <si>
    <t>STEAMBOAT SPRINGS</t>
  </si>
  <si>
    <t>SOUTH ROUTT</t>
  </si>
  <si>
    <t>MTN VALLEY</t>
  </si>
  <si>
    <t>CENTER</t>
  </si>
  <si>
    <t>SILVERTON</t>
  </si>
  <si>
    <t>TELLURIDE</t>
  </si>
  <si>
    <t>NORWOOD</t>
  </si>
  <si>
    <t>JULESBURG</t>
  </si>
  <si>
    <t>REVERE</t>
  </si>
  <si>
    <t>CRIPPLE CREEK</t>
  </si>
  <si>
    <t>WOODLAND PARK</t>
  </si>
  <si>
    <t>AKRON</t>
  </si>
  <si>
    <t>ARICKAREE</t>
  </si>
  <si>
    <t>OTIS</t>
  </si>
  <si>
    <t>LONE STAR</t>
  </si>
  <si>
    <t>WOODLIN</t>
  </si>
  <si>
    <t>GILCREST</t>
  </si>
  <si>
    <t>EATON</t>
  </si>
  <si>
    <t>WELD COUNTY RE-3J</t>
  </si>
  <si>
    <t>WINDSOR</t>
  </si>
  <si>
    <t>JOHNSTOWN</t>
  </si>
  <si>
    <t>GREELEY</t>
  </si>
  <si>
    <t>PLATTE VLY</t>
  </si>
  <si>
    <t>FORT LUPTON</t>
  </si>
  <si>
    <t>AULT-HGHLND</t>
  </si>
  <si>
    <t>BRIGGSDALE</t>
  </si>
  <si>
    <t>PRAIRIE</t>
  </si>
  <si>
    <t>PAWNEE</t>
  </si>
  <si>
    <t>WRAY</t>
  </si>
  <si>
    <t>IDALIA</t>
  </si>
  <si>
    <t>LIBERTY</t>
  </si>
  <si>
    <t>CHARTER SCHOOL INSTITUTE</t>
  </si>
  <si>
    <t>Divide by</t>
  </si>
  <si>
    <t>Year-to-Date State Share to be Paid</t>
  </si>
  <si>
    <t>Year-to-Date State Share Already Paid</t>
  </si>
  <si>
    <t>Gross State Share Payment</t>
  </si>
  <si>
    <t>Other Adjustments</t>
  </si>
  <si>
    <t>SWAP Adjustment</t>
  </si>
  <si>
    <t>State Share Payment Adjustment/Audit</t>
  </si>
  <si>
    <t>Other (Rescission COL Study)</t>
  </si>
  <si>
    <t xml:space="preserve">Total Adjustments </t>
  </si>
  <si>
    <t>Net State Share (Payment Amount)</t>
  </si>
  <si>
    <t>CSI Adjustment (3%)</t>
  </si>
  <si>
    <t>Charter School Intercept</t>
  </si>
  <si>
    <t>Gross</t>
  </si>
  <si>
    <t>Net</t>
  </si>
  <si>
    <t>early pays</t>
  </si>
  <si>
    <t>DISTRICT 49</t>
  </si>
  <si>
    <t>Funded Pupil Count (FC10)</t>
  </si>
  <si>
    <t>Total At-Risk Pupils (AR6)</t>
  </si>
  <si>
    <t>Annual State Share (GT14)</t>
  </si>
  <si>
    <t>Total Program Funding (GT11)</t>
  </si>
  <si>
    <t>Property Tax Revenues (GT12)</t>
  </si>
  <si>
    <t>Specific Ownership Tax (GT13)</t>
  </si>
  <si>
    <t>Districts that have opted out of SB24-017 for current fiscal year</t>
  </si>
  <si>
    <t>State Share Payment Audit Adjustment</t>
  </si>
  <si>
    <t>Other (State Share Adj, COL Study)</t>
  </si>
  <si>
    <t>Kindergarten FFE Overpayments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</si>
</sst>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0.0"/>
    <numFmt numFmtId="166" formatCode="#,##0.0"/>
    <numFmt numFmtId="167" formatCode="0.000000_)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2"/>
      <color indexed="8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b/>
      <sz val="10"/>
      <color indexed="8"/>
      <name val="Arial"/>
      <family val="2"/>
    </font>
    <font>
      <sz val="12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sz val="12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b/>
      <sz val="9"/>
      <color indexed="81"/>
      <name val="Tahoma"/>
      <charset val="1"/>
    </font>
    <font>
      <sz val="12"/>
      <name val="Arial"/>
    </font>
    <font>
      <sz val="11"/>
      <color rgb="FF9C6500"/>
      <name val="Calibri"/>
      <family val="2"/>
      <scheme val="minor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7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0" fontId="8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40" fontId="11" fillId="0" borderId="0"/>
    <xf numFmtId="4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40" fontId="8" fillId="0" borderId="0"/>
    <xf numFmtId="40" fontId="8" fillId="0" borderId="0"/>
    <xf numFmtId="40" fontId="8" fillId="0" borderId="0"/>
    <xf numFmtId="9" fontId="8" fillId="0" borderId="0" applyFont="0" applyFill="0" applyBorder="0" applyAlignment="0" applyProtection="0"/>
    <xf numFmtId="40" fontId="12" fillId="0" borderId="0"/>
    <xf numFmtId="0" fontId="3" fillId="0" borderId="0"/>
    <xf numFmtId="40" fontId="14" fillId="0" borderId="0"/>
    <xf numFmtId="40" fontId="8" fillId="0" borderId="0"/>
    <xf numFmtId="40" fontId="8" fillId="0" borderId="0"/>
    <xf numFmtId="9" fontId="8" fillId="0" borderId="0" applyFont="0" applyFill="0" applyBorder="0" applyAlignment="0" applyProtection="0"/>
    <xf numFmtId="0" fontId="2" fillId="0" borderId="0"/>
    <xf numFmtId="40" fontId="18" fillId="0" borderId="0"/>
    <xf numFmtId="43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9" fillId="7" borderId="0" applyNumberFormat="0" applyBorder="0" applyAlignment="0" applyProtection="0"/>
    <xf numFmtId="44" fontId="1" fillId="0" borderId="0" applyFont="0" applyFill="0" applyBorder="0" applyAlignment="0" applyProtection="0"/>
  </cellStyleXfs>
  <cellXfs count="58">
    <xf numFmtId="0" fontId="0" fillId="0" borderId="0" xfId="0"/>
    <xf numFmtId="164" fontId="6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164" fontId="6" fillId="0" borderId="0" xfId="0" applyNumberFormat="1" applyFont="1" applyAlignment="1">
      <alignment horizontal="center" wrapText="1"/>
    </xf>
    <xf numFmtId="4" fontId="0" fillId="0" borderId="0" xfId="0" applyNumberFormat="1"/>
    <xf numFmtId="165" fontId="0" fillId="0" borderId="0" xfId="0" applyNumberFormat="1"/>
    <xf numFmtId="166" fontId="0" fillId="0" borderId="0" xfId="0" applyNumberFormat="1"/>
    <xf numFmtId="166" fontId="7" fillId="0" borderId="0" xfId="0" applyNumberFormat="1" applyFont="1"/>
    <xf numFmtId="0" fontId="7" fillId="0" borderId="0" xfId="0" applyFont="1"/>
    <xf numFmtId="0" fontId="7" fillId="0" borderId="0" xfId="0" quotePrefix="1" applyFont="1"/>
    <xf numFmtId="4" fontId="7" fillId="0" borderId="0" xfId="0" applyNumberFormat="1" applyFont="1"/>
    <xf numFmtId="40" fontId="7" fillId="0" borderId="0" xfId="0" applyNumberFormat="1" applyFont="1"/>
    <xf numFmtId="40" fontId="0" fillId="0" borderId="0" xfId="0" applyNumberFormat="1"/>
    <xf numFmtId="40" fontId="7" fillId="0" borderId="0" xfId="2" applyFont="1"/>
    <xf numFmtId="0" fontId="7" fillId="0" borderId="1" xfId="0" applyFont="1" applyBorder="1"/>
    <xf numFmtId="0" fontId="0" fillId="0" borderId="1" xfId="0" applyBorder="1"/>
    <xf numFmtId="4" fontId="7" fillId="0" borderId="1" xfId="0" applyNumberFormat="1" applyFont="1" applyBorder="1"/>
    <xf numFmtId="4" fontId="0" fillId="0" borderId="1" xfId="0" applyNumberFormat="1" applyBorder="1"/>
    <xf numFmtId="39" fontId="0" fillId="0" borderId="0" xfId="0" applyNumberFormat="1"/>
    <xf numFmtId="43" fontId="7" fillId="0" borderId="0" xfId="1" applyFont="1" applyFill="1"/>
    <xf numFmtId="39" fontId="9" fillId="0" borderId="0" xfId="0" applyNumberFormat="1" applyFont="1"/>
    <xf numFmtId="39" fontId="7" fillId="0" borderId="0" xfId="0" applyNumberFormat="1" applyFont="1"/>
    <xf numFmtId="7" fontId="0" fillId="0" borderId="0" xfId="0" applyNumberFormat="1"/>
    <xf numFmtId="39" fontId="0" fillId="0" borderId="1" xfId="0" applyNumberFormat="1" applyBorder="1"/>
    <xf numFmtId="7" fontId="10" fillId="0" borderId="0" xfId="0" applyNumberFormat="1" applyFont="1"/>
    <xf numFmtId="8" fontId="0" fillId="0" borderId="0" xfId="0" applyNumberFormat="1"/>
    <xf numFmtId="43" fontId="0" fillId="0" borderId="0" xfId="0" applyNumberFormat="1"/>
    <xf numFmtId="2" fontId="0" fillId="0" borderId="0" xfId="0" applyNumberFormat="1"/>
    <xf numFmtId="43" fontId="7" fillId="0" borderId="0" xfId="1" applyProtection="1"/>
    <xf numFmtId="167" fontId="0" fillId="0" borderId="0" xfId="0" applyNumberFormat="1"/>
    <xf numFmtId="43" fontId="7" fillId="0" borderId="0" xfId="1" applyFont="1" applyFill="1" applyProtection="1"/>
    <xf numFmtId="167" fontId="7" fillId="0" borderId="0" xfId="0" applyNumberFormat="1" applyFont="1"/>
    <xf numFmtId="43" fontId="0" fillId="0" borderId="0" xfId="1" applyFont="1"/>
    <xf numFmtId="49" fontId="0" fillId="0" borderId="0" xfId="0" applyNumberFormat="1" applyAlignment="1">
      <alignment horizontal="center"/>
    </xf>
    <xf numFmtId="43" fontId="0" fillId="0" borderId="0" xfId="1" applyFont="1" applyFill="1"/>
    <xf numFmtId="39" fontId="7" fillId="2" borderId="0" xfId="0" applyNumberFormat="1" applyFont="1" applyFill="1"/>
    <xf numFmtId="49" fontId="0" fillId="4" borderId="0" xfId="0" applyNumberFormat="1" applyFill="1" applyAlignment="1">
      <alignment horizontal="center"/>
    </xf>
    <xf numFmtId="164" fontId="6" fillId="4" borderId="0" xfId="0" applyNumberFormat="1" applyFont="1" applyFill="1" applyAlignment="1">
      <alignment horizontal="center"/>
    </xf>
    <xf numFmtId="164" fontId="6" fillId="4" borderId="0" xfId="0" applyNumberFormat="1" applyFont="1" applyFill="1" applyAlignment="1">
      <alignment horizontal="center" wrapText="1"/>
    </xf>
    <xf numFmtId="8" fontId="7" fillId="0" borderId="0" xfId="1" applyNumberFormat="1" applyFill="1" applyProtection="1"/>
    <xf numFmtId="39" fontId="7" fillId="3" borderId="0" xfId="0" applyNumberFormat="1" applyFont="1" applyFill="1"/>
    <xf numFmtId="39" fontId="7" fillId="5" borderId="0" xfId="0" applyNumberFormat="1" applyFont="1" applyFill="1"/>
    <xf numFmtId="39" fontId="7" fillId="6" borderId="0" xfId="0" applyNumberFormat="1" applyFont="1" applyFill="1"/>
    <xf numFmtId="0" fontId="15" fillId="0" borderId="0" xfId="0" applyFont="1"/>
    <xf numFmtId="43" fontId="0" fillId="0" borderId="0" xfId="1" applyFont="1" applyFill="1" applyBorder="1"/>
    <xf numFmtId="8" fontId="0" fillId="0" borderId="0" xfId="1" applyNumberFormat="1" applyFont="1" applyFill="1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center" wrapText="1"/>
    </xf>
    <xf numFmtId="43" fontId="7" fillId="4" borderId="1" xfId="1" applyFill="1" applyBorder="1" applyProtection="1"/>
    <xf numFmtId="40" fontId="7" fillId="4" borderId="1" xfId="0" applyNumberFormat="1" applyFont="1" applyFill="1" applyBorder="1"/>
    <xf numFmtId="0" fontId="0" fillId="4" borderId="0" xfId="0" applyFill="1"/>
    <xf numFmtId="0" fontId="0" fillId="0" borderId="0" xfId="0" quotePrefix="1" applyAlignment="1">
      <alignment horizontal="center"/>
    </xf>
    <xf numFmtId="0" fontId="7" fillId="0" borderId="0" xfId="0" quotePrefix="1" applyFont="1" applyAlignment="1">
      <alignment horizontal="center" wrapText="1"/>
    </xf>
    <xf numFmtId="0" fontId="0" fillId="4" borderId="0" xfId="0" applyFill="1" applyAlignment="1">
      <alignment horizontal="center"/>
    </xf>
    <xf numFmtId="43" fontId="0" fillId="2" borderId="0" xfId="0" applyNumberFormat="1" applyFill="1"/>
    <xf numFmtId="164" fontId="6" fillId="2" borderId="0" xfId="0" applyNumberFormat="1" applyFont="1" applyFill="1" applyAlignment="1">
      <alignment horizontal="center" wrapText="1"/>
    </xf>
    <xf numFmtId="0" fontId="20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27">
    <cellStyle name="Comma" xfId="1" builtinId="3"/>
    <cellStyle name="Comma 2" xfId="8" xr:uid="{00000000-0005-0000-0000-000001000000}"/>
    <cellStyle name="Comma 2 2" xfId="24" xr:uid="{ADEE6A73-1035-4957-B5C2-A1BFFAE4EBB7}"/>
    <cellStyle name="Comma 3" xfId="22" xr:uid="{91D7E958-D34D-416D-9AE4-CA12F07FADCC}"/>
    <cellStyle name="Comma0" xfId="9" xr:uid="{00000000-0005-0000-0000-000002000000}"/>
    <cellStyle name="Currency 2" xfId="26" xr:uid="{AA7725A4-3FFB-4921-9388-78BF3CF58F9B}"/>
    <cellStyle name="Neutral 2" xfId="25" xr:uid="{4A39F1A4-FCC9-4227-B1BA-2EAF12334218}"/>
    <cellStyle name="Normal" xfId="0" builtinId="0"/>
    <cellStyle name="Normal 10" xfId="21" xr:uid="{233D7709-3CB7-40F3-A253-1775B601F840}"/>
    <cellStyle name="Normal 2" xfId="5" xr:uid="{00000000-0005-0000-0000-000004000000}"/>
    <cellStyle name="Normal 2 2" xfId="3" xr:uid="{00000000-0005-0000-0000-000005000000}"/>
    <cellStyle name="Normal 2 3" xfId="23" xr:uid="{3CE24439-735F-4595-B715-DFE52796898D}"/>
    <cellStyle name="Normal 3" xfId="6" xr:uid="{00000000-0005-0000-0000-000006000000}"/>
    <cellStyle name="Normal 4" xfId="7" xr:uid="{00000000-0005-0000-0000-000007000000}"/>
    <cellStyle name="Normal 5" xfId="10" xr:uid="{00000000-0005-0000-0000-000008000000}"/>
    <cellStyle name="Normal 5 2" xfId="11" xr:uid="{00000000-0005-0000-0000-000009000000}"/>
    <cellStyle name="Normal 5 2 2" xfId="17" xr:uid="{08D09DDA-0D26-4B62-AF7E-F0153587A236}"/>
    <cellStyle name="Normal 5 3" xfId="18" xr:uid="{91EF6677-A992-48F4-BA7A-4BB2A6563AC3}"/>
    <cellStyle name="Normal 5 4" xfId="2" xr:uid="{00000000-0005-0000-0000-00000A000000}"/>
    <cellStyle name="Normal 6" xfId="14" xr:uid="{A598B33F-FDFD-4165-9C90-F0080B9540C4}"/>
    <cellStyle name="Normal 7" xfId="15" xr:uid="{C3C4475E-4CEB-4A92-9620-25304DF64628}"/>
    <cellStyle name="Normal 7 2" xfId="12" xr:uid="{00000000-0005-0000-0000-00000B000000}"/>
    <cellStyle name="Normal 8" xfId="16" xr:uid="{648D469A-A3E0-4853-BD66-4CE7D294FB00}"/>
    <cellStyle name="Normal 9" xfId="20" xr:uid="{53FC9089-83E4-41B8-9B3C-DD945C903399}"/>
    <cellStyle name="Percent 2" xfId="4" xr:uid="{00000000-0005-0000-0000-00000C000000}"/>
    <cellStyle name="Percent 2 2" xfId="19" xr:uid="{CE269AB0-40A3-4750-A4D5-6A42269E90AE}"/>
    <cellStyle name="Percent 3" xfId="13" xr:uid="{00000000-0005-0000-0000-00000D000000}"/>
  </cellStyles>
  <dxfs count="2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PAYMENTS\PSFA25\Charter%20Intercept\Charter%20School%20Intercept%20FY2024-25.xlsx" TargetMode="External"/><Relationship Id="rId1" Type="http://schemas.openxmlformats.org/officeDocument/2006/relationships/externalLinkPath" Target="Charter%20Intercept/Charter%20School%20Intercept%20FY2024-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PAYMENTS\PSFA25\Monthly%20Payment%20FY24-25.xlsx" TargetMode="External"/><Relationship Id="rId1" Type="http://schemas.openxmlformats.org/officeDocument/2006/relationships/externalLinkPath" Target="Monthly%20Payment%20FY24-25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PAYMENTS\PSFA25\CSI\Charter%20School%20Institute%20FY24-25%20June.xlsx" TargetMode="External"/><Relationship Id="rId1" Type="http://schemas.openxmlformats.org/officeDocument/2006/relationships/externalLinkPath" Target="CSI/Charter%20School%20Institute%20FY24-25%20Ju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une2025"/>
      <sheetName val="May2025"/>
      <sheetName val="April2025"/>
      <sheetName val="March2025"/>
      <sheetName val="February2025"/>
      <sheetName val="January2025"/>
      <sheetName val="December2024"/>
      <sheetName val="November2024"/>
      <sheetName val="October2024"/>
      <sheetName val="September2024"/>
      <sheetName val="August2024"/>
      <sheetName val="July2024"/>
    </sheetNames>
    <sheetDataSet>
      <sheetData sheetId="0">
        <row r="5">
          <cell r="B5" t="str">
            <v>0020</v>
          </cell>
          <cell r="I5">
            <v>0</v>
          </cell>
        </row>
        <row r="6">
          <cell r="B6" t="str">
            <v>0040</v>
          </cell>
          <cell r="I6">
            <v>0</v>
          </cell>
        </row>
        <row r="7">
          <cell r="B7" t="str">
            <v>0130</v>
          </cell>
          <cell r="I7">
            <v>0</v>
          </cell>
        </row>
        <row r="8">
          <cell r="B8" t="str">
            <v>0140</v>
          </cell>
          <cell r="I8">
            <v>0</v>
          </cell>
        </row>
        <row r="9">
          <cell r="B9" t="str">
            <v>0180</v>
          </cell>
          <cell r="I9">
            <v>0</v>
          </cell>
        </row>
        <row r="10">
          <cell r="B10" t="str">
            <v>0470</v>
          </cell>
          <cell r="I10">
            <v>0</v>
          </cell>
        </row>
        <row r="11">
          <cell r="B11" t="str">
            <v>0480</v>
          </cell>
          <cell r="I11">
            <v>0</v>
          </cell>
        </row>
        <row r="12">
          <cell r="B12" t="str">
            <v>0880</v>
          </cell>
          <cell r="I12">
            <v>0</v>
          </cell>
        </row>
        <row r="13">
          <cell r="B13" t="str">
            <v>0900</v>
          </cell>
          <cell r="I13">
            <v>0</v>
          </cell>
        </row>
        <row r="14">
          <cell r="B14" t="str">
            <v>0920</v>
          </cell>
          <cell r="I14">
            <v>0</v>
          </cell>
        </row>
        <row r="15">
          <cell r="B15" t="str">
            <v>0980</v>
          </cell>
          <cell r="I15">
            <v>0</v>
          </cell>
        </row>
        <row r="16">
          <cell r="B16" t="str">
            <v>0990</v>
          </cell>
          <cell r="I16">
            <v>0</v>
          </cell>
        </row>
        <row r="17">
          <cell r="B17" t="str">
            <v>1010</v>
          </cell>
          <cell r="I17">
            <v>0</v>
          </cell>
        </row>
        <row r="18">
          <cell r="B18" t="str">
            <v>1040</v>
          </cell>
          <cell r="I18">
            <v>0</v>
          </cell>
        </row>
        <row r="19">
          <cell r="B19" t="str">
            <v>1080</v>
          </cell>
          <cell r="I19">
            <v>0</v>
          </cell>
        </row>
        <row r="20">
          <cell r="B20" t="str">
            <v>1110</v>
          </cell>
          <cell r="I20">
            <v>0</v>
          </cell>
        </row>
        <row r="21">
          <cell r="B21" t="str">
            <v>1180</v>
          </cell>
          <cell r="I21">
            <v>0</v>
          </cell>
        </row>
        <row r="22">
          <cell r="B22" t="str">
            <v>1420</v>
          </cell>
          <cell r="I22">
            <v>0</v>
          </cell>
        </row>
        <row r="23">
          <cell r="B23" t="str">
            <v>1520</v>
          </cell>
          <cell r="I23">
            <v>-18702.38</v>
          </cell>
        </row>
        <row r="24">
          <cell r="B24" t="str">
            <v>1550</v>
          </cell>
          <cell r="I24">
            <v>0</v>
          </cell>
        </row>
        <row r="25">
          <cell r="B25" t="str">
            <v>1560</v>
          </cell>
          <cell r="I25">
            <v>0</v>
          </cell>
        </row>
        <row r="26">
          <cell r="B26" t="str">
            <v>2000</v>
          </cell>
          <cell r="I26">
            <v>0</v>
          </cell>
        </row>
        <row r="27">
          <cell r="B27" t="str">
            <v>2690</v>
          </cell>
          <cell r="I27">
            <v>-223250.46</v>
          </cell>
        </row>
        <row r="28">
          <cell r="B28" t="str">
            <v>2700</v>
          </cell>
          <cell r="I28">
            <v>0</v>
          </cell>
        </row>
        <row r="29">
          <cell r="B29" t="str">
            <v>3100</v>
          </cell>
          <cell r="I29">
            <v>0</v>
          </cell>
        </row>
        <row r="30">
          <cell r="B30" t="str">
            <v>3110</v>
          </cell>
          <cell r="I30">
            <v>0</v>
          </cell>
        </row>
        <row r="31">
          <cell r="B31" t="str">
            <v>3120</v>
          </cell>
          <cell r="I31">
            <v>0</v>
          </cell>
        </row>
        <row r="32">
          <cell r="B32" t="str">
            <v>8001</v>
          </cell>
          <cell r="I32">
            <v>2455873.0499999998</v>
          </cell>
        </row>
      </sheetData>
      <sheetData sheetId="1">
        <row r="5">
          <cell r="B5" t="str">
            <v>0020</v>
          </cell>
        </row>
      </sheetData>
      <sheetData sheetId="2"/>
      <sheetData sheetId="3">
        <row r="5">
          <cell r="B5" t="str">
            <v>0020</v>
          </cell>
          <cell r="I5">
            <v>0</v>
          </cell>
        </row>
        <row r="6">
          <cell r="B6" t="str">
            <v>0040</v>
          </cell>
          <cell r="I6">
            <v>0</v>
          </cell>
        </row>
        <row r="7">
          <cell r="B7" t="str">
            <v>0130</v>
          </cell>
          <cell r="I7">
            <v>0</v>
          </cell>
        </row>
        <row r="8">
          <cell r="B8" t="str">
            <v>0140</v>
          </cell>
          <cell r="I8">
            <v>0</v>
          </cell>
        </row>
        <row r="9">
          <cell r="B9" t="str">
            <v>0180</v>
          </cell>
          <cell r="I9">
            <v>0</v>
          </cell>
        </row>
        <row r="10">
          <cell r="B10" t="str">
            <v>0470</v>
          </cell>
          <cell r="I10">
            <v>0</v>
          </cell>
        </row>
        <row r="11">
          <cell r="B11" t="str">
            <v>0480</v>
          </cell>
          <cell r="I11">
            <v>0</v>
          </cell>
        </row>
        <row r="12">
          <cell r="B12" t="str">
            <v>0880</v>
          </cell>
          <cell r="I12">
            <v>0</v>
          </cell>
        </row>
        <row r="13">
          <cell r="B13" t="str">
            <v>0900</v>
          </cell>
          <cell r="I13">
            <v>0</v>
          </cell>
        </row>
        <row r="14">
          <cell r="B14" t="str">
            <v>0920</v>
          </cell>
          <cell r="I14">
            <v>0</v>
          </cell>
        </row>
        <row r="15">
          <cell r="B15" t="str">
            <v>0980</v>
          </cell>
          <cell r="I15">
            <v>0</v>
          </cell>
        </row>
        <row r="16">
          <cell r="B16" t="str">
            <v>0990</v>
          </cell>
          <cell r="I16">
            <v>0</v>
          </cell>
        </row>
        <row r="17">
          <cell r="B17" t="str">
            <v>1010</v>
          </cell>
          <cell r="I17">
            <v>0</v>
          </cell>
        </row>
        <row r="18">
          <cell r="B18" t="str">
            <v>1040</v>
          </cell>
          <cell r="I18">
            <v>0</v>
          </cell>
        </row>
        <row r="19">
          <cell r="B19" t="str">
            <v>1080</v>
          </cell>
          <cell r="I19">
            <v>0</v>
          </cell>
        </row>
        <row r="20">
          <cell r="B20" t="str">
            <v>1110</v>
          </cell>
          <cell r="I20">
            <v>0</v>
          </cell>
        </row>
        <row r="21">
          <cell r="B21" t="str">
            <v>1180</v>
          </cell>
          <cell r="I21">
            <v>0</v>
          </cell>
        </row>
        <row r="22">
          <cell r="B22" t="str">
            <v>1420</v>
          </cell>
          <cell r="I22">
            <v>0</v>
          </cell>
        </row>
        <row r="23">
          <cell r="B23" t="str">
            <v>1520</v>
          </cell>
          <cell r="I23">
            <v>-18702.38</v>
          </cell>
        </row>
        <row r="24">
          <cell r="B24" t="str">
            <v>1550</v>
          </cell>
          <cell r="I24">
            <v>0</v>
          </cell>
        </row>
        <row r="25">
          <cell r="B25" t="str">
            <v>1560</v>
          </cell>
          <cell r="I25">
            <v>0</v>
          </cell>
        </row>
        <row r="26">
          <cell r="B26" t="str">
            <v>2000</v>
          </cell>
          <cell r="I26">
            <v>0</v>
          </cell>
        </row>
        <row r="27">
          <cell r="B27" t="str">
            <v>2690</v>
          </cell>
          <cell r="I27">
            <v>-223250.52999999997</v>
          </cell>
        </row>
        <row r="28">
          <cell r="B28" t="str">
            <v>2700</v>
          </cell>
          <cell r="I28">
            <v>0</v>
          </cell>
        </row>
        <row r="29">
          <cell r="B29" t="str">
            <v>3100</v>
          </cell>
          <cell r="I29">
            <v>0</v>
          </cell>
        </row>
        <row r="30">
          <cell r="B30" t="str">
            <v>3110</v>
          </cell>
          <cell r="I30">
            <v>0</v>
          </cell>
        </row>
        <row r="31">
          <cell r="B31" t="str">
            <v>3120</v>
          </cell>
          <cell r="I31">
            <v>0</v>
          </cell>
        </row>
        <row r="32">
          <cell r="B32" t="str">
            <v>8001</v>
          </cell>
          <cell r="I32">
            <v>-2049612.17</v>
          </cell>
        </row>
      </sheetData>
      <sheetData sheetId="4"/>
      <sheetData sheetId="5"/>
      <sheetData sheetId="6"/>
      <sheetData sheetId="7"/>
      <sheetData sheetId="8">
        <row r="5">
          <cell r="B5" t="str">
            <v>0020</v>
          </cell>
          <cell r="I5">
            <v>-457225.0199999999</v>
          </cell>
        </row>
        <row r="6">
          <cell r="B6" t="str">
            <v>0040</v>
          </cell>
          <cell r="I6">
            <v>-248015.78999999998</v>
          </cell>
        </row>
        <row r="7">
          <cell r="B7" t="str">
            <v>0130</v>
          </cell>
          <cell r="I7">
            <v>-78958.63</v>
          </cell>
        </row>
        <row r="8">
          <cell r="B8" t="str">
            <v>0140</v>
          </cell>
          <cell r="I8">
            <v>-81487.100000000006</v>
          </cell>
        </row>
        <row r="9">
          <cell r="B9" t="str">
            <v>0180</v>
          </cell>
          <cell r="I9">
            <v>-410342.35000000003</v>
          </cell>
        </row>
        <row r="10">
          <cell r="B10" t="str">
            <v>0470</v>
          </cell>
          <cell r="I10">
            <v>-355717.21</v>
          </cell>
        </row>
        <row r="11">
          <cell r="B11" t="str">
            <v>0480</v>
          </cell>
          <cell r="I11">
            <v>-118856.25</v>
          </cell>
        </row>
        <row r="12">
          <cell r="B12" t="str">
            <v>0880</v>
          </cell>
          <cell r="I12">
            <v>-206159.39</v>
          </cell>
        </row>
        <row r="13">
          <cell r="B13" t="str">
            <v>0900</v>
          </cell>
          <cell r="I13">
            <v>-1878238.8800000001</v>
          </cell>
        </row>
        <row r="14">
          <cell r="B14" t="str">
            <v>0920</v>
          </cell>
          <cell r="I14">
            <v>-52815.46</v>
          </cell>
        </row>
        <row r="15">
          <cell r="B15" t="str">
            <v>0980</v>
          </cell>
          <cell r="I15">
            <v>-254526.91999999998</v>
          </cell>
        </row>
        <row r="16">
          <cell r="B16" t="str">
            <v>0990</v>
          </cell>
          <cell r="I16">
            <v>-13937.5</v>
          </cell>
        </row>
        <row r="17">
          <cell r="B17" t="str">
            <v>1010</v>
          </cell>
          <cell r="I17">
            <v>-129799</v>
          </cell>
        </row>
        <row r="18">
          <cell r="B18" t="str">
            <v>1040</v>
          </cell>
          <cell r="I18">
            <v>-392810.01</v>
          </cell>
        </row>
        <row r="19">
          <cell r="B19" t="str">
            <v>1080</v>
          </cell>
          <cell r="I19">
            <v>-230960.63</v>
          </cell>
        </row>
        <row r="20">
          <cell r="B20" t="str">
            <v>1110</v>
          </cell>
          <cell r="I20">
            <v>-769882.42999999993</v>
          </cell>
        </row>
        <row r="21">
          <cell r="B21" t="str">
            <v>1180</v>
          </cell>
          <cell r="I21">
            <v>-42338.41</v>
          </cell>
        </row>
        <row r="22">
          <cell r="B22" t="str">
            <v>1420</v>
          </cell>
          <cell r="I22">
            <v>-454844.75999999995</v>
          </cell>
        </row>
        <row r="23">
          <cell r="B23" t="str">
            <v>1520</v>
          </cell>
          <cell r="I23">
            <v>-18702.38</v>
          </cell>
        </row>
        <row r="24">
          <cell r="B24" t="str">
            <v>1550</v>
          </cell>
          <cell r="I24">
            <v>-254176.74</v>
          </cell>
        </row>
        <row r="25">
          <cell r="B25" t="str">
            <v>1560</v>
          </cell>
          <cell r="I25">
            <v>-303342.30000000005</v>
          </cell>
        </row>
        <row r="26">
          <cell r="B26" t="str">
            <v>2000</v>
          </cell>
          <cell r="I26">
            <v>-59551.89</v>
          </cell>
        </row>
        <row r="27">
          <cell r="B27" t="str">
            <v>2690</v>
          </cell>
          <cell r="I27">
            <v>-223250.52999999997</v>
          </cell>
        </row>
        <row r="28">
          <cell r="B28" t="str">
            <v>2700</v>
          </cell>
          <cell r="I28">
            <v>-145737.67000000001</v>
          </cell>
        </row>
        <row r="29">
          <cell r="B29" t="str">
            <v>3100</v>
          </cell>
          <cell r="I29">
            <v>-70316.669999999984</v>
          </cell>
        </row>
        <row r="30">
          <cell r="B30" t="str">
            <v>3110</v>
          </cell>
          <cell r="I30">
            <v>-62074.92</v>
          </cell>
        </row>
        <row r="31">
          <cell r="B31" t="str">
            <v>3120</v>
          </cell>
          <cell r="I31">
            <v>-486827.81999999995</v>
          </cell>
        </row>
        <row r="32">
          <cell r="B32" t="str">
            <v>8001</v>
          </cell>
          <cell r="I32">
            <v>-1841923.17</v>
          </cell>
        </row>
      </sheetData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un25"/>
      <sheetName val="May25"/>
      <sheetName val="Apr25"/>
      <sheetName val="Mar25"/>
      <sheetName val="Feb25"/>
      <sheetName val="Jan25"/>
      <sheetName val="Dec24"/>
      <sheetName val="Nov24"/>
      <sheetName val="Oct24"/>
      <sheetName val="Sep24"/>
      <sheetName val="Aug24"/>
      <sheetName val="Jul24"/>
      <sheetName val="Sheet1"/>
      <sheetName val="Payment Spreadsheet no Early Py"/>
      <sheetName val="GAX Template"/>
      <sheetName val="Upload"/>
      <sheetName val="MnthlyPmtSummary"/>
      <sheetName val="Payment Spreadsheet ALL"/>
      <sheetName val="Vi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5">
          <cell r="B5">
            <v>4606175.1900000004</v>
          </cell>
          <cell r="C5">
            <v>28249591.670000002</v>
          </cell>
          <cell r="D5">
            <v>2844144.39</v>
          </cell>
          <cell r="E5">
            <v>17702128.780000001</v>
          </cell>
          <cell r="F5">
            <v>423557.29</v>
          </cell>
          <cell r="G5">
            <v>1010098.18</v>
          </cell>
          <cell r="H5">
            <v>5805792.8200000003</v>
          </cell>
          <cell r="I5">
            <v>1514940.73</v>
          </cell>
          <cell r="J5">
            <v>238137.94</v>
          </cell>
          <cell r="K5">
            <v>127080.48</v>
          </cell>
          <cell r="L5">
            <v>460398.53</v>
          </cell>
          <cell r="M5">
            <v>42866599.869999997</v>
          </cell>
          <cell r="N5">
            <v>7161081.7000000002</v>
          </cell>
          <cell r="O5">
            <v>319472.01</v>
          </cell>
          <cell r="P5">
            <v>32128606.579999998</v>
          </cell>
          <cell r="Q5">
            <v>7311867.1200000001</v>
          </cell>
          <cell r="R5">
            <v>210172.66</v>
          </cell>
          <cell r="S5">
            <v>287009.68</v>
          </cell>
          <cell r="T5">
            <v>58149.06</v>
          </cell>
          <cell r="U5">
            <v>257295.15</v>
          </cell>
          <cell r="V5">
            <v>386790.43</v>
          </cell>
          <cell r="W5">
            <v>100901.45</v>
          </cell>
          <cell r="X5">
            <v>787962.3</v>
          </cell>
          <cell r="Y5">
            <v>345727.41</v>
          </cell>
          <cell r="Z5">
            <v>17293366.989999998</v>
          </cell>
          <cell r="AA5">
            <v>1479436.56</v>
          </cell>
          <cell r="AB5">
            <v>159845.73000000001</v>
          </cell>
          <cell r="AC5">
            <v>434715.95</v>
          </cell>
          <cell r="AD5">
            <v>120731.97</v>
          </cell>
          <cell r="AE5">
            <v>191534.52</v>
          </cell>
          <cell r="AF5">
            <v>342451.62</v>
          </cell>
          <cell r="AG5">
            <v>1167379.52</v>
          </cell>
          <cell r="AH5">
            <v>426915.78</v>
          </cell>
          <cell r="AI5">
            <v>260203.51999999999</v>
          </cell>
          <cell r="AJ5">
            <v>159484.53</v>
          </cell>
          <cell r="AK5">
            <v>200962.8</v>
          </cell>
          <cell r="AL5">
            <v>429870.93</v>
          </cell>
          <cell r="AM5">
            <v>0</v>
          </cell>
          <cell r="AN5">
            <v>3522044.43</v>
          </cell>
          <cell r="AO5">
            <v>22763185.109999999</v>
          </cell>
          <cell r="AP5">
            <v>261133.67</v>
          </cell>
          <cell r="AQ5">
            <v>36970933.609999999</v>
          </cell>
          <cell r="AR5">
            <v>1387853.22</v>
          </cell>
          <cell r="AS5">
            <v>1925158.37</v>
          </cell>
          <cell r="AT5">
            <v>250771.07</v>
          </cell>
          <cell r="AU5">
            <v>392264.97</v>
          </cell>
          <cell r="AV5">
            <v>366961.02</v>
          </cell>
          <cell r="AW5">
            <v>106927.03999999999</v>
          </cell>
          <cell r="AX5">
            <v>469214.13</v>
          </cell>
          <cell r="AY5">
            <v>13676332.960000001</v>
          </cell>
          <cell r="AZ5">
            <v>7928261.8899999997</v>
          </cell>
          <cell r="BA5">
            <v>8366440.9800000004</v>
          </cell>
          <cell r="BB5">
            <v>15674185.48</v>
          </cell>
          <cell r="BC5">
            <v>2379716.37</v>
          </cell>
          <cell r="BD5">
            <v>954950.7</v>
          </cell>
          <cell r="BE5">
            <v>20601640.969999999</v>
          </cell>
          <cell r="BF5">
            <v>800683.59</v>
          </cell>
          <cell r="BG5">
            <v>594415.65</v>
          </cell>
          <cell r="BH5">
            <v>418183.16</v>
          </cell>
          <cell r="BI5">
            <v>4232590.51</v>
          </cell>
          <cell r="BJ5">
            <v>31277145.870000001</v>
          </cell>
          <cell r="BK5">
            <v>166225.38</v>
          </cell>
          <cell r="BL5">
            <v>524437.81999999995</v>
          </cell>
          <cell r="BM5">
            <v>2638338.0499999998</v>
          </cell>
          <cell r="BN5">
            <v>855460.93</v>
          </cell>
          <cell r="BO5">
            <v>58193.36</v>
          </cell>
          <cell r="BP5">
            <v>1775663.06</v>
          </cell>
          <cell r="BQ5">
            <v>4349388.8499999996</v>
          </cell>
          <cell r="BR5">
            <v>1088125.6299999999</v>
          </cell>
          <cell r="BS5">
            <v>195386.62</v>
          </cell>
          <cell r="BT5">
            <v>291666.34999999998</v>
          </cell>
          <cell r="BU5">
            <v>0</v>
          </cell>
          <cell r="BV5">
            <v>393668.79</v>
          </cell>
          <cell r="BW5">
            <v>50789.66</v>
          </cell>
          <cell r="BX5">
            <v>208774.35</v>
          </cell>
          <cell r="BY5">
            <v>263031.62</v>
          </cell>
          <cell r="BZ5">
            <v>38941.14</v>
          </cell>
          <cell r="CA5">
            <v>42804404.780000001</v>
          </cell>
          <cell r="CB5">
            <v>236822.79</v>
          </cell>
          <cell r="CC5">
            <v>326497.53000000003</v>
          </cell>
          <cell r="CD5">
            <v>189655.86</v>
          </cell>
          <cell r="CE5">
            <v>122559.16</v>
          </cell>
          <cell r="CF5">
            <v>239778.24</v>
          </cell>
          <cell r="CG5">
            <v>197727.39</v>
          </cell>
          <cell r="CH5">
            <v>536183.29</v>
          </cell>
          <cell r="CI5">
            <v>10586.7</v>
          </cell>
          <cell r="CJ5">
            <v>3169094.2</v>
          </cell>
          <cell r="CK5">
            <v>1323526.53</v>
          </cell>
          <cell r="CL5">
            <v>649528.01</v>
          </cell>
          <cell r="CM5">
            <v>17622377.969999999</v>
          </cell>
          <cell r="CN5">
            <v>6182745.4299999997</v>
          </cell>
          <cell r="CO5">
            <v>0</v>
          </cell>
          <cell r="CP5">
            <v>769517.25</v>
          </cell>
          <cell r="CQ5">
            <v>364724.19</v>
          </cell>
          <cell r="CR5">
            <v>228975.01</v>
          </cell>
          <cell r="CS5">
            <v>118730.84</v>
          </cell>
          <cell r="CT5">
            <v>345869.45</v>
          </cell>
          <cell r="CU5">
            <v>79278</v>
          </cell>
          <cell r="CV5">
            <v>258214.91</v>
          </cell>
          <cell r="CW5">
            <v>379852.64</v>
          </cell>
          <cell r="CX5">
            <v>115273.43</v>
          </cell>
          <cell r="CY5">
            <v>1469334.3</v>
          </cell>
          <cell r="CZ5">
            <v>177434.42</v>
          </cell>
          <cell r="DA5">
            <v>294039.7</v>
          </cell>
          <cell r="DB5">
            <v>166512.42000000001</v>
          </cell>
          <cell r="DC5">
            <v>238743.08</v>
          </cell>
          <cell r="DD5">
            <v>186002.69</v>
          </cell>
          <cell r="DE5">
            <v>14293430.49</v>
          </cell>
          <cell r="DF5">
            <v>61183.78</v>
          </cell>
          <cell r="DG5">
            <v>1029280.57</v>
          </cell>
          <cell r="DH5">
            <v>1320223.22</v>
          </cell>
          <cell r="DI5">
            <v>691512.69</v>
          </cell>
          <cell r="DJ5">
            <v>428857.62</v>
          </cell>
          <cell r="DK5">
            <v>3317559.36</v>
          </cell>
          <cell r="DL5">
            <v>396927.27</v>
          </cell>
          <cell r="DM5">
            <v>851175.12</v>
          </cell>
          <cell r="DN5">
            <v>2949569.58</v>
          </cell>
          <cell r="DO5">
            <v>234878.27</v>
          </cell>
          <cell r="DP5">
            <v>0</v>
          </cell>
          <cell r="DQ5">
            <v>1092895.4099999999</v>
          </cell>
          <cell r="DR5">
            <v>587712.1</v>
          </cell>
          <cell r="DS5">
            <v>269406.71999999997</v>
          </cell>
          <cell r="DT5">
            <v>353575.27</v>
          </cell>
          <cell r="DU5">
            <v>396011.02</v>
          </cell>
          <cell r="DV5">
            <v>446063.88</v>
          </cell>
          <cell r="DW5">
            <v>101334.66</v>
          </cell>
          <cell r="DX5">
            <v>140001.64000000001</v>
          </cell>
          <cell r="DY5">
            <v>350240.29</v>
          </cell>
          <cell r="DZ5">
            <v>0</v>
          </cell>
          <cell r="EA5">
            <v>384142.2</v>
          </cell>
          <cell r="EB5">
            <v>264927.73</v>
          </cell>
          <cell r="EC5">
            <v>0</v>
          </cell>
          <cell r="ED5">
            <v>251418.41</v>
          </cell>
          <cell r="EE5">
            <v>1146026.0900000001</v>
          </cell>
          <cell r="EF5">
            <v>255386.42</v>
          </cell>
          <cell r="EG5">
            <v>299480.09000000003</v>
          </cell>
          <cell r="EH5">
            <v>10098849.960000001</v>
          </cell>
          <cell r="EI5">
            <v>8395887.5299999993</v>
          </cell>
          <cell r="EJ5">
            <v>512544.93</v>
          </cell>
          <cell r="EK5">
            <v>454037.78</v>
          </cell>
          <cell r="EL5">
            <v>286408.03000000003</v>
          </cell>
          <cell r="EM5">
            <v>1034183.27</v>
          </cell>
          <cell r="EN5">
            <v>275743.57</v>
          </cell>
          <cell r="EO5">
            <v>212579.91</v>
          </cell>
          <cell r="EP5">
            <v>1978784.51</v>
          </cell>
          <cell r="EQ5">
            <v>146919.03</v>
          </cell>
          <cell r="ER5">
            <v>198106.69</v>
          </cell>
          <cell r="ES5">
            <v>213691.41</v>
          </cell>
          <cell r="ET5">
            <v>526212.56000000006</v>
          </cell>
          <cell r="EU5">
            <v>71794.41</v>
          </cell>
          <cell r="EV5">
            <v>380598.52</v>
          </cell>
          <cell r="EW5">
            <v>261721.99</v>
          </cell>
          <cell r="EX5">
            <v>884326.03</v>
          </cell>
          <cell r="EY5">
            <v>154067.14000000001</v>
          </cell>
          <cell r="EZ5">
            <v>0</v>
          </cell>
          <cell r="FA5">
            <v>0</v>
          </cell>
          <cell r="FB5">
            <v>935911.81</v>
          </cell>
          <cell r="FC5">
            <v>335096.78999999998</v>
          </cell>
          <cell r="FD5">
            <v>110922.48</v>
          </cell>
          <cell r="FE5">
            <v>332372.77</v>
          </cell>
          <cell r="FF5">
            <v>155676.76</v>
          </cell>
          <cell r="FG5">
            <v>75699.63</v>
          </cell>
          <cell r="FH5">
            <v>642911.23</v>
          </cell>
          <cell r="FI5">
            <v>68989.460000000006</v>
          </cell>
          <cell r="FJ5">
            <v>671793.59</v>
          </cell>
          <cell r="FK5">
            <v>3197212.01</v>
          </cell>
          <cell r="FL5">
            <v>1916425.13</v>
          </cell>
          <cell r="FM5">
            <v>18949320.460000001</v>
          </cell>
          <cell r="FN5">
            <v>0</v>
          </cell>
          <cell r="FO5">
            <v>843867.98</v>
          </cell>
          <cell r="FP5">
            <v>45877.74</v>
          </cell>
          <cell r="FQ5">
            <v>0</v>
          </cell>
          <cell r="FR5">
            <v>145648.94</v>
          </cell>
          <cell r="FS5">
            <v>0</v>
          </cell>
          <cell r="FT5">
            <v>547616.81000000006</v>
          </cell>
          <cell r="FU5">
            <v>577258.81999999995</v>
          </cell>
          <cell r="FV5">
            <v>303452.11</v>
          </cell>
          <cell r="FW5">
            <v>116848.88</v>
          </cell>
        </row>
        <row r="6">
          <cell r="B6">
            <v>4606175.1900000004</v>
          </cell>
          <cell r="C6">
            <v>28249591.670000002</v>
          </cell>
          <cell r="D6">
            <v>2844144.39</v>
          </cell>
          <cell r="E6">
            <v>17702128.780000001</v>
          </cell>
          <cell r="F6">
            <v>423557.29</v>
          </cell>
          <cell r="G6">
            <v>1010098.18</v>
          </cell>
          <cell r="H6">
            <v>5805792.8200000003</v>
          </cell>
          <cell r="I6">
            <v>1514940.73</v>
          </cell>
          <cell r="J6">
            <v>238137.94</v>
          </cell>
          <cell r="K6">
            <v>127080.48</v>
          </cell>
          <cell r="L6">
            <v>460398.53</v>
          </cell>
          <cell r="M6">
            <v>42866599.869999997</v>
          </cell>
          <cell r="N6">
            <v>7161081.7000000002</v>
          </cell>
          <cell r="O6">
            <v>319472.01</v>
          </cell>
          <cell r="P6">
            <v>32128606.579999998</v>
          </cell>
          <cell r="Q6">
            <v>5483900.3399999999</v>
          </cell>
          <cell r="R6">
            <v>210172.66</v>
          </cell>
          <cell r="S6">
            <v>287009.68</v>
          </cell>
          <cell r="T6">
            <v>58149.06</v>
          </cell>
          <cell r="U6">
            <v>257295.15</v>
          </cell>
          <cell r="V6">
            <v>386790.43</v>
          </cell>
          <cell r="W6">
            <v>100901.45</v>
          </cell>
          <cell r="X6">
            <v>787962.3</v>
          </cell>
          <cell r="Y6">
            <v>345727.41</v>
          </cell>
          <cell r="Z6">
            <v>17293366.989999998</v>
          </cell>
          <cell r="AA6">
            <v>1479436.56</v>
          </cell>
          <cell r="AB6">
            <v>159845.73000000001</v>
          </cell>
          <cell r="AC6">
            <v>434715.95</v>
          </cell>
          <cell r="AD6">
            <v>120731.97</v>
          </cell>
          <cell r="AE6">
            <v>191534.52</v>
          </cell>
          <cell r="AF6">
            <v>342451.62</v>
          </cell>
          <cell r="AG6">
            <v>1167379.52</v>
          </cell>
          <cell r="AH6">
            <v>426915.78</v>
          </cell>
          <cell r="AI6">
            <v>260203.51999999999</v>
          </cell>
          <cell r="AJ6">
            <v>159484.53</v>
          </cell>
          <cell r="AK6">
            <v>200962.8</v>
          </cell>
          <cell r="AL6">
            <v>429870.93</v>
          </cell>
          <cell r="AM6">
            <v>0</v>
          </cell>
          <cell r="AN6">
            <v>3522044.43</v>
          </cell>
          <cell r="AO6">
            <v>22763185.109999999</v>
          </cell>
          <cell r="AP6">
            <v>261133.67</v>
          </cell>
          <cell r="AQ6">
            <v>36970933.609999999</v>
          </cell>
          <cell r="AR6">
            <v>1387853.22</v>
          </cell>
          <cell r="AS6">
            <v>1925158.37</v>
          </cell>
          <cell r="AT6">
            <v>250771.07</v>
          </cell>
          <cell r="AU6">
            <v>392264.97</v>
          </cell>
          <cell r="AV6">
            <v>366961.02</v>
          </cell>
          <cell r="AW6">
            <v>106927.03999999999</v>
          </cell>
          <cell r="AX6">
            <v>469214.13</v>
          </cell>
          <cell r="AY6">
            <v>13676332.960000001</v>
          </cell>
          <cell r="AZ6">
            <v>7928261.8899999997</v>
          </cell>
          <cell r="BA6">
            <v>8366440.9800000004</v>
          </cell>
          <cell r="BB6">
            <v>15674185.48</v>
          </cell>
          <cell r="BC6">
            <v>2379716.37</v>
          </cell>
          <cell r="BD6">
            <v>954950.7</v>
          </cell>
          <cell r="BE6">
            <v>20601640.969999999</v>
          </cell>
          <cell r="BF6">
            <v>1067578.1200000001</v>
          </cell>
          <cell r="BG6">
            <v>594415.65</v>
          </cell>
          <cell r="BH6">
            <v>418183.16</v>
          </cell>
          <cell r="BI6">
            <v>4232590.51</v>
          </cell>
          <cell r="BJ6">
            <v>31277145.870000001</v>
          </cell>
          <cell r="BK6">
            <v>166225.38</v>
          </cell>
          <cell r="BL6">
            <v>524437.81999999995</v>
          </cell>
          <cell r="BM6">
            <v>2638338.0499999998</v>
          </cell>
          <cell r="BN6">
            <v>855460.93</v>
          </cell>
          <cell r="BO6">
            <v>58193.36</v>
          </cell>
          <cell r="BP6">
            <v>1775663.06</v>
          </cell>
          <cell r="BQ6">
            <v>4349388.8499999996</v>
          </cell>
          <cell r="BR6">
            <v>1088125.6299999999</v>
          </cell>
          <cell r="BS6">
            <v>195386.62</v>
          </cell>
          <cell r="BT6">
            <v>291666.34999999998</v>
          </cell>
          <cell r="BU6">
            <v>0</v>
          </cell>
          <cell r="BV6">
            <v>393668.79</v>
          </cell>
          <cell r="BW6">
            <v>50789.66</v>
          </cell>
          <cell r="BX6">
            <v>208774.35</v>
          </cell>
          <cell r="BY6">
            <v>263031.62</v>
          </cell>
          <cell r="BZ6">
            <v>38941.14</v>
          </cell>
          <cell r="CA6">
            <v>42804404.780000001</v>
          </cell>
          <cell r="CB6">
            <v>236822.79</v>
          </cell>
          <cell r="CC6">
            <v>326497.53000000003</v>
          </cell>
          <cell r="CD6">
            <v>189655.86</v>
          </cell>
          <cell r="CE6">
            <v>122559.16</v>
          </cell>
          <cell r="CF6">
            <v>239778.24</v>
          </cell>
          <cell r="CG6">
            <v>197727.39</v>
          </cell>
          <cell r="CH6">
            <v>536183.29</v>
          </cell>
          <cell r="CI6">
            <v>10586.7</v>
          </cell>
          <cell r="CJ6">
            <v>3169094.2</v>
          </cell>
          <cell r="CK6">
            <v>1323526.53</v>
          </cell>
          <cell r="CL6">
            <v>649528.01</v>
          </cell>
          <cell r="CM6">
            <v>17622377.969999999</v>
          </cell>
          <cell r="CN6">
            <v>6182745.4299999997</v>
          </cell>
          <cell r="CO6">
            <v>0</v>
          </cell>
          <cell r="CP6">
            <v>769517.25</v>
          </cell>
          <cell r="CQ6">
            <v>364724.19</v>
          </cell>
          <cell r="CR6">
            <v>228975.01</v>
          </cell>
          <cell r="CS6">
            <v>118730.84</v>
          </cell>
          <cell r="CT6">
            <v>345869.45</v>
          </cell>
          <cell r="CU6">
            <v>79278</v>
          </cell>
          <cell r="CV6">
            <v>258214.91</v>
          </cell>
          <cell r="CW6">
            <v>379852.64</v>
          </cell>
          <cell r="CX6">
            <v>115273.43</v>
          </cell>
          <cell r="CY6">
            <v>1469334.3</v>
          </cell>
          <cell r="CZ6">
            <v>177434.42</v>
          </cell>
          <cell r="DA6">
            <v>294039.7</v>
          </cell>
          <cell r="DB6">
            <v>166512.42000000001</v>
          </cell>
          <cell r="DC6">
            <v>238743.08</v>
          </cell>
          <cell r="DD6">
            <v>186002.69</v>
          </cell>
          <cell r="DE6">
            <v>14293430.49</v>
          </cell>
          <cell r="DF6">
            <v>61183.78</v>
          </cell>
          <cell r="DG6">
            <v>1029280.57</v>
          </cell>
          <cell r="DH6">
            <v>1320223.22</v>
          </cell>
          <cell r="DI6">
            <v>691512.69</v>
          </cell>
          <cell r="DJ6">
            <v>428857.62</v>
          </cell>
          <cell r="DK6">
            <v>3317559.36</v>
          </cell>
          <cell r="DL6">
            <v>396927.27</v>
          </cell>
          <cell r="DM6">
            <v>851175.12</v>
          </cell>
          <cell r="DN6">
            <v>2949569.58</v>
          </cell>
          <cell r="DO6">
            <v>234878.27</v>
          </cell>
          <cell r="DP6">
            <v>0</v>
          </cell>
          <cell r="DQ6">
            <v>1092895.4099999999</v>
          </cell>
          <cell r="DR6">
            <v>587712.1</v>
          </cell>
          <cell r="DS6">
            <v>269406.71999999997</v>
          </cell>
          <cell r="DT6">
            <v>353575.27</v>
          </cell>
          <cell r="DU6">
            <v>396011.02</v>
          </cell>
          <cell r="DV6">
            <v>446063.88</v>
          </cell>
          <cell r="DW6">
            <v>101334.66</v>
          </cell>
          <cell r="DX6">
            <v>140001.64000000001</v>
          </cell>
          <cell r="DY6">
            <v>350240.29</v>
          </cell>
          <cell r="DZ6">
            <v>0</v>
          </cell>
          <cell r="EA6">
            <v>384142.2</v>
          </cell>
          <cell r="EB6">
            <v>264927.73</v>
          </cell>
          <cell r="EC6">
            <v>0</v>
          </cell>
          <cell r="ED6">
            <v>251418.41</v>
          </cell>
          <cell r="EE6">
            <v>1146026.0900000001</v>
          </cell>
          <cell r="EF6">
            <v>255386.42</v>
          </cell>
          <cell r="EG6">
            <v>299480.09000000003</v>
          </cell>
          <cell r="EH6">
            <v>10098849.960000001</v>
          </cell>
          <cell r="EI6">
            <v>8395887.5299999993</v>
          </cell>
          <cell r="EJ6">
            <v>512544.93</v>
          </cell>
          <cell r="EK6">
            <v>454037.78</v>
          </cell>
          <cell r="EL6">
            <v>286408.03000000003</v>
          </cell>
          <cell r="EM6">
            <v>1034183.27</v>
          </cell>
          <cell r="EN6">
            <v>275743.57</v>
          </cell>
          <cell r="EO6">
            <v>212579.91</v>
          </cell>
          <cell r="EP6">
            <v>1978784.51</v>
          </cell>
          <cell r="EQ6">
            <v>146919.03</v>
          </cell>
          <cell r="ER6">
            <v>198106.69</v>
          </cell>
          <cell r="ES6">
            <v>213691.41</v>
          </cell>
          <cell r="ET6">
            <v>526212.56000000006</v>
          </cell>
          <cell r="EU6">
            <v>71794.41</v>
          </cell>
          <cell r="EV6">
            <v>380598.52</v>
          </cell>
          <cell r="EW6">
            <v>261721.99</v>
          </cell>
          <cell r="EX6">
            <v>884326.03</v>
          </cell>
          <cell r="EY6">
            <v>154067.14000000001</v>
          </cell>
          <cell r="EZ6">
            <v>0</v>
          </cell>
          <cell r="FA6">
            <v>0</v>
          </cell>
          <cell r="FB6">
            <v>935911.81</v>
          </cell>
          <cell r="FC6">
            <v>335096.78999999998</v>
          </cell>
          <cell r="FD6">
            <v>110922.48</v>
          </cell>
          <cell r="FE6">
            <v>332372.77</v>
          </cell>
          <cell r="FF6">
            <v>155676.76</v>
          </cell>
          <cell r="FG6">
            <v>75699.63</v>
          </cell>
          <cell r="FH6">
            <v>642911.23</v>
          </cell>
          <cell r="FI6">
            <v>68989.460000000006</v>
          </cell>
          <cell r="FJ6">
            <v>671793.59</v>
          </cell>
          <cell r="FK6">
            <v>3197212.01</v>
          </cell>
          <cell r="FL6">
            <v>1916425.13</v>
          </cell>
          <cell r="FM6">
            <v>18949320.460000001</v>
          </cell>
          <cell r="FN6">
            <v>0</v>
          </cell>
          <cell r="FO6">
            <v>843867.98</v>
          </cell>
          <cell r="FP6">
            <v>45877.74</v>
          </cell>
          <cell r="FQ6">
            <v>0</v>
          </cell>
          <cell r="FR6">
            <v>145648.94</v>
          </cell>
          <cell r="FS6">
            <v>0</v>
          </cell>
          <cell r="FT6">
            <v>547616.81000000006</v>
          </cell>
          <cell r="FU6">
            <v>577258.81999999995</v>
          </cell>
          <cell r="FV6">
            <v>303452.11</v>
          </cell>
          <cell r="FW6">
            <v>116848.88</v>
          </cell>
        </row>
        <row r="7">
          <cell r="B7">
            <v>4606175.1900000004</v>
          </cell>
          <cell r="C7">
            <v>28249591.670000002</v>
          </cell>
          <cell r="D7">
            <v>2844144.39</v>
          </cell>
          <cell r="E7">
            <v>17702128.780000001</v>
          </cell>
          <cell r="F7">
            <v>423557.29</v>
          </cell>
          <cell r="G7">
            <v>1010098.18</v>
          </cell>
          <cell r="H7">
            <v>5805792.8200000003</v>
          </cell>
          <cell r="I7">
            <v>1514940.73</v>
          </cell>
          <cell r="J7">
            <v>238137.94</v>
          </cell>
          <cell r="K7">
            <v>127080.48</v>
          </cell>
          <cell r="L7">
            <v>460398.53</v>
          </cell>
          <cell r="M7">
            <v>42866599.869999997</v>
          </cell>
          <cell r="N7">
            <v>7161081.7000000002</v>
          </cell>
          <cell r="O7">
            <v>219472.01</v>
          </cell>
          <cell r="P7">
            <v>32128606.579999998</v>
          </cell>
          <cell r="Q7">
            <v>5483900.3399999999</v>
          </cell>
          <cell r="R7">
            <v>210172.66</v>
          </cell>
          <cell r="S7">
            <v>287009.68</v>
          </cell>
          <cell r="T7">
            <v>58149.06</v>
          </cell>
          <cell r="U7">
            <v>257295.15</v>
          </cell>
          <cell r="V7">
            <v>386790.43</v>
          </cell>
          <cell r="W7">
            <v>100901.45</v>
          </cell>
          <cell r="X7">
            <v>787962.3</v>
          </cell>
          <cell r="Y7">
            <v>345727.41</v>
          </cell>
          <cell r="Z7">
            <v>17293366.989999998</v>
          </cell>
          <cell r="AA7">
            <v>1479436.56</v>
          </cell>
          <cell r="AB7">
            <v>159845.73000000001</v>
          </cell>
          <cell r="AC7">
            <v>434715.95</v>
          </cell>
          <cell r="AD7">
            <v>120731.97</v>
          </cell>
          <cell r="AE7">
            <v>191534.52</v>
          </cell>
          <cell r="AF7">
            <v>342451.62</v>
          </cell>
          <cell r="AG7">
            <v>1167379.52</v>
          </cell>
          <cell r="AH7">
            <v>426915.78</v>
          </cell>
          <cell r="AI7">
            <v>260203.51999999999</v>
          </cell>
          <cell r="AJ7">
            <v>159484.53</v>
          </cell>
          <cell r="AK7">
            <v>200962.8</v>
          </cell>
          <cell r="AL7">
            <v>429870.93</v>
          </cell>
          <cell r="AM7">
            <v>0</v>
          </cell>
          <cell r="AN7">
            <v>3522044.43</v>
          </cell>
          <cell r="AO7">
            <v>22763185.109999999</v>
          </cell>
          <cell r="AP7">
            <v>261133.67</v>
          </cell>
          <cell r="AQ7">
            <v>36970933.609999999</v>
          </cell>
          <cell r="AR7">
            <v>1387853.22</v>
          </cell>
          <cell r="AS7">
            <v>1925158.37</v>
          </cell>
          <cell r="AT7">
            <v>250771.07</v>
          </cell>
          <cell r="AU7">
            <v>392264.97</v>
          </cell>
          <cell r="AV7">
            <v>366961.02</v>
          </cell>
          <cell r="AW7">
            <v>106927.03999999999</v>
          </cell>
          <cell r="AX7">
            <v>469214.13</v>
          </cell>
          <cell r="AY7">
            <v>13676332.960000001</v>
          </cell>
          <cell r="AZ7">
            <v>7928261.8899999997</v>
          </cell>
          <cell r="BA7">
            <v>8366440.9800000004</v>
          </cell>
          <cell r="BB7">
            <v>15674185.48</v>
          </cell>
          <cell r="BC7">
            <v>2379716.37</v>
          </cell>
          <cell r="BD7">
            <v>954950.7</v>
          </cell>
          <cell r="BE7">
            <v>20601640.969999999</v>
          </cell>
          <cell r="BF7">
            <v>1067578.1200000001</v>
          </cell>
          <cell r="BG7">
            <v>594415.65</v>
          </cell>
          <cell r="BH7">
            <v>418183.16</v>
          </cell>
          <cell r="BI7">
            <v>4232590.51</v>
          </cell>
          <cell r="BJ7">
            <v>31277145.870000001</v>
          </cell>
          <cell r="BK7">
            <v>166225.38</v>
          </cell>
          <cell r="BL7">
            <v>524437.81999999995</v>
          </cell>
          <cell r="BM7">
            <v>2638338.0499999998</v>
          </cell>
          <cell r="BN7">
            <v>855460.93</v>
          </cell>
          <cell r="BO7">
            <v>58193.36</v>
          </cell>
          <cell r="BP7">
            <v>1775663.06</v>
          </cell>
          <cell r="BQ7">
            <v>4349388.8499999996</v>
          </cell>
          <cell r="BR7">
            <v>1088125.6299999999</v>
          </cell>
          <cell r="BS7">
            <v>195386.62</v>
          </cell>
          <cell r="BT7">
            <v>291666.34999999998</v>
          </cell>
          <cell r="BU7">
            <v>0</v>
          </cell>
          <cell r="BV7">
            <v>393668.79</v>
          </cell>
          <cell r="BW7">
            <v>50789.66</v>
          </cell>
          <cell r="BX7">
            <v>208774.35</v>
          </cell>
          <cell r="BY7">
            <v>263031.62</v>
          </cell>
          <cell r="BZ7">
            <v>38941.14</v>
          </cell>
          <cell r="CA7">
            <v>42804404.780000001</v>
          </cell>
          <cell r="CB7">
            <v>236822.79</v>
          </cell>
          <cell r="CC7">
            <v>326497.53000000003</v>
          </cell>
          <cell r="CD7">
            <v>189655.86</v>
          </cell>
          <cell r="CE7">
            <v>122559.16</v>
          </cell>
          <cell r="CF7">
            <v>239778.24</v>
          </cell>
          <cell r="CG7">
            <v>197727.39</v>
          </cell>
          <cell r="CH7">
            <v>536183.29</v>
          </cell>
          <cell r="CI7">
            <v>10586.7</v>
          </cell>
          <cell r="CJ7">
            <v>3169094.2</v>
          </cell>
          <cell r="CK7">
            <v>1323526.53</v>
          </cell>
          <cell r="CL7">
            <v>649528.01</v>
          </cell>
          <cell r="CM7">
            <v>17622377.969999999</v>
          </cell>
          <cell r="CN7">
            <v>6182745.4299999997</v>
          </cell>
          <cell r="CO7">
            <v>0</v>
          </cell>
          <cell r="CP7">
            <v>769517.25</v>
          </cell>
          <cell r="CQ7">
            <v>364724.19</v>
          </cell>
          <cell r="CR7">
            <v>228975.01</v>
          </cell>
          <cell r="CS7">
            <v>118730.84</v>
          </cell>
          <cell r="CT7">
            <v>345869.45</v>
          </cell>
          <cell r="CU7">
            <v>79278</v>
          </cell>
          <cell r="CV7">
            <v>258214.91</v>
          </cell>
          <cell r="CW7">
            <v>379852.64</v>
          </cell>
          <cell r="CX7">
            <v>115273.43</v>
          </cell>
          <cell r="CY7">
            <v>1469334.3</v>
          </cell>
          <cell r="CZ7">
            <v>177434.42</v>
          </cell>
          <cell r="DA7">
            <v>294039.7</v>
          </cell>
          <cell r="DB7">
            <v>166512.42000000001</v>
          </cell>
          <cell r="DC7">
            <v>238743.08</v>
          </cell>
          <cell r="DD7">
            <v>186002.69</v>
          </cell>
          <cell r="DE7">
            <v>14293430.49</v>
          </cell>
          <cell r="DF7">
            <v>61183.78</v>
          </cell>
          <cell r="DG7">
            <v>1029280.57</v>
          </cell>
          <cell r="DH7">
            <v>1320223.22</v>
          </cell>
          <cell r="DI7">
            <v>691512.69</v>
          </cell>
          <cell r="DJ7">
            <v>428857.62</v>
          </cell>
          <cell r="DK7">
            <v>3317559.36</v>
          </cell>
          <cell r="DL7">
            <v>396927.27</v>
          </cell>
          <cell r="DM7">
            <v>851175.12</v>
          </cell>
          <cell r="DN7">
            <v>2949569.58</v>
          </cell>
          <cell r="DO7">
            <v>234878.27</v>
          </cell>
          <cell r="DP7">
            <v>0</v>
          </cell>
          <cell r="DQ7">
            <v>1092895.4099999999</v>
          </cell>
          <cell r="DR7">
            <v>587712.1</v>
          </cell>
          <cell r="DS7">
            <v>269406.71999999997</v>
          </cell>
          <cell r="DT7">
            <v>353575.27</v>
          </cell>
          <cell r="DU7">
            <v>396011.02</v>
          </cell>
          <cell r="DV7">
            <v>446063.88</v>
          </cell>
          <cell r="DW7">
            <v>101334.66</v>
          </cell>
          <cell r="DX7">
            <v>140001.64000000001</v>
          </cell>
          <cell r="DY7">
            <v>350240.29</v>
          </cell>
          <cell r="DZ7">
            <v>0</v>
          </cell>
          <cell r="EA7">
            <v>384142.2</v>
          </cell>
          <cell r="EB7">
            <v>264927.73</v>
          </cell>
          <cell r="EC7">
            <v>0</v>
          </cell>
          <cell r="ED7">
            <v>251418.41</v>
          </cell>
          <cell r="EE7">
            <v>1146026.0900000001</v>
          </cell>
          <cell r="EF7">
            <v>255386.42</v>
          </cell>
          <cell r="EG7">
            <v>299480.09000000003</v>
          </cell>
          <cell r="EH7">
            <v>10098849.960000001</v>
          </cell>
          <cell r="EI7">
            <v>8395887.5299999993</v>
          </cell>
          <cell r="EJ7">
            <v>512544.93</v>
          </cell>
          <cell r="EK7">
            <v>454037.78</v>
          </cell>
          <cell r="EL7">
            <v>286408.03000000003</v>
          </cell>
          <cell r="EM7">
            <v>1034183.27</v>
          </cell>
          <cell r="EN7">
            <v>275743.57</v>
          </cell>
          <cell r="EO7">
            <v>212579.91</v>
          </cell>
          <cell r="EP7">
            <v>1978784.51</v>
          </cell>
          <cell r="EQ7">
            <v>146919.03</v>
          </cell>
          <cell r="ER7">
            <v>198106.69</v>
          </cell>
          <cell r="ES7">
            <v>213691.41</v>
          </cell>
          <cell r="ET7">
            <v>526212.56000000006</v>
          </cell>
          <cell r="EU7">
            <v>71794.41</v>
          </cell>
          <cell r="EV7">
            <v>380598.52</v>
          </cell>
          <cell r="EW7">
            <v>261721.99</v>
          </cell>
          <cell r="EX7">
            <v>884326.03</v>
          </cell>
          <cell r="EY7">
            <v>154067.14000000001</v>
          </cell>
          <cell r="EZ7">
            <v>0</v>
          </cell>
          <cell r="FA7">
            <v>0</v>
          </cell>
          <cell r="FB7">
            <v>935911.81</v>
          </cell>
          <cell r="FC7">
            <v>335096.78999999998</v>
          </cell>
          <cell r="FD7">
            <v>110922.48</v>
          </cell>
          <cell r="FE7">
            <v>332372.77</v>
          </cell>
          <cell r="FF7">
            <v>155676.76</v>
          </cell>
          <cell r="FG7">
            <v>75699.63</v>
          </cell>
          <cell r="FH7">
            <v>642911.23</v>
          </cell>
          <cell r="FI7">
            <v>68989.460000000006</v>
          </cell>
          <cell r="FJ7">
            <v>671793.59</v>
          </cell>
          <cell r="FK7">
            <v>3197212.01</v>
          </cell>
          <cell r="FL7">
            <v>1916425.13</v>
          </cell>
          <cell r="FM7">
            <v>18949320.460000001</v>
          </cell>
          <cell r="FN7">
            <v>0</v>
          </cell>
          <cell r="FO7">
            <v>843867.98</v>
          </cell>
          <cell r="FP7">
            <v>45877.74</v>
          </cell>
          <cell r="FQ7">
            <v>0</v>
          </cell>
          <cell r="FR7">
            <v>145648.94</v>
          </cell>
          <cell r="FS7">
            <v>0</v>
          </cell>
          <cell r="FT7">
            <v>547616.81000000006</v>
          </cell>
          <cell r="FU7">
            <v>577258.81999999995</v>
          </cell>
          <cell r="FV7">
            <v>303452.11</v>
          </cell>
          <cell r="FW7">
            <v>116848.88</v>
          </cell>
        </row>
        <row r="8">
          <cell r="B8">
            <v>4606175.1900000004</v>
          </cell>
          <cell r="C8">
            <v>28249591.670000002</v>
          </cell>
          <cell r="D8">
            <v>2844144.39</v>
          </cell>
          <cell r="E8">
            <v>17702128.780000001</v>
          </cell>
          <cell r="F8">
            <v>423557.29</v>
          </cell>
          <cell r="G8">
            <v>1010098.18</v>
          </cell>
          <cell r="H8">
            <v>5805792.8200000003</v>
          </cell>
          <cell r="I8">
            <v>1514940.73</v>
          </cell>
          <cell r="J8">
            <v>238137.94</v>
          </cell>
          <cell r="K8">
            <v>127080.48</v>
          </cell>
          <cell r="L8">
            <v>460398.53</v>
          </cell>
          <cell r="M8">
            <v>42866599.869999997</v>
          </cell>
          <cell r="N8">
            <v>7161081.7000000002</v>
          </cell>
          <cell r="O8">
            <v>219472.01</v>
          </cell>
          <cell r="P8">
            <v>32128606.579999998</v>
          </cell>
          <cell r="Q8">
            <v>5483900.3399999999</v>
          </cell>
          <cell r="R8">
            <v>210172.66</v>
          </cell>
          <cell r="S8">
            <v>287009.68</v>
          </cell>
          <cell r="T8">
            <v>58149.06</v>
          </cell>
          <cell r="U8">
            <v>257295.15</v>
          </cell>
          <cell r="V8">
            <v>386790.43</v>
          </cell>
          <cell r="W8">
            <v>100901.45</v>
          </cell>
          <cell r="X8">
            <v>787962.3</v>
          </cell>
          <cell r="Y8">
            <v>345727.41</v>
          </cell>
          <cell r="Z8">
            <v>17293366.989999998</v>
          </cell>
          <cell r="AA8">
            <v>1479436.56</v>
          </cell>
          <cell r="AB8">
            <v>159845.73000000001</v>
          </cell>
          <cell r="AC8">
            <v>434715.95</v>
          </cell>
          <cell r="AD8">
            <v>120731.97</v>
          </cell>
          <cell r="AE8">
            <v>191534.52</v>
          </cell>
          <cell r="AF8">
            <v>342451.62</v>
          </cell>
          <cell r="AG8">
            <v>1167379.52</v>
          </cell>
          <cell r="AH8">
            <v>426915.78</v>
          </cell>
          <cell r="AI8">
            <v>260203.51999999999</v>
          </cell>
          <cell r="AJ8">
            <v>159484.53</v>
          </cell>
          <cell r="AK8">
            <v>200962.8</v>
          </cell>
          <cell r="AL8">
            <v>429870.93</v>
          </cell>
          <cell r="AM8">
            <v>0</v>
          </cell>
          <cell r="AN8">
            <v>3522044.43</v>
          </cell>
          <cell r="AO8">
            <v>22763185.109999999</v>
          </cell>
          <cell r="AP8">
            <v>261133.67</v>
          </cell>
          <cell r="AQ8">
            <v>36970933.609999999</v>
          </cell>
          <cell r="AR8">
            <v>1387853.22</v>
          </cell>
          <cell r="AS8">
            <v>1925158.37</v>
          </cell>
          <cell r="AT8">
            <v>250771.07</v>
          </cell>
          <cell r="AU8">
            <v>392264.97</v>
          </cell>
          <cell r="AV8">
            <v>366961.02</v>
          </cell>
          <cell r="AW8">
            <v>106927.03999999999</v>
          </cell>
          <cell r="AX8">
            <v>469214.13</v>
          </cell>
          <cell r="AY8">
            <v>13676332.960000001</v>
          </cell>
          <cell r="AZ8">
            <v>7928261.8899999997</v>
          </cell>
          <cell r="BA8">
            <v>8366440.9800000004</v>
          </cell>
          <cell r="BB8">
            <v>15674185.48</v>
          </cell>
          <cell r="BC8">
            <v>2379716.37</v>
          </cell>
          <cell r="BD8">
            <v>954950.7</v>
          </cell>
          <cell r="BE8">
            <v>20601640.969999999</v>
          </cell>
          <cell r="BF8">
            <v>1067578.1200000001</v>
          </cell>
          <cell r="BG8">
            <v>594415.65</v>
          </cell>
          <cell r="BH8">
            <v>418183.16</v>
          </cell>
          <cell r="BI8">
            <v>4232590.51</v>
          </cell>
          <cell r="BJ8">
            <v>31277145.870000001</v>
          </cell>
          <cell r="BK8">
            <v>166225.38</v>
          </cell>
          <cell r="BL8">
            <v>524437.81999999995</v>
          </cell>
          <cell r="BM8">
            <v>2638338.0499999998</v>
          </cell>
          <cell r="BN8">
            <v>855460.93</v>
          </cell>
          <cell r="BO8">
            <v>58193.36</v>
          </cell>
          <cell r="BP8">
            <v>1775663.06</v>
          </cell>
          <cell r="BQ8">
            <v>4349388.8499999996</v>
          </cell>
          <cell r="BR8">
            <v>1088125.6299999999</v>
          </cell>
          <cell r="BS8">
            <v>195386.62</v>
          </cell>
          <cell r="BT8">
            <v>291666.34999999998</v>
          </cell>
          <cell r="BU8">
            <v>0</v>
          </cell>
          <cell r="BV8">
            <v>393668.79</v>
          </cell>
          <cell r="BW8">
            <v>50789.66</v>
          </cell>
          <cell r="BX8">
            <v>208774.35</v>
          </cell>
          <cell r="BY8">
            <v>263031.62</v>
          </cell>
          <cell r="BZ8">
            <v>38941.14</v>
          </cell>
          <cell r="CA8">
            <v>42804404.780000001</v>
          </cell>
          <cell r="CB8">
            <v>236822.79</v>
          </cell>
          <cell r="CC8">
            <v>326497.53000000003</v>
          </cell>
          <cell r="CD8">
            <v>189655.86</v>
          </cell>
          <cell r="CE8">
            <v>122559.16</v>
          </cell>
          <cell r="CF8">
            <v>239778.24</v>
          </cell>
          <cell r="CG8">
            <v>197727.39</v>
          </cell>
          <cell r="CH8">
            <v>536183.29</v>
          </cell>
          <cell r="CI8">
            <v>10586.7</v>
          </cell>
          <cell r="CJ8">
            <v>3169094.2</v>
          </cell>
          <cell r="CK8">
            <v>1323526.53</v>
          </cell>
          <cell r="CL8">
            <v>649528.01</v>
          </cell>
          <cell r="CM8">
            <v>17622377.969999999</v>
          </cell>
          <cell r="CN8">
            <v>6182745.4299999997</v>
          </cell>
          <cell r="CO8">
            <v>0</v>
          </cell>
          <cell r="CP8">
            <v>769517.25</v>
          </cell>
          <cell r="CQ8">
            <v>364724.19</v>
          </cell>
          <cell r="CR8">
            <v>228975.01</v>
          </cell>
          <cell r="CS8">
            <v>118730.84</v>
          </cell>
          <cell r="CT8">
            <v>345869.45</v>
          </cell>
          <cell r="CU8">
            <v>79278</v>
          </cell>
          <cell r="CV8">
            <v>258214.91</v>
          </cell>
          <cell r="CW8">
            <v>379852.64</v>
          </cell>
          <cell r="CX8">
            <v>115273.43</v>
          </cell>
          <cell r="CY8">
            <v>1469334.3</v>
          </cell>
          <cell r="CZ8">
            <v>177434.42</v>
          </cell>
          <cell r="DA8">
            <v>294039.7</v>
          </cell>
          <cell r="DB8">
            <v>166512.42000000001</v>
          </cell>
          <cell r="DC8">
            <v>238743.08</v>
          </cell>
          <cell r="DD8">
            <v>186002.69</v>
          </cell>
          <cell r="DE8">
            <v>14293430.49</v>
          </cell>
          <cell r="DF8">
            <v>61183.78</v>
          </cell>
          <cell r="DG8">
            <v>1029280.57</v>
          </cell>
          <cell r="DH8">
            <v>1320223.22</v>
          </cell>
          <cell r="DI8">
            <v>691512.69</v>
          </cell>
          <cell r="DJ8">
            <v>428857.62</v>
          </cell>
          <cell r="DK8">
            <v>3317559.36</v>
          </cell>
          <cell r="DL8">
            <v>396927.27</v>
          </cell>
          <cell r="DM8">
            <v>851175.12</v>
          </cell>
          <cell r="DN8">
            <v>2949569.58</v>
          </cell>
          <cell r="DO8">
            <v>234878.27</v>
          </cell>
          <cell r="DP8">
            <v>0</v>
          </cell>
          <cell r="DQ8">
            <v>1092895.4099999999</v>
          </cell>
          <cell r="DR8">
            <v>587712.1</v>
          </cell>
          <cell r="DS8">
            <v>269406.71999999997</v>
          </cell>
          <cell r="DT8">
            <v>353575.27</v>
          </cell>
          <cell r="DU8">
            <v>396011.02</v>
          </cell>
          <cell r="DV8">
            <v>446063.88</v>
          </cell>
          <cell r="DW8">
            <v>101334.66</v>
          </cell>
          <cell r="DX8">
            <v>140001.64000000001</v>
          </cell>
          <cell r="DY8">
            <v>350240.29</v>
          </cell>
          <cell r="DZ8">
            <v>0</v>
          </cell>
          <cell r="EA8">
            <v>384142.2</v>
          </cell>
          <cell r="EB8">
            <v>264927.73</v>
          </cell>
          <cell r="EC8">
            <v>0</v>
          </cell>
          <cell r="ED8">
            <v>251418.41</v>
          </cell>
          <cell r="EE8">
            <v>1146026.0900000001</v>
          </cell>
          <cell r="EF8">
            <v>255386.42</v>
          </cell>
          <cell r="EG8">
            <v>299480.09000000003</v>
          </cell>
          <cell r="EH8">
            <v>10098849.960000001</v>
          </cell>
          <cell r="EI8">
            <v>8395887.5299999993</v>
          </cell>
          <cell r="EJ8">
            <v>512544.93</v>
          </cell>
          <cell r="EK8">
            <v>454037.78</v>
          </cell>
          <cell r="EL8">
            <v>286408.03000000003</v>
          </cell>
          <cell r="EM8">
            <v>1034183.27</v>
          </cell>
          <cell r="EN8">
            <v>275743.57</v>
          </cell>
          <cell r="EO8">
            <v>212579.91</v>
          </cell>
          <cell r="EP8">
            <v>1978784.51</v>
          </cell>
          <cell r="EQ8">
            <v>146919.03</v>
          </cell>
          <cell r="ER8">
            <v>198106.69</v>
          </cell>
          <cell r="ES8">
            <v>213691.41</v>
          </cell>
          <cell r="ET8">
            <v>526212.56000000006</v>
          </cell>
          <cell r="EU8">
            <v>71794.41</v>
          </cell>
          <cell r="EV8">
            <v>380598.52</v>
          </cell>
          <cell r="EW8">
            <v>261721.99</v>
          </cell>
          <cell r="EX8">
            <v>884326.03</v>
          </cell>
          <cell r="EY8">
            <v>154067.14000000001</v>
          </cell>
          <cell r="EZ8">
            <v>0</v>
          </cell>
          <cell r="FA8">
            <v>0</v>
          </cell>
          <cell r="FB8">
            <v>935911.81</v>
          </cell>
          <cell r="FC8">
            <v>335096.78999999998</v>
          </cell>
          <cell r="FD8">
            <v>110922.48</v>
          </cell>
          <cell r="FE8">
            <v>332372.77</v>
          </cell>
          <cell r="FF8">
            <v>155676.76</v>
          </cell>
          <cell r="FG8">
            <v>75699.63</v>
          </cell>
          <cell r="FH8">
            <v>642911.23</v>
          </cell>
          <cell r="FI8">
            <v>68989.460000000006</v>
          </cell>
          <cell r="FJ8">
            <v>671793.59</v>
          </cell>
          <cell r="FK8">
            <v>3197212.01</v>
          </cell>
          <cell r="FL8">
            <v>1916425.13</v>
          </cell>
          <cell r="FM8">
            <v>18949320.460000001</v>
          </cell>
          <cell r="FN8">
            <v>0</v>
          </cell>
          <cell r="FO8">
            <v>843867.98</v>
          </cell>
          <cell r="FP8">
            <v>45877.74</v>
          </cell>
          <cell r="FQ8">
            <v>0</v>
          </cell>
          <cell r="FR8">
            <v>145648.94</v>
          </cell>
          <cell r="FS8">
            <v>0</v>
          </cell>
          <cell r="FT8">
            <v>547616.81000000006</v>
          </cell>
          <cell r="FU8">
            <v>577258.81999999995</v>
          </cell>
          <cell r="FV8">
            <v>303452.11</v>
          </cell>
          <cell r="FW8">
            <v>116848.88</v>
          </cell>
        </row>
        <row r="9">
          <cell r="B9">
            <v>4606175.1900000004</v>
          </cell>
          <cell r="C9">
            <v>28249591.670000002</v>
          </cell>
          <cell r="D9">
            <v>2844144.39</v>
          </cell>
          <cell r="E9">
            <v>17702128.780000001</v>
          </cell>
          <cell r="F9">
            <v>423557.29</v>
          </cell>
          <cell r="G9">
            <v>1010098.18</v>
          </cell>
          <cell r="H9">
            <v>5805792.8200000003</v>
          </cell>
          <cell r="I9">
            <v>1514940.73</v>
          </cell>
          <cell r="J9">
            <v>238137.94</v>
          </cell>
          <cell r="K9">
            <v>127080.48</v>
          </cell>
          <cell r="L9">
            <v>460398.53</v>
          </cell>
          <cell r="M9">
            <v>42866599.869999997</v>
          </cell>
          <cell r="N9">
            <v>7161081.7000000002</v>
          </cell>
          <cell r="O9">
            <v>219472.01</v>
          </cell>
          <cell r="P9">
            <v>32128606.579999998</v>
          </cell>
          <cell r="Q9">
            <v>5483900.3399999999</v>
          </cell>
          <cell r="R9">
            <v>210172.66</v>
          </cell>
          <cell r="S9">
            <v>287009.68</v>
          </cell>
          <cell r="T9">
            <v>58149.06</v>
          </cell>
          <cell r="U9">
            <v>257295.15</v>
          </cell>
          <cell r="V9">
            <v>386790.43</v>
          </cell>
          <cell r="W9">
            <v>100901.45</v>
          </cell>
          <cell r="X9">
            <v>787962.3</v>
          </cell>
          <cell r="Y9">
            <v>345727.41</v>
          </cell>
          <cell r="Z9">
            <v>17293366.989999998</v>
          </cell>
          <cell r="AA9">
            <v>1479436.56</v>
          </cell>
          <cell r="AB9">
            <v>159845.73000000001</v>
          </cell>
          <cell r="AC9">
            <v>434715.95</v>
          </cell>
          <cell r="AD9">
            <v>120731.97</v>
          </cell>
          <cell r="AE9">
            <v>191534.52</v>
          </cell>
          <cell r="AF9">
            <v>342451.62</v>
          </cell>
          <cell r="AG9">
            <v>1167379.52</v>
          </cell>
          <cell r="AH9">
            <v>426915.78</v>
          </cell>
          <cell r="AI9">
            <v>260203.51999999999</v>
          </cell>
          <cell r="AJ9">
            <v>159484.53</v>
          </cell>
          <cell r="AK9">
            <v>200962.8</v>
          </cell>
          <cell r="AL9">
            <v>429870.93</v>
          </cell>
          <cell r="AM9">
            <v>0</v>
          </cell>
          <cell r="AN9">
            <v>3522044.43</v>
          </cell>
          <cell r="AO9">
            <v>22763185.109999999</v>
          </cell>
          <cell r="AP9">
            <v>261133.67</v>
          </cell>
          <cell r="AQ9">
            <v>36970933.609999999</v>
          </cell>
          <cell r="AR9">
            <v>1387853.22</v>
          </cell>
          <cell r="AS9">
            <v>1925158.37</v>
          </cell>
          <cell r="AT9">
            <v>250771.07</v>
          </cell>
          <cell r="AU9">
            <v>392264.97</v>
          </cell>
          <cell r="AV9">
            <v>366961.02</v>
          </cell>
          <cell r="AW9">
            <v>106927.03999999999</v>
          </cell>
          <cell r="AX9">
            <v>469214.13</v>
          </cell>
          <cell r="AY9">
            <v>13676332.960000001</v>
          </cell>
          <cell r="AZ9">
            <v>7928261.8899999997</v>
          </cell>
          <cell r="BA9">
            <v>8366440.9800000004</v>
          </cell>
          <cell r="BB9">
            <v>15674185.48</v>
          </cell>
          <cell r="BC9">
            <v>2379716.37</v>
          </cell>
          <cell r="BD9">
            <v>954950.7</v>
          </cell>
          <cell r="BE9">
            <v>20601640.969999999</v>
          </cell>
          <cell r="BF9">
            <v>1067578.1200000001</v>
          </cell>
          <cell r="BG9">
            <v>594415.65</v>
          </cell>
          <cell r="BH9">
            <v>418183.16</v>
          </cell>
          <cell r="BI9">
            <v>4232590.51</v>
          </cell>
          <cell r="BJ9">
            <v>31277145.870000001</v>
          </cell>
          <cell r="BK9">
            <v>166225.38</v>
          </cell>
          <cell r="BL9">
            <v>524437.81999999995</v>
          </cell>
          <cell r="BM9">
            <v>2638338.0499999998</v>
          </cell>
          <cell r="BN9">
            <v>855460.93</v>
          </cell>
          <cell r="BO9">
            <v>58193.36</v>
          </cell>
          <cell r="BP9">
            <v>1775663.06</v>
          </cell>
          <cell r="BQ9">
            <v>4349388.8499999996</v>
          </cell>
          <cell r="BR9">
            <v>1088125.6299999999</v>
          </cell>
          <cell r="BS9">
            <v>195386.62</v>
          </cell>
          <cell r="BT9">
            <v>291666.34999999998</v>
          </cell>
          <cell r="BU9">
            <v>0</v>
          </cell>
          <cell r="BV9">
            <v>393668.79</v>
          </cell>
          <cell r="BW9">
            <v>50789.66</v>
          </cell>
          <cell r="BX9">
            <v>208774.35</v>
          </cell>
          <cell r="BY9">
            <v>263031.62</v>
          </cell>
          <cell r="BZ9">
            <v>38941.14</v>
          </cell>
          <cell r="CA9">
            <v>42804404.780000001</v>
          </cell>
          <cell r="CB9">
            <v>236822.79</v>
          </cell>
          <cell r="CC9">
            <v>326497.53000000003</v>
          </cell>
          <cell r="CD9">
            <v>189655.86</v>
          </cell>
          <cell r="CE9">
            <v>122559.16</v>
          </cell>
          <cell r="CF9">
            <v>239778.24</v>
          </cell>
          <cell r="CG9">
            <v>197727.39</v>
          </cell>
          <cell r="CH9">
            <v>536183.29</v>
          </cell>
          <cell r="CI9">
            <v>10586.7</v>
          </cell>
          <cell r="CJ9">
            <v>3169094.2</v>
          </cell>
          <cell r="CK9">
            <v>1323526.53</v>
          </cell>
          <cell r="CL9">
            <v>649528.01</v>
          </cell>
          <cell r="CM9">
            <v>17622377.969999999</v>
          </cell>
          <cell r="CN9">
            <v>6182745.4299999997</v>
          </cell>
          <cell r="CO9">
            <v>0</v>
          </cell>
          <cell r="CP9">
            <v>769517.25</v>
          </cell>
          <cell r="CQ9">
            <v>364724.19</v>
          </cell>
          <cell r="CR9">
            <v>228975.01</v>
          </cell>
          <cell r="CS9">
            <v>316615.58999999997</v>
          </cell>
          <cell r="CT9">
            <v>345869.45</v>
          </cell>
          <cell r="CU9">
            <v>79278</v>
          </cell>
          <cell r="CV9">
            <v>258214.91</v>
          </cell>
          <cell r="CW9">
            <v>379852.64</v>
          </cell>
          <cell r="CX9">
            <v>115273.43</v>
          </cell>
          <cell r="CY9">
            <v>1469334.3</v>
          </cell>
          <cell r="CZ9">
            <v>177434.42</v>
          </cell>
          <cell r="DA9">
            <v>294039.7</v>
          </cell>
          <cell r="DB9">
            <v>166512.42000000001</v>
          </cell>
          <cell r="DC9">
            <v>238743.08</v>
          </cell>
          <cell r="DD9">
            <v>186002.69</v>
          </cell>
          <cell r="DE9">
            <v>14293430.49</v>
          </cell>
          <cell r="DF9">
            <v>61183.78</v>
          </cell>
          <cell r="DG9">
            <v>1029280.57</v>
          </cell>
          <cell r="DH9">
            <v>1320223.22</v>
          </cell>
          <cell r="DI9">
            <v>691512.69</v>
          </cell>
          <cell r="DJ9">
            <v>428857.62</v>
          </cell>
          <cell r="DK9">
            <v>3317559.36</v>
          </cell>
          <cell r="DL9">
            <v>396927.27</v>
          </cell>
          <cell r="DM9">
            <v>851175.12</v>
          </cell>
          <cell r="DN9">
            <v>2949569.58</v>
          </cell>
          <cell r="DO9">
            <v>234878.27</v>
          </cell>
          <cell r="DP9">
            <v>0</v>
          </cell>
          <cell r="DQ9">
            <v>1092895.4099999999</v>
          </cell>
          <cell r="DR9">
            <v>587712.1</v>
          </cell>
          <cell r="DS9">
            <v>269406.71999999997</v>
          </cell>
          <cell r="DT9">
            <v>353575.27</v>
          </cell>
          <cell r="DU9">
            <v>396011.02</v>
          </cell>
          <cell r="DV9">
            <v>446063.88</v>
          </cell>
          <cell r="DW9">
            <v>101334.66</v>
          </cell>
          <cell r="DX9">
            <v>140001.64000000001</v>
          </cell>
          <cell r="DY9">
            <v>350240.29</v>
          </cell>
          <cell r="DZ9">
            <v>0</v>
          </cell>
          <cell r="EA9">
            <v>384142.2</v>
          </cell>
          <cell r="EB9">
            <v>264927.73</v>
          </cell>
          <cell r="EC9">
            <v>0</v>
          </cell>
          <cell r="ED9">
            <v>251418.41</v>
          </cell>
          <cell r="EE9">
            <v>1146026.0900000001</v>
          </cell>
          <cell r="EF9">
            <v>255386.42</v>
          </cell>
          <cell r="EG9">
            <v>299480.09000000003</v>
          </cell>
          <cell r="EH9">
            <v>10098849.960000001</v>
          </cell>
          <cell r="EI9">
            <v>8395887.5299999993</v>
          </cell>
          <cell r="EJ9">
            <v>512544.93</v>
          </cell>
          <cell r="EK9">
            <v>454037.78</v>
          </cell>
          <cell r="EL9">
            <v>286408.03000000003</v>
          </cell>
          <cell r="EM9">
            <v>1034183.27</v>
          </cell>
          <cell r="EN9">
            <v>275743.57</v>
          </cell>
          <cell r="EO9">
            <v>212579.91</v>
          </cell>
          <cell r="EP9">
            <v>1978784.51</v>
          </cell>
          <cell r="EQ9">
            <v>146919.03</v>
          </cell>
          <cell r="ER9">
            <v>198106.69</v>
          </cell>
          <cell r="ES9">
            <v>213691.41</v>
          </cell>
          <cell r="ET9">
            <v>526212.56000000006</v>
          </cell>
          <cell r="EU9">
            <v>71794.41</v>
          </cell>
          <cell r="EV9">
            <v>380598.52</v>
          </cell>
          <cell r="EW9">
            <v>261721.99</v>
          </cell>
          <cell r="EX9">
            <v>884326.03</v>
          </cell>
          <cell r="EY9">
            <v>154067.14000000001</v>
          </cell>
          <cell r="EZ9">
            <v>0</v>
          </cell>
          <cell r="FA9">
            <v>0</v>
          </cell>
          <cell r="FB9">
            <v>935911.81</v>
          </cell>
          <cell r="FC9">
            <v>335096.78999999998</v>
          </cell>
          <cell r="FD9">
            <v>110922.48</v>
          </cell>
          <cell r="FE9">
            <v>332372.77</v>
          </cell>
          <cell r="FF9">
            <v>155676.76</v>
          </cell>
          <cell r="FG9">
            <v>75699.63</v>
          </cell>
          <cell r="FH9">
            <v>642911.23</v>
          </cell>
          <cell r="FI9">
            <v>68989.460000000006</v>
          </cell>
          <cell r="FJ9">
            <v>671793.59</v>
          </cell>
          <cell r="FK9">
            <v>3197212.01</v>
          </cell>
          <cell r="FL9">
            <v>1916425.13</v>
          </cell>
          <cell r="FM9">
            <v>18949320.460000001</v>
          </cell>
          <cell r="FN9">
            <v>0</v>
          </cell>
          <cell r="FO9">
            <v>843867.98</v>
          </cell>
          <cell r="FP9">
            <v>45877.74</v>
          </cell>
          <cell r="FQ9">
            <v>0</v>
          </cell>
          <cell r="FR9">
            <v>145648.94</v>
          </cell>
          <cell r="FS9">
            <v>0</v>
          </cell>
          <cell r="FT9">
            <v>547616.81000000006</v>
          </cell>
          <cell r="FU9">
            <v>577258.81999999995</v>
          </cell>
          <cell r="FV9">
            <v>303452.11</v>
          </cell>
          <cell r="FW9">
            <v>116848.88</v>
          </cell>
        </row>
        <row r="10">
          <cell r="B10">
            <v>4802208.34</v>
          </cell>
          <cell r="C10">
            <v>32157288.199999999</v>
          </cell>
          <cell r="D10">
            <v>3216891.37</v>
          </cell>
          <cell r="E10">
            <v>17591142.420000002</v>
          </cell>
          <cell r="F10">
            <v>1439824.59</v>
          </cell>
          <cell r="G10">
            <v>1108222.31</v>
          </cell>
          <cell r="H10">
            <v>7232928.9400000004</v>
          </cell>
          <cell r="I10">
            <v>1685804.69</v>
          </cell>
          <cell r="J10">
            <v>224830.66</v>
          </cell>
          <cell r="K10">
            <v>587192.18000000005</v>
          </cell>
          <cell r="L10">
            <v>560176.06000000006</v>
          </cell>
          <cell r="M10">
            <v>47323181.700000003</v>
          </cell>
          <cell r="N10">
            <v>9020370.5199999996</v>
          </cell>
          <cell r="O10">
            <v>329526.27</v>
          </cell>
          <cell r="P10">
            <v>34195627</v>
          </cell>
          <cell r="Q10">
            <v>5655526.7000000002</v>
          </cell>
          <cell r="R10">
            <v>627987.17000000004</v>
          </cell>
          <cell r="S10">
            <v>273656.44</v>
          </cell>
          <cell r="T10">
            <v>82284.25</v>
          </cell>
          <cell r="U10">
            <v>277246.21000000002</v>
          </cell>
          <cell r="V10">
            <v>139020.93</v>
          </cell>
          <cell r="W10">
            <v>107342.04</v>
          </cell>
          <cell r="X10">
            <v>739724.19</v>
          </cell>
          <cell r="Y10">
            <v>344865.98</v>
          </cell>
          <cell r="Z10">
            <v>26917692.539999999</v>
          </cell>
          <cell r="AA10">
            <v>7216013.9699999997</v>
          </cell>
          <cell r="AB10">
            <v>332579.90999999997</v>
          </cell>
          <cell r="AC10">
            <v>692409.75</v>
          </cell>
          <cell r="AD10">
            <v>135369.16</v>
          </cell>
          <cell r="AE10">
            <v>190821.14</v>
          </cell>
          <cell r="AF10">
            <v>1454770.54</v>
          </cell>
          <cell r="AG10">
            <v>1174470.3500000001</v>
          </cell>
          <cell r="AH10">
            <v>388737.1</v>
          </cell>
          <cell r="AI10">
            <v>336167.62</v>
          </cell>
          <cell r="AJ10">
            <v>178096.15</v>
          </cell>
          <cell r="AK10">
            <v>243219.26</v>
          </cell>
          <cell r="AL10">
            <v>450123.16</v>
          </cell>
          <cell r="AM10">
            <v>3679.37</v>
          </cell>
          <cell r="AN10">
            <v>4380301.9000000004</v>
          </cell>
          <cell r="AO10">
            <v>41810140.530000001</v>
          </cell>
          <cell r="AP10">
            <v>280216.64</v>
          </cell>
          <cell r="AQ10">
            <v>43502074.549999997</v>
          </cell>
          <cell r="AR10">
            <v>2288882.3199999998</v>
          </cell>
          <cell r="AS10">
            <v>1294415.92</v>
          </cell>
          <cell r="AT10">
            <v>202878.34</v>
          </cell>
          <cell r="AU10">
            <v>423986.83</v>
          </cell>
          <cell r="AV10">
            <v>372737.65</v>
          </cell>
          <cell r="AW10">
            <v>149709.26999999999</v>
          </cell>
          <cell r="AX10">
            <v>466557.35</v>
          </cell>
          <cell r="AY10">
            <v>13766813.310000001</v>
          </cell>
          <cell r="AZ10">
            <v>8607306.7899999991</v>
          </cell>
          <cell r="BA10">
            <v>8541419.0199999996</v>
          </cell>
          <cell r="BB10">
            <v>18557929.449999999</v>
          </cell>
          <cell r="BC10">
            <v>2802517.98</v>
          </cell>
          <cell r="BD10">
            <v>1017266.45</v>
          </cell>
          <cell r="BE10">
            <v>22420028.32</v>
          </cell>
          <cell r="BF10">
            <v>1151823.51</v>
          </cell>
          <cell r="BG10">
            <v>636154.62</v>
          </cell>
          <cell r="BH10">
            <v>432831.91</v>
          </cell>
          <cell r="BI10">
            <v>4894290.42</v>
          </cell>
          <cell r="BJ10">
            <v>38194708.810000002</v>
          </cell>
          <cell r="BK10">
            <v>158107.35</v>
          </cell>
          <cell r="BL10">
            <v>403896.41</v>
          </cell>
          <cell r="BM10">
            <v>2960780.72</v>
          </cell>
          <cell r="BN10">
            <v>855559.19</v>
          </cell>
          <cell r="BO10">
            <v>110101.39</v>
          </cell>
          <cell r="BP10">
            <v>2337277.52</v>
          </cell>
          <cell r="BQ10">
            <v>4986955.54</v>
          </cell>
          <cell r="BR10">
            <v>1371220.01</v>
          </cell>
          <cell r="BS10">
            <v>210357.38</v>
          </cell>
          <cell r="BT10">
            <v>296510.95</v>
          </cell>
          <cell r="BU10">
            <v>0</v>
          </cell>
          <cell r="BV10">
            <v>871245.6</v>
          </cell>
          <cell r="BW10">
            <v>91869.05</v>
          </cell>
          <cell r="BX10">
            <v>402161.3</v>
          </cell>
          <cell r="BY10">
            <v>384043.21</v>
          </cell>
          <cell r="BZ10">
            <v>69146.039999999994</v>
          </cell>
          <cell r="CA10">
            <v>52226540.439999998</v>
          </cell>
          <cell r="CB10">
            <v>261781.71</v>
          </cell>
          <cell r="CC10">
            <v>154724.26999999999</v>
          </cell>
          <cell r="CD10">
            <v>70532.08</v>
          </cell>
          <cell r="CE10">
            <v>151461.94</v>
          </cell>
          <cell r="CF10">
            <v>229013.8</v>
          </cell>
          <cell r="CG10">
            <v>185928.4</v>
          </cell>
          <cell r="CH10">
            <v>601155.51</v>
          </cell>
          <cell r="CI10">
            <v>115404.27</v>
          </cell>
          <cell r="CJ10">
            <v>2180218.2599999998</v>
          </cell>
          <cell r="CK10">
            <v>1347354.82</v>
          </cell>
          <cell r="CL10">
            <v>563287.06999999995</v>
          </cell>
          <cell r="CM10">
            <v>21471636.960000001</v>
          </cell>
          <cell r="CN10">
            <v>9256220.6400000006</v>
          </cell>
          <cell r="CO10">
            <v>0</v>
          </cell>
          <cell r="CP10">
            <v>935972.93</v>
          </cell>
          <cell r="CQ10">
            <v>392705.84</v>
          </cell>
          <cell r="CR10">
            <v>243890.14</v>
          </cell>
          <cell r="CS10">
            <v>264320.95</v>
          </cell>
          <cell r="CT10">
            <v>413790.61</v>
          </cell>
          <cell r="CU10">
            <v>74168.23</v>
          </cell>
          <cell r="CV10">
            <v>282620.68</v>
          </cell>
          <cell r="CW10">
            <v>438018.7</v>
          </cell>
          <cell r="CX10">
            <v>114307.6</v>
          </cell>
          <cell r="CY10">
            <v>1627135.13</v>
          </cell>
          <cell r="CZ10">
            <v>184415.63</v>
          </cell>
          <cell r="DA10">
            <v>285272.87</v>
          </cell>
          <cell r="DB10">
            <v>184618.14</v>
          </cell>
          <cell r="DC10">
            <v>299969.33</v>
          </cell>
          <cell r="DD10">
            <v>193723.08</v>
          </cell>
          <cell r="DE10">
            <v>16566123.560000001</v>
          </cell>
          <cell r="DF10">
            <v>55025.59</v>
          </cell>
          <cell r="DG10">
            <v>1178484.3700000001</v>
          </cell>
          <cell r="DH10">
            <v>1624541.91</v>
          </cell>
          <cell r="DI10">
            <v>716932.84</v>
          </cell>
          <cell r="DJ10">
            <v>405873.34</v>
          </cell>
          <cell r="DK10">
            <v>3516018.48</v>
          </cell>
          <cell r="DL10">
            <v>403891.86</v>
          </cell>
          <cell r="DM10">
            <v>938975.43</v>
          </cell>
          <cell r="DN10">
            <v>2976299.96</v>
          </cell>
          <cell r="DO10">
            <v>237174.58</v>
          </cell>
          <cell r="DP10">
            <v>0</v>
          </cell>
          <cell r="DQ10">
            <v>1136391.05</v>
          </cell>
          <cell r="DR10">
            <v>591560.63</v>
          </cell>
          <cell r="DS10">
            <v>276008.61</v>
          </cell>
          <cell r="DT10">
            <v>364639.29</v>
          </cell>
          <cell r="DU10">
            <v>373789.8</v>
          </cell>
          <cell r="DV10">
            <v>463791.3</v>
          </cell>
          <cell r="DW10">
            <v>183484.72</v>
          </cell>
          <cell r="DX10">
            <v>194740.07</v>
          </cell>
          <cell r="DY10">
            <v>394220.36</v>
          </cell>
          <cell r="DZ10">
            <v>0</v>
          </cell>
          <cell r="EA10">
            <v>399053.42</v>
          </cell>
          <cell r="EB10">
            <v>278819.37</v>
          </cell>
          <cell r="EC10">
            <v>0</v>
          </cell>
          <cell r="ED10">
            <v>261765.34</v>
          </cell>
          <cell r="EE10">
            <v>1154481.72</v>
          </cell>
          <cell r="EF10">
            <v>272815.95</v>
          </cell>
          <cell r="EG10">
            <v>300962.65999999997</v>
          </cell>
          <cell r="EH10">
            <v>10749750.140000001</v>
          </cell>
          <cell r="EI10">
            <v>9566062.4199999999</v>
          </cell>
          <cell r="EJ10">
            <v>640733.22</v>
          </cell>
          <cell r="EK10">
            <v>442334.38</v>
          </cell>
          <cell r="EL10">
            <v>318780.81</v>
          </cell>
          <cell r="EM10">
            <v>1102743.9099999999</v>
          </cell>
          <cell r="EN10">
            <v>291208.36</v>
          </cell>
          <cell r="EO10">
            <v>261046.43</v>
          </cell>
          <cell r="EP10">
            <v>1869538.55</v>
          </cell>
          <cell r="EQ10">
            <v>166961.51</v>
          </cell>
          <cell r="ER10">
            <v>186696</v>
          </cell>
          <cell r="ES10">
            <v>261157.98</v>
          </cell>
          <cell r="ET10">
            <v>549421.66</v>
          </cell>
          <cell r="EU10">
            <v>91209.75</v>
          </cell>
          <cell r="EV10">
            <v>537680.21</v>
          </cell>
          <cell r="EW10">
            <v>271886.09000000003</v>
          </cell>
          <cell r="EX10">
            <v>557359.26</v>
          </cell>
          <cell r="EY10">
            <v>162646</v>
          </cell>
          <cell r="EZ10">
            <v>920418.11</v>
          </cell>
          <cell r="FA10">
            <v>38323.58</v>
          </cell>
          <cell r="FB10">
            <v>1133292.31</v>
          </cell>
          <cell r="FC10">
            <v>332129.34000000003</v>
          </cell>
          <cell r="FD10">
            <v>118310.07</v>
          </cell>
          <cell r="FE10">
            <v>329826.15999999997</v>
          </cell>
          <cell r="FF10">
            <v>155107.59</v>
          </cell>
          <cell r="FG10">
            <v>75497.850000000006</v>
          </cell>
          <cell r="FH10">
            <v>590217.56999999995</v>
          </cell>
          <cell r="FI10">
            <v>350050.24</v>
          </cell>
          <cell r="FJ10">
            <v>272764.55</v>
          </cell>
          <cell r="FK10">
            <v>5235035.6100000003</v>
          </cell>
          <cell r="FL10">
            <v>1319738.19</v>
          </cell>
          <cell r="FM10">
            <v>22842841.289999999</v>
          </cell>
          <cell r="FN10">
            <v>0</v>
          </cell>
          <cell r="FO10">
            <v>1835515.94</v>
          </cell>
          <cell r="FP10">
            <v>0</v>
          </cell>
          <cell r="FQ10">
            <v>0</v>
          </cell>
          <cell r="FR10">
            <v>0</v>
          </cell>
          <cell r="FS10">
            <v>0</v>
          </cell>
          <cell r="FT10">
            <v>575397.16</v>
          </cell>
          <cell r="FU10">
            <v>487314.65</v>
          </cell>
          <cell r="FV10">
            <v>319341.21000000002</v>
          </cell>
          <cell r="FW10">
            <v>174830.46</v>
          </cell>
        </row>
        <row r="11">
          <cell r="B11">
            <v>4793695.08</v>
          </cell>
          <cell r="C11">
            <v>33403564.190000001</v>
          </cell>
          <cell r="D11">
            <v>3841389.21</v>
          </cell>
          <cell r="E11">
            <v>18920499.390000001</v>
          </cell>
          <cell r="F11">
            <v>1489833.85</v>
          </cell>
          <cell r="G11">
            <v>1146772.72</v>
          </cell>
          <cell r="H11">
            <v>7242741.7400000002</v>
          </cell>
          <cell r="I11">
            <v>1672787.28</v>
          </cell>
          <cell r="J11">
            <v>231029.27</v>
          </cell>
          <cell r="K11">
            <v>533464.98</v>
          </cell>
          <cell r="L11">
            <v>691375.1</v>
          </cell>
          <cell r="M11">
            <v>47482764.189999998</v>
          </cell>
          <cell r="N11">
            <v>8884657.3000000007</v>
          </cell>
          <cell r="O11">
            <v>340081.86</v>
          </cell>
          <cell r="P11">
            <v>34554549.18</v>
          </cell>
          <cell r="Q11">
            <v>5934326.4500000002</v>
          </cell>
          <cell r="R11">
            <v>674909.11</v>
          </cell>
          <cell r="S11">
            <v>305292.28999999998</v>
          </cell>
          <cell r="T11">
            <v>82275.95</v>
          </cell>
          <cell r="U11">
            <v>277900.28999999998</v>
          </cell>
          <cell r="V11">
            <v>176210.75</v>
          </cell>
          <cell r="W11">
            <v>107341.59</v>
          </cell>
          <cell r="X11">
            <v>752180.26</v>
          </cell>
          <cell r="Y11">
            <v>355867.85</v>
          </cell>
          <cell r="Z11">
            <v>26917692.539999999</v>
          </cell>
          <cell r="AA11">
            <v>7300724.4699999997</v>
          </cell>
          <cell r="AB11">
            <v>336447.78</v>
          </cell>
          <cell r="AC11">
            <v>695828.15</v>
          </cell>
          <cell r="AD11">
            <v>135133.35999999999</v>
          </cell>
          <cell r="AE11">
            <v>191063.66</v>
          </cell>
          <cell r="AF11">
            <v>78366.75</v>
          </cell>
          <cell r="AG11">
            <v>1223636.21</v>
          </cell>
          <cell r="AH11">
            <v>408000.07</v>
          </cell>
          <cell r="AI11">
            <v>336167.62</v>
          </cell>
          <cell r="AJ11">
            <v>178331.78</v>
          </cell>
          <cell r="AK11">
            <v>248851.12</v>
          </cell>
          <cell r="AL11">
            <v>454788.26</v>
          </cell>
          <cell r="AM11">
            <v>29437.57</v>
          </cell>
          <cell r="AN11">
            <v>4728216</v>
          </cell>
          <cell r="AO11">
            <v>42402651.030000001</v>
          </cell>
          <cell r="AP11">
            <v>282408.25</v>
          </cell>
          <cell r="AQ11">
            <v>43435944.759999998</v>
          </cell>
          <cell r="AR11">
            <v>2337351.61</v>
          </cell>
          <cell r="AS11">
            <v>1332152.08</v>
          </cell>
          <cell r="AT11">
            <v>211846.33</v>
          </cell>
          <cell r="AU11">
            <v>430070.73</v>
          </cell>
          <cell r="AV11">
            <v>377871.39</v>
          </cell>
          <cell r="AW11">
            <v>147920.92000000001</v>
          </cell>
          <cell r="AX11">
            <v>484631.45</v>
          </cell>
          <cell r="AY11">
            <v>14037726.15</v>
          </cell>
          <cell r="AZ11">
            <v>8661378.9000000004</v>
          </cell>
          <cell r="BA11">
            <v>8824104.7699999996</v>
          </cell>
          <cell r="BB11">
            <v>18785959.469999999</v>
          </cell>
          <cell r="BC11">
            <v>2837041</v>
          </cell>
          <cell r="BD11">
            <v>1088212.77</v>
          </cell>
          <cell r="BE11">
            <v>22649117.670000002</v>
          </cell>
          <cell r="BF11">
            <v>1236046.8700000001</v>
          </cell>
          <cell r="BG11">
            <v>633576.44999999995</v>
          </cell>
          <cell r="BH11">
            <v>433669.57</v>
          </cell>
          <cell r="BI11">
            <v>4879474.33</v>
          </cell>
          <cell r="BJ11">
            <v>38801751.649999999</v>
          </cell>
          <cell r="BK11">
            <v>164515.32999999999</v>
          </cell>
          <cell r="BL11">
            <v>408852.43</v>
          </cell>
          <cell r="BM11">
            <v>2931438.25</v>
          </cell>
          <cell r="BN11">
            <v>903619.55</v>
          </cell>
          <cell r="BO11">
            <v>131155.35999999999</v>
          </cell>
          <cell r="BP11">
            <v>2638279.4300000002</v>
          </cell>
          <cell r="BQ11">
            <v>5025846.82</v>
          </cell>
          <cell r="BR11">
            <v>1369339.35</v>
          </cell>
          <cell r="BS11">
            <v>221615.71</v>
          </cell>
          <cell r="BT11">
            <v>299933.11</v>
          </cell>
          <cell r="BU11">
            <v>0</v>
          </cell>
          <cell r="BV11">
            <v>898357.75</v>
          </cell>
          <cell r="BW11">
            <v>95554.39</v>
          </cell>
          <cell r="BX11">
            <v>402161.3</v>
          </cell>
          <cell r="BY11">
            <v>382980.66</v>
          </cell>
          <cell r="BZ11">
            <v>59045.19</v>
          </cell>
          <cell r="CA11">
            <v>52889390.439999998</v>
          </cell>
          <cell r="CB11">
            <v>261781.72</v>
          </cell>
          <cell r="CC11">
            <v>163535.51</v>
          </cell>
          <cell r="CD11">
            <v>270313.46999999997</v>
          </cell>
          <cell r="CE11">
            <v>142021.34</v>
          </cell>
          <cell r="CF11">
            <v>250183.08</v>
          </cell>
          <cell r="CG11">
            <v>204538.58</v>
          </cell>
          <cell r="CH11">
            <v>618453.52</v>
          </cell>
          <cell r="CI11">
            <v>388753.01</v>
          </cell>
          <cell r="CJ11">
            <v>2247180.67</v>
          </cell>
          <cell r="CK11">
            <v>1418322.52</v>
          </cell>
          <cell r="CL11">
            <v>633631.57999999996</v>
          </cell>
          <cell r="CM11">
            <v>19870908.329999998</v>
          </cell>
          <cell r="CN11">
            <v>9173635.1799999997</v>
          </cell>
          <cell r="CO11">
            <v>0</v>
          </cell>
          <cell r="CP11">
            <v>882471.19</v>
          </cell>
          <cell r="CQ11">
            <v>424700.7</v>
          </cell>
          <cell r="CR11">
            <v>247941.25</v>
          </cell>
          <cell r="CS11">
            <v>264320.95</v>
          </cell>
          <cell r="CT11">
            <v>449216.93</v>
          </cell>
          <cell r="CU11">
            <v>75707.56</v>
          </cell>
          <cell r="CV11">
            <v>283070.43</v>
          </cell>
          <cell r="CW11">
            <v>438332.92</v>
          </cell>
          <cell r="CX11">
            <v>118208.93</v>
          </cell>
          <cell r="CY11">
            <v>1657130.88</v>
          </cell>
          <cell r="CZ11">
            <v>186650.43</v>
          </cell>
          <cell r="DA11">
            <v>286539.71999999997</v>
          </cell>
          <cell r="DB11">
            <v>184265.92</v>
          </cell>
          <cell r="DC11">
            <v>301479.46000000002</v>
          </cell>
          <cell r="DD11">
            <v>204729.33</v>
          </cell>
          <cell r="DE11">
            <v>16741038.26</v>
          </cell>
          <cell r="DF11">
            <v>59844.5</v>
          </cell>
          <cell r="DG11">
            <v>1216581.22</v>
          </cell>
          <cell r="DH11">
            <v>1809601.46</v>
          </cell>
          <cell r="DI11">
            <v>723937.24</v>
          </cell>
          <cell r="DJ11">
            <v>424495.75</v>
          </cell>
          <cell r="DK11">
            <v>3556474.53</v>
          </cell>
          <cell r="DL11">
            <v>416808.06</v>
          </cell>
          <cell r="DM11">
            <v>931638.26</v>
          </cell>
          <cell r="DN11">
            <v>3198358.95</v>
          </cell>
          <cell r="DO11">
            <v>243179.62</v>
          </cell>
          <cell r="DP11">
            <v>0</v>
          </cell>
          <cell r="DQ11">
            <v>1145386.03</v>
          </cell>
          <cell r="DR11">
            <v>608263.18000000005</v>
          </cell>
          <cell r="DS11">
            <v>277045.34999999998</v>
          </cell>
          <cell r="DT11">
            <v>366903.86</v>
          </cell>
          <cell r="DU11">
            <v>392110.25</v>
          </cell>
          <cell r="DV11">
            <v>466529.05</v>
          </cell>
          <cell r="DW11">
            <v>179829.44</v>
          </cell>
          <cell r="DX11">
            <v>196770.66</v>
          </cell>
          <cell r="DY11">
            <v>549129.98</v>
          </cell>
          <cell r="DZ11">
            <v>0</v>
          </cell>
          <cell r="EA11">
            <v>407112.66</v>
          </cell>
          <cell r="EB11">
            <v>280684.87</v>
          </cell>
          <cell r="EC11">
            <v>0</v>
          </cell>
          <cell r="ED11">
            <v>264213.84999999998</v>
          </cell>
          <cell r="EE11">
            <v>1184430.1599999999</v>
          </cell>
          <cell r="EF11">
            <v>278087.93</v>
          </cell>
          <cell r="EG11">
            <v>308124.23</v>
          </cell>
          <cell r="EH11">
            <v>10927722.810000001</v>
          </cell>
          <cell r="EI11">
            <v>9609077.8300000001</v>
          </cell>
          <cell r="EJ11">
            <v>658801.14</v>
          </cell>
          <cell r="EK11">
            <v>429737.58</v>
          </cell>
          <cell r="EL11">
            <v>340541.59</v>
          </cell>
          <cell r="EM11">
            <v>1090180.99</v>
          </cell>
          <cell r="EN11">
            <v>291729.84999999998</v>
          </cell>
          <cell r="EO11">
            <v>263806.36</v>
          </cell>
          <cell r="EP11">
            <v>1899272.86</v>
          </cell>
          <cell r="EQ11">
            <v>169469.89</v>
          </cell>
          <cell r="ER11">
            <v>169671.74</v>
          </cell>
          <cell r="ES11">
            <v>261241.16</v>
          </cell>
          <cell r="ET11">
            <v>557823.88</v>
          </cell>
          <cell r="EU11">
            <v>90584.17</v>
          </cell>
          <cell r="EV11">
            <v>545946.65</v>
          </cell>
          <cell r="EW11">
            <v>273455.13</v>
          </cell>
          <cell r="EX11">
            <v>544001.94999999995</v>
          </cell>
          <cell r="EY11">
            <v>157919.82</v>
          </cell>
          <cell r="EZ11">
            <v>932569.17</v>
          </cell>
          <cell r="FA11">
            <v>138813.45000000001</v>
          </cell>
          <cell r="FB11">
            <v>1409065.98</v>
          </cell>
          <cell r="FC11">
            <v>358857.94</v>
          </cell>
          <cell r="FD11">
            <v>118310.07</v>
          </cell>
          <cell r="FE11">
            <v>348559.8</v>
          </cell>
          <cell r="FF11">
            <v>142858.93</v>
          </cell>
          <cell r="FG11">
            <v>99670.98</v>
          </cell>
          <cell r="FH11">
            <v>750125.12</v>
          </cell>
          <cell r="FI11">
            <v>351988.55</v>
          </cell>
          <cell r="FJ11">
            <v>271165.32</v>
          </cell>
          <cell r="FK11">
            <v>5301587.47</v>
          </cell>
          <cell r="FL11">
            <v>1352456.6</v>
          </cell>
          <cell r="FM11">
            <v>23189671.949999999</v>
          </cell>
          <cell r="FN11">
            <v>0</v>
          </cell>
          <cell r="FO11">
            <v>1996898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598607.53</v>
          </cell>
          <cell r="FU11">
            <v>484577.63</v>
          </cell>
          <cell r="FV11">
            <v>318401.21000000002</v>
          </cell>
          <cell r="FW11">
            <v>174217.29</v>
          </cell>
        </row>
        <row r="12">
          <cell r="B12">
            <v>4989217.4000000004</v>
          </cell>
          <cell r="C12">
            <v>33403564.190000001</v>
          </cell>
          <cell r="D12">
            <v>3841389.2</v>
          </cell>
          <cell r="E12">
            <v>18920499.379999999</v>
          </cell>
          <cell r="F12">
            <v>1489833.85</v>
          </cell>
          <cell r="G12">
            <v>1146772.71</v>
          </cell>
          <cell r="H12">
            <v>7242741.75</v>
          </cell>
          <cell r="I12">
            <v>1672787.28</v>
          </cell>
          <cell r="J12">
            <v>231029.27</v>
          </cell>
          <cell r="K12">
            <v>590505.1</v>
          </cell>
          <cell r="L12">
            <v>691375.09</v>
          </cell>
          <cell r="M12">
            <v>47482764.189999998</v>
          </cell>
          <cell r="N12">
            <v>8884657.3000000007</v>
          </cell>
          <cell r="O12">
            <v>340081.86</v>
          </cell>
          <cell r="P12">
            <v>34554549.18</v>
          </cell>
          <cell r="Q12">
            <v>5934326.4500000002</v>
          </cell>
          <cell r="R12">
            <v>674909.11</v>
          </cell>
          <cell r="S12">
            <v>305292.3</v>
          </cell>
          <cell r="T12">
            <v>82275.95</v>
          </cell>
          <cell r="U12">
            <v>277900.3</v>
          </cell>
          <cell r="V12">
            <v>176210.75</v>
          </cell>
          <cell r="W12">
            <v>107341.59</v>
          </cell>
          <cell r="X12">
            <v>752180.26</v>
          </cell>
          <cell r="Y12">
            <v>355867.85</v>
          </cell>
          <cell r="Z12">
            <v>26917692.550000001</v>
          </cell>
          <cell r="AA12">
            <v>7300724.4699999997</v>
          </cell>
          <cell r="AB12">
            <v>336447.78</v>
          </cell>
          <cell r="AC12">
            <v>695828.15</v>
          </cell>
          <cell r="AD12">
            <v>135133.35999999999</v>
          </cell>
          <cell r="AE12">
            <v>191063.66</v>
          </cell>
          <cell r="AF12">
            <v>78366.740000000005</v>
          </cell>
          <cell r="AG12">
            <v>1223636.21</v>
          </cell>
          <cell r="AH12">
            <v>408000.07</v>
          </cell>
          <cell r="AI12">
            <v>336167.62</v>
          </cell>
          <cell r="AJ12">
            <v>178331.78</v>
          </cell>
          <cell r="AK12">
            <v>248851.12</v>
          </cell>
          <cell r="AL12">
            <v>454788.25</v>
          </cell>
          <cell r="AM12">
            <v>44885.22</v>
          </cell>
          <cell r="AN12">
            <v>4728216</v>
          </cell>
          <cell r="AO12">
            <v>42402651.030000001</v>
          </cell>
          <cell r="AP12">
            <v>282408.25</v>
          </cell>
          <cell r="AQ12">
            <v>43435944.75</v>
          </cell>
          <cell r="AR12">
            <v>2337351.61</v>
          </cell>
          <cell r="AS12">
            <v>1332152.08</v>
          </cell>
          <cell r="AT12">
            <v>211846.33</v>
          </cell>
          <cell r="AU12">
            <v>430070.73</v>
          </cell>
          <cell r="AV12">
            <v>377871.39</v>
          </cell>
          <cell r="AW12">
            <v>147920.92000000001</v>
          </cell>
          <cell r="AX12">
            <v>484631.45</v>
          </cell>
          <cell r="AY12">
            <v>14037726.140000001</v>
          </cell>
          <cell r="AZ12">
            <v>8750133.9900000002</v>
          </cell>
          <cell r="BA12">
            <v>8824104.7699999996</v>
          </cell>
          <cell r="BB12">
            <v>18785959.469999999</v>
          </cell>
          <cell r="BC12">
            <v>2837041</v>
          </cell>
          <cell r="BD12">
            <v>1088212.77</v>
          </cell>
          <cell r="BE12">
            <v>22649117.670000002</v>
          </cell>
          <cell r="BF12">
            <v>1246475.7</v>
          </cell>
          <cell r="BG12">
            <v>633576.44999999995</v>
          </cell>
          <cell r="BH12">
            <v>433669.57</v>
          </cell>
          <cell r="BI12">
            <v>4879474.33</v>
          </cell>
          <cell r="BJ12">
            <v>38801751.659999996</v>
          </cell>
          <cell r="BK12">
            <v>164515.32999999999</v>
          </cell>
          <cell r="BL12">
            <v>416216.22</v>
          </cell>
          <cell r="BM12">
            <v>2931438.25</v>
          </cell>
          <cell r="BN12">
            <v>903619.55</v>
          </cell>
          <cell r="BO12">
            <v>131155.35999999999</v>
          </cell>
          <cell r="BP12">
            <v>2638279.44</v>
          </cell>
          <cell r="BQ12">
            <v>5025846.82</v>
          </cell>
          <cell r="BR12">
            <v>1369339.34</v>
          </cell>
          <cell r="BS12">
            <v>221615.71</v>
          </cell>
          <cell r="BT12">
            <v>299933.11</v>
          </cell>
          <cell r="BU12">
            <v>0</v>
          </cell>
          <cell r="BV12">
            <v>898357.75</v>
          </cell>
          <cell r="BW12">
            <v>95554.39</v>
          </cell>
          <cell r="BX12">
            <v>508640.34</v>
          </cell>
          <cell r="BY12">
            <v>382980.67</v>
          </cell>
          <cell r="BZ12">
            <v>59045.2</v>
          </cell>
          <cell r="CA12">
            <v>52889390.439999998</v>
          </cell>
          <cell r="CB12">
            <v>261781.71</v>
          </cell>
          <cell r="CC12">
            <v>163535.51</v>
          </cell>
          <cell r="CD12">
            <v>270313.46999999997</v>
          </cell>
          <cell r="CE12">
            <v>142021.34</v>
          </cell>
          <cell r="CF12">
            <v>250183.08</v>
          </cell>
          <cell r="CG12">
            <v>204538.58</v>
          </cell>
          <cell r="CH12">
            <v>618453.52</v>
          </cell>
          <cell r="CI12">
            <v>388753.02</v>
          </cell>
          <cell r="CJ12">
            <v>2247180.67</v>
          </cell>
          <cell r="CK12">
            <v>1418322.51</v>
          </cell>
          <cell r="CL12">
            <v>633631.57999999996</v>
          </cell>
          <cell r="CM12">
            <v>20069621.219999999</v>
          </cell>
          <cell r="CN12">
            <v>9274808.4100000001</v>
          </cell>
          <cell r="CO12">
            <v>0</v>
          </cell>
          <cell r="CP12">
            <v>882471.19</v>
          </cell>
          <cell r="CQ12">
            <v>424700.7</v>
          </cell>
          <cell r="CR12">
            <v>247941.25</v>
          </cell>
          <cell r="CS12">
            <v>264320.95</v>
          </cell>
          <cell r="CT12">
            <v>449216.93</v>
          </cell>
          <cell r="CU12">
            <v>75707.56</v>
          </cell>
          <cell r="CV12">
            <v>283070.43</v>
          </cell>
          <cell r="CW12">
            <v>438332.92</v>
          </cell>
          <cell r="CX12">
            <v>118208.93</v>
          </cell>
          <cell r="CY12">
            <v>1708264.99</v>
          </cell>
          <cell r="CZ12">
            <v>186650.43</v>
          </cell>
          <cell r="DA12">
            <v>286539.71999999997</v>
          </cell>
          <cell r="DB12">
            <v>184265.93</v>
          </cell>
          <cell r="DC12">
            <v>301479.46999999997</v>
          </cell>
          <cell r="DD12">
            <v>204729.33</v>
          </cell>
          <cell r="DE12">
            <v>16741038.25</v>
          </cell>
          <cell r="DF12">
            <v>59844.5</v>
          </cell>
          <cell r="DG12">
            <v>1216581.22</v>
          </cell>
          <cell r="DH12">
            <v>1809601.46</v>
          </cell>
          <cell r="DI12">
            <v>723937.24</v>
          </cell>
          <cell r="DJ12">
            <v>424495.75</v>
          </cell>
          <cell r="DK12">
            <v>3556474.53</v>
          </cell>
          <cell r="DL12">
            <v>416808.06</v>
          </cell>
          <cell r="DM12">
            <v>931638.26</v>
          </cell>
          <cell r="DN12">
            <v>3198358.95</v>
          </cell>
          <cell r="DO12">
            <v>243179.62</v>
          </cell>
          <cell r="DP12">
            <v>0</v>
          </cell>
          <cell r="DQ12">
            <v>1145386.03</v>
          </cell>
          <cell r="DR12">
            <v>608263.18000000005</v>
          </cell>
          <cell r="DS12">
            <v>277045.34999999998</v>
          </cell>
          <cell r="DT12">
            <v>366903.85</v>
          </cell>
          <cell r="DU12">
            <v>392110.25</v>
          </cell>
          <cell r="DV12">
            <v>466529.05</v>
          </cell>
          <cell r="DW12">
            <v>179829.44</v>
          </cell>
          <cell r="DX12">
            <v>196770.66</v>
          </cell>
          <cell r="DY12">
            <v>549129.98</v>
          </cell>
          <cell r="DZ12">
            <v>0</v>
          </cell>
          <cell r="EA12">
            <v>407112.66</v>
          </cell>
          <cell r="EB12">
            <v>280684.87</v>
          </cell>
          <cell r="EC12">
            <v>0</v>
          </cell>
          <cell r="ED12">
            <v>264213.84999999998</v>
          </cell>
          <cell r="EE12">
            <v>1184430.1599999999</v>
          </cell>
          <cell r="EF12">
            <v>278087.93</v>
          </cell>
          <cell r="EG12">
            <v>308124.23</v>
          </cell>
          <cell r="EH12">
            <v>10927722.810000001</v>
          </cell>
          <cell r="EI12">
            <v>9609077.8300000001</v>
          </cell>
          <cell r="EJ12">
            <v>658801.14</v>
          </cell>
          <cell r="EK12">
            <v>429737.58</v>
          </cell>
          <cell r="EL12">
            <v>340541.59</v>
          </cell>
          <cell r="EM12">
            <v>1090180.99</v>
          </cell>
          <cell r="EN12">
            <v>291729.84999999998</v>
          </cell>
          <cell r="EO12">
            <v>263806.37</v>
          </cell>
          <cell r="EP12">
            <v>1899272.86</v>
          </cell>
          <cell r="EQ12">
            <v>171061.4</v>
          </cell>
          <cell r="ER12">
            <v>169671.75</v>
          </cell>
          <cell r="ES12">
            <v>261241.16</v>
          </cell>
          <cell r="ET12">
            <v>557823.88</v>
          </cell>
          <cell r="EU12">
            <v>90584.18</v>
          </cell>
          <cell r="EV12">
            <v>545946.66</v>
          </cell>
          <cell r="EW12">
            <v>273455.13</v>
          </cell>
          <cell r="EX12">
            <v>544001.94999999995</v>
          </cell>
          <cell r="EY12">
            <v>157919.82</v>
          </cell>
          <cell r="EZ12">
            <v>1002175.33</v>
          </cell>
          <cell r="FA12">
            <v>138813.45000000001</v>
          </cell>
          <cell r="FB12">
            <v>1409065.97</v>
          </cell>
          <cell r="FC12">
            <v>358857.94</v>
          </cell>
          <cell r="FD12">
            <v>118310.07</v>
          </cell>
          <cell r="FE12">
            <v>348559.8</v>
          </cell>
          <cell r="FF12">
            <v>142858.93</v>
          </cell>
          <cell r="FG12">
            <v>99670.98</v>
          </cell>
          <cell r="FH12">
            <v>750125.12</v>
          </cell>
          <cell r="FI12">
            <v>351988.55</v>
          </cell>
          <cell r="FJ12">
            <v>273076.19</v>
          </cell>
          <cell r="FK12">
            <v>5360866.84</v>
          </cell>
          <cell r="FL12">
            <v>1379869.21</v>
          </cell>
          <cell r="FM12">
            <v>23189671.960000001</v>
          </cell>
          <cell r="FN12">
            <v>0</v>
          </cell>
          <cell r="FO12">
            <v>1996898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598607.53</v>
          </cell>
          <cell r="FU12">
            <v>484577.62</v>
          </cell>
          <cell r="FV12">
            <v>318401.21000000002</v>
          </cell>
          <cell r="FW12">
            <v>174217.28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2090984.1</v>
          </cell>
          <cell r="J13">
            <v>288786.59000000003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425102.33</v>
          </cell>
          <cell r="P13">
            <v>0</v>
          </cell>
          <cell r="Q13">
            <v>7417908.0599999996</v>
          </cell>
          <cell r="R13">
            <v>0</v>
          </cell>
          <cell r="S13">
            <v>0</v>
          </cell>
          <cell r="T13">
            <v>0</v>
          </cell>
          <cell r="U13">
            <v>347375.37</v>
          </cell>
          <cell r="V13">
            <v>0</v>
          </cell>
          <cell r="W13">
            <v>0</v>
          </cell>
          <cell r="X13">
            <v>940225.33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168916.69</v>
          </cell>
          <cell r="AE13">
            <v>238829.57</v>
          </cell>
          <cell r="AF13">
            <v>0</v>
          </cell>
          <cell r="AG13">
            <v>0</v>
          </cell>
          <cell r="AH13">
            <v>510000.08</v>
          </cell>
          <cell r="AI13">
            <v>0</v>
          </cell>
          <cell r="AJ13">
            <v>222914.73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264807.90999999997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205644.16</v>
          </cell>
          <cell r="BL13">
            <v>0</v>
          </cell>
          <cell r="BM13">
            <v>0</v>
          </cell>
          <cell r="BN13">
            <v>1129524.44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277019.64</v>
          </cell>
          <cell r="BT13">
            <v>374916.39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327227.14</v>
          </cell>
          <cell r="CC13">
            <v>0</v>
          </cell>
          <cell r="CD13">
            <v>0</v>
          </cell>
          <cell r="CE13">
            <v>177526.67</v>
          </cell>
          <cell r="CF13">
            <v>312728.84999999998</v>
          </cell>
          <cell r="CG13">
            <v>0</v>
          </cell>
          <cell r="CH13">
            <v>0</v>
          </cell>
          <cell r="CI13">
            <v>0</v>
          </cell>
          <cell r="CJ13">
            <v>2808975.84</v>
          </cell>
          <cell r="CK13">
            <v>0</v>
          </cell>
          <cell r="CL13">
            <v>792039.48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309926.56</v>
          </cell>
          <cell r="CS13">
            <v>0</v>
          </cell>
          <cell r="CT13">
            <v>561521.16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233313.04</v>
          </cell>
          <cell r="DA13">
            <v>358174.65</v>
          </cell>
          <cell r="DB13">
            <v>230332.41</v>
          </cell>
          <cell r="DC13">
            <v>0</v>
          </cell>
          <cell r="DD13">
            <v>255911.67</v>
          </cell>
          <cell r="DE13">
            <v>0</v>
          </cell>
          <cell r="DF13">
            <v>74805.62</v>
          </cell>
          <cell r="DG13">
            <v>0</v>
          </cell>
          <cell r="DH13">
            <v>0</v>
          </cell>
          <cell r="DI13">
            <v>0</v>
          </cell>
          <cell r="DJ13">
            <v>530619.68000000005</v>
          </cell>
          <cell r="DK13">
            <v>4445593.17</v>
          </cell>
          <cell r="DL13">
            <v>0</v>
          </cell>
          <cell r="DM13">
            <v>0</v>
          </cell>
          <cell r="DN13">
            <v>0</v>
          </cell>
          <cell r="DO13">
            <v>303974.52</v>
          </cell>
          <cell r="DP13">
            <v>0</v>
          </cell>
          <cell r="DQ13">
            <v>1431732.54</v>
          </cell>
          <cell r="DR13">
            <v>760328.98</v>
          </cell>
          <cell r="DS13">
            <v>346306.68</v>
          </cell>
          <cell r="DT13">
            <v>458629.82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508890.83</v>
          </cell>
          <cell r="EB13">
            <v>350856.09</v>
          </cell>
          <cell r="EC13">
            <v>0</v>
          </cell>
          <cell r="ED13">
            <v>330267.32</v>
          </cell>
          <cell r="EE13">
            <v>1480537.7</v>
          </cell>
          <cell r="EF13">
            <v>347609.91</v>
          </cell>
          <cell r="EG13">
            <v>385155.29</v>
          </cell>
          <cell r="EH13">
            <v>13659653.51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364662.31</v>
          </cell>
          <cell r="EO13">
            <v>0</v>
          </cell>
          <cell r="EP13">
            <v>0</v>
          </cell>
          <cell r="EQ13">
            <v>213826.76</v>
          </cell>
          <cell r="ER13">
            <v>212089.68</v>
          </cell>
          <cell r="ES13">
            <v>326551.45</v>
          </cell>
          <cell r="ET13">
            <v>697279.85</v>
          </cell>
          <cell r="EU13">
            <v>0</v>
          </cell>
          <cell r="EV13">
            <v>0</v>
          </cell>
          <cell r="EW13">
            <v>341818.91</v>
          </cell>
          <cell r="EX13">
            <v>0</v>
          </cell>
          <cell r="EY13">
            <v>197399.78</v>
          </cell>
          <cell r="EZ13">
            <v>0</v>
          </cell>
          <cell r="FA13">
            <v>0</v>
          </cell>
          <cell r="FB13">
            <v>0</v>
          </cell>
          <cell r="FC13">
            <v>448572.43</v>
          </cell>
          <cell r="FD13">
            <v>147887.59</v>
          </cell>
          <cell r="FE13">
            <v>0</v>
          </cell>
          <cell r="FF13">
            <v>178573.66</v>
          </cell>
          <cell r="FG13">
            <v>0</v>
          </cell>
          <cell r="FH13">
            <v>0</v>
          </cell>
          <cell r="FI13">
            <v>439985.68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748259.41</v>
          </cell>
          <cell r="FU13">
            <v>605722.03</v>
          </cell>
          <cell r="FV13">
            <v>0</v>
          </cell>
          <cell r="FW13">
            <v>0</v>
          </cell>
        </row>
        <row r="14">
          <cell r="B14">
            <v>4989217.3899999997</v>
          </cell>
          <cell r="C14">
            <v>33403564.190000001</v>
          </cell>
          <cell r="D14">
            <v>3841389.21</v>
          </cell>
          <cell r="E14">
            <v>18920499.390000001</v>
          </cell>
          <cell r="F14">
            <v>1489833.84</v>
          </cell>
          <cell r="G14">
            <v>1146772.72</v>
          </cell>
          <cell r="H14">
            <v>7242741.7400000002</v>
          </cell>
          <cell r="I14">
            <v>1115191.53</v>
          </cell>
          <cell r="J14">
            <v>154019.50999999995</v>
          </cell>
          <cell r="K14">
            <v>590505.11</v>
          </cell>
          <cell r="L14">
            <v>691375.1</v>
          </cell>
          <cell r="M14">
            <v>47482764.189999998</v>
          </cell>
          <cell r="N14">
            <v>8884657.3000000007</v>
          </cell>
          <cell r="O14">
            <v>226721.25</v>
          </cell>
          <cell r="P14">
            <v>34554549.18</v>
          </cell>
          <cell r="Q14">
            <v>3956217.6400000006</v>
          </cell>
          <cell r="R14">
            <v>674909.12</v>
          </cell>
          <cell r="S14">
            <v>305292.28999999998</v>
          </cell>
          <cell r="T14">
            <v>82275.960000000006</v>
          </cell>
          <cell r="U14">
            <v>185266.86</v>
          </cell>
          <cell r="V14">
            <v>176210.75</v>
          </cell>
          <cell r="W14">
            <v>107341.59</v>
          </cell>
          <cell r="X14">
            <v>501453.5</v>
          </cell>
          <cell r="Y14">
            <v>355867.84</v>
          </cell>
          <cell r="Z14">
            <v>26917692.539999999</v>
          </cell>
          <cell r="AA14">
            <v>7300724.4699999997</v>
          </cell>
          <cell r="AB14">
            <v>336447.78</v>
          </cell>
          <cell r="AC14">
            <v>695828.14</v>
          </cell>
          <cell r="AD14">
            <v>90088.900000000009</v>
          </cell>
          <cell r="AE14">
            <v>127375.76999999999</v>
          </cell>
          <cell r="AF14">
            <v>78366.75</v>
          </cell>
          <cell r="AG14">
            <v>1223636.22</v>
          </cell>
          <cell r="AH14">
            <v>272000.05</v>
          </cell>
          <cell r="AI14">
            <v>336167.62</v>
          </cell>
          <cell r="AJ14">
            <v>118887.84999999998</v>
          </cell>
          <cell r="AK14">
            <v>248851.12</v>
          </cell>
          <cell r="AL14">
            <v>454788.26</v>
          </cell>
          <cell r="AM14">
            <v>44885.22</v>
          </cell>
          <cell r="AN14">
            <v>4728216</v>
          </cell>
          <cell r="AO14">
            <v>42402651.030000001</v>
          </cell>
          <cell r="AP14">
            <v>282408.24</v>
          </cell>
          <cell r="AQ14">
            <v>43435944.759999998</v>
          </cell>
          <cell r="AR14">
            <v>2337351.61</v>
          </cell>
          <cell r="AS14">
            <v>1332152.08</v>
          </cell>
          <cell r="AT14">
            <v>141230.89000000001</v>
          </cell>
          <cell r="AU14">
            <v>430070.74</v>
          </cell>
          <cell r="AV14">
            <v>377871.39</v>
          </cell>
          <cell r="AW14">
            <v>147920.92000000001</v>
          </cell>
          <cell r="AX14">
            <v>484631.44</v>
          </cell>
          <cell r="AY14">
            <v>14037726.15</v>
          </cell>
          <cell r="AZ14">
            <v>8750133.9900000002</v>
          </cell>
          <cell r="BA14">
            <v>8824104.7799999993</v>
          </cell>
          <cell r="BB14">
            <v>18785959.469999999</v>
          </cell>
          <cell r="BC14">
            <v>2837041</v>
          </cell>
          <cell r="BD14">
            <v>1088212.77</v>
          </cell>
          <cell r="BE14">
            <v>22649117.670000002</v>
          </cell>
          <cell r="BF14">
            <v>1246475.69</v>
          </cell>
          <cell r="BG14">
            <v>633576.43999999994</v>
          </cell>
          <cell r="BH14">
            <v>433669.57</v>
          </cell>
          <cell r="BI14">
            <v>4879474.32</v>
          </cell>
          <cell r="BJ14">
            <v>38801751.649999999</v>
          </cell>
          <cell r="BK14">
            <v>109676.87999999998</v>
          </cell>
          <cell r="BL14">
            <v>416216.22</v>
          </cell>
          <cell r="BM14">
            <v>2931438.24</v>
          </cell>
          <cell r="BN14">
            <v>602413.03000000014</v>
          </cell>
          <cell r="BO14">
            <v>131155.37</v>
          </cell>
          <cell r="BP14">
            <v>2638279.4300000002</v>
          </cell>
          <cell r="BQ14">
            <v>5025846.82</v>
          </cell>
          <cell r="BR14">
            <v>1369339.35</v>
          </cell>
          <cell r="BS14">
            <v>147743.79999999999</v>
          </cell>
          <cell r="BT14">
            <v>199955.40999999997</v>
          </cell>
          <cell r="BU14">
            <v>0</v>
          </cell>
          <cell r="BV14">
            <v>898357.74</v>
          </cell>
          <cell r="BW14">
            <v>95554.38</v>
          </cell>
          <cell r="BX14">
            <v>508640.35</v>
          </cell>
          <cell r="BY14">
            <v>382980.66</v>
          </cell>
          <cell r="BZ14">
            <v>59045.19</v>
          </cell>
          <cell r="CA14">
            <v>52889390.439999998</v>
          </cell>
          <cell r="CB14">
            <v>174521.15</v>
          </cell>
          <cell r="CC14">
            <v>163535.5</v>
          </cell>
          <cell r="CD14">
            <v>270313.46000000002</v>
          </cell>
          <cell r="CE14">
            <v>94680.89999999998</v>
          </cell>
          <cell r="CF14">
            <v>166788.73000000001</v>
          </cell>
          <cell r="CG14">
            <v>204538.57</v>
          </cell>
          <cell r="CH14">
            <v>618453.51</v>
          </cell>
          <cell r="CI14">
            <v>388753.01</v>
          </cell>
          <cell r="CJ14">
            <v>1498120.4500000002</v>
          </cell>
          <cell r="CK14">
            <v>1418322.52</v>
          </cell>
          <cell r="CL14">
            <v>422421.04999999993</v>
          </cell>
          <cell r="CM14">
            <v>20069621.210000001</v>
          </cell>
          <cell r="CN14">
            <v>9274808.4100000001</v>
          </cell>
          <cell r="CO14">
            <v>0</v>
          </cell>
          <cell r="CP14">
            <v>882471.19</v>
          </cell>
          <cell r="CQ14">
            <v>424700.7</v>
          </cell>
          <cell r="CR14">
            <v>165294.16</v>
          </cell>
          <cell r="CS14">
            <v>264320.95</v>
          </cell>
          <cell r="CT14">
            <v>299477.95999999996</v>
          </cell>
          <cell r="CU14">
            <v>75707.55</v>
          </cell>
          <cell r="CV14">
            <v>283070.43</v>
          </cell>
          <cell r="CW14">
            <v>438332.92</v>
          </cell>
          <cell r="CX14">
            <v>118208.94</v>
          </cell>
          <cell r="CY14">
            <v>1708264.98</v>
          </cell>
          <cell r="CZ14">
            <v>124433.62</v>
          </cell>
          <cell r="DA14">
            <v>191026.47999999992</v>
          </cell>
          <cell r="DB14">
            <v>122843.94</v>
          </cell>
          <cell r="DC14">
            <v>301479.46000000002</v>
          </cell>
          <cell r="DD14">
            <v>136486.20999999996</v>
          </cell>
          <cell r="DE14">
            <v>16741038.26</v>
          </cell>
          <cell r="DF14">
            <v>39896.340000000004</v>
          </cell>
          <cell r="DG14">
            <v>1216581.23</v>
          </cell>
          <cell r="DH14">
            <v>1809601.46</v>
          </cell>
          <cell r="DI14">
            <v>723937.25</v>
          </cell>
          <cell r="DJ14">
            <v>282997.16999999993</v>
          </cell>
          <cell r="DK14">
            <v>2370983.0300000003</v>
          </cell>
          <cell r="DL14">
            <v>416808.06</v>
          </cell>
          <cell r="DM14">
            <v>931638.25</v>
          </cell>
          <cell r="DN14">
            <v>3198358.95</v>
          </cell>
          <cell r="DO14">
            <v>162119.74999999997</v>
          </cell>
          <cell r="DP14">
            <v>0</v>
          </cell>
          <cell r="DQ14">
            <v>763590.67999999993</v>
          </cell>
          <cell r="DR14">
            <v>405508.78</v>
          </cell>
          <cell r="DS14">
            <v>184696.90999999997</v>
          </cell>
          <cell r="DT14">
            <v>244602.57</v>
          </cell>
          <cell r="DU14">
            <v>392110.25</v>
          </cell>
          <cell r="DV14">
            <v>466529.04</v>
          </cell>
          <cell r="DW14">
            <v>179829.44</v>
          </cell>
          <cell r="DX14">
            <v>196770.65</v>
          </cell>
          <cell r="DY14">
            <v>549129.97</v>
          </cell>
          <cell r="DZ14">
            <v>0</v>
          </cell>
          <cell r="EA14">
            <v>271408.42999999993</v>
          </cell>
          <cell r="EB14">
            <v>187123.23999999996</v>
          </cell>
          <cell r="EC14">
            <v>0</v>
          </cell>
          <cell r="ED14">
            <v>176142.55999999997</v>
          </cell>
          <cell r="EE14">
            <v>789620.10999999987</v>
          </cell>
          <cell r="EF14">
            <v>185391.96000000002</v>
          </cell>
          <cell r="EG14">
            <v>205416.15000000002</v>
          </cell>
          <cell r="EH14">
            <v>7285148.540000001</v>
          </cell>
          <cell r="EI14">
            <v>9609077.8300000001</v>
          </cell>
          <cell r="EJ14">
            <v>658801.14</v>
          </cell>
          <cell r="EK14">
            <v>429737.58</v>
          </cell>
          <cell r="EL14">
            <v>340541.59</v>
          </cell>
          <cell r="EM14">
            <v>1090180.99</v>
          </cell>
          <cell r="EN14">
            <v>194486.57</v>
          </cell>
          <cell r="EO14">
            <v>263806.36</v>
          </cell>
          <cell r="EP14">
            <v>1899272.86</v>
          </cell>
          <cell r="EQ14">
            <v>114040.94</v>
          </cell>
          <cell r="ER14">
            <v>113114.48999999999</v>
          </cell>
          <cell r="ES14">
            <v>174160.78</v>
          </cell>
          <cell r="ET14">
            <v>371882.59</v>
          </cell>
          <cell r="EU14">
            <v>90584.17</v>
          </cell>
          <cell r="EV14">
            <v>545946.65</v>
          </cell>
          <cell r="EW14">
            <v>182303.43000000002</v>
          </cell>
          <cell r="EX14">
            <v>544001.93999999994</v>
          </cell>
          <cell r="EY14">
            <v>105279.88999999998</v>
          </cell>
          <cell r="EZ14">
            <v>1002175.33</v>
          </cell>
          <cell r="FA14">
            <v>138813.44</v>
          </cell>
          <cell r="FB14">
            <v>1409065.98</v>
          </cell>
          <cell r="FC14">
            <v>239238.63</v>
          </cell>
          <cell r="FD14">
            <v>78873.38</v>
          </cell>
          <cell r="FE14">
            <v>348559.8</v>
          </cell>
          <cell r="FF14">
            <v>95239.29</v>
          </cell>
          <cell r="FG14">
            <v>99670.97</v>
          </cell>
          <cell r="FH14">
            <v>750125.12</v>
          </cell>
          <cell r="FI14">
            <v>234659.03999999998</v>
          </cell>
          <cell r="FJ14">
            <v>273076.2</v>
          </cell>
          <cell r="FK14">
            <v>5360866.83</v>
          </cell>
          <cell r="FL14">
            <v>1379869.2</v>
          </cell>
          <cell r="FM14">
            <v>23189671.949999999</v>
          </cell>
          <cell r="FN14">
            <v>0</v>
          </cell>
          <cell r="FO14">
            <v>1996898.01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399071.68999999994</v>
          </cell>
          <cell r="FU14">
            <v>323051.75999999995</v>
          </cell>
          <cell r="FV14">
            <v>318401.21999999997</v>
          </cell>
          <cell r="FW14">
            <v>174217.29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2300082.52</v>
          </cell>
          <cell r="J15">
            <v>317665.25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467612.57</v>
          </cell>
          <cell r="P15">
            <v>0</v>
          </cell>
          <cell r="Q15">
            <v>8159698.8700000001</v>
          </cell>
          <cell r="R15">
            <v>0</v>
          </cell>
          <cell r="S15">
            <v>0</v>
          </cell>
          <cell r="T15">
            <v>0</v>
          </cell>
          <cell r="U15">
            <v>382112.9</v>
          </cell>
          <cell r="V15">
            <v>0</v>
          </cell>
          <cell r="W15">
            <v>0</v>
          </cell>
          <cell r="X15">
            <v>1034247.86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185808.36</v>
          </cell>
          <cell r="AE15">
            <v>262712.53000000003</v>
          </cell>
          <cell r="AF15">
            <v>0</v>
          </cell>
          <cell r="AG15">
            <v>0</v>
          </cell>
          <cell r="AH15">
            <v>561000.09</v>
          </cell>
          <cell r="AI15">
            <v>0</v>
          </cell>
          <cell r="AJ15">
            <v>245206.2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291288.7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226208.57</v>
          </cell>
          <cell r="BL15">
            <v>0</v>
          </cell>
          <cell r="BM15">
            <v>0</v>
          </cell>
          <cell r="BN15">
            <v>1242476.8799999999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304721.59999999998</v>
          </cell>
          <cell r="BT15">
            <v>412408.03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359949.86</v>
          </cell>
          <cell r="CC15">
            <v>0</v>
          </cell>
          <cell r="CD15">
            <v>0</v>
          </cell>
          <cell r="CE15">
            <v>195279.34</v>
          </cell>
          <cell r="CF15">
            <v>344001.74</v>
          </cell>
          <cell r="CG15">
            <v>0</v>
          </cell>
          <cell r="CH15">
            <v>0</v>
          </cell>
          <cell r="CI15">
            <v>0</v>
          </cell>
          <cell r="CJ15">
            <v>3089873.43</v>
          </cell>
          <cell r="CK15">
            <v>0</v>
          </cell>
          <cell r="CL15">
            <v>871243.43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340919.21</v>
          </cell>
          <cell r="CS15">
            <v>0</v>
          </cell>
          <cell r="CT15">
            <v>617673.28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256644.34</v>
          </cell>
          <cell r="DA15">
            <v>393992.11</v>
          </cell>
          <cell r="DB15">
            <v>253365.64</v>
          </cell>
          <cell r="DC15">
            <v>0</v>
          </cell>
          <cell r="DD15">
            <v>281502.83</v>
          </cell>
          <cell r="DE15">
            <v>0</v>
          </cell>
          <cell r="DF15">
            <v>82286.179999999993</v>
          </cell>
          <cell r="DG15">
            <v>0</v>
          </cell>
          <cell r="DH15">
            <v>0</v>
          </cell>
          <cell r="DI15">
            <v>0</v>
          </cell>
          <cell r="DJ15">
            <v>583681.65</v>
          </cell>
          <cell r="DK15">
            <v>4890152.49</v>
          </cell>
          <cell r="DL15">
            <v>0</v>
          </cell>
          <cell r="DM15">
            <v>0</v>
          </cell>
          <cell r="DN15">
            <v>0</v>
          </cell>
          <cell r="DO15">
            <v>334371.96999999997</v>
          </cell>
          <cell r="DP15">
            <v>0</v>
          </cell>
          <cell r="DQ15">
            <v>1574905.79</v>
          </cell>
          <cell r="DR15">
            <v>836361.88</v>
          </cell>
          <cell r="DS15">
            <v>380937.35</v>
          </cell>
          <cell r="DT15">
            <v>504492.79999999999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559779.91</v>
          </cell>
          <cell r="EB15">
            <v>385941.7</v>
          </cell>
          <cell r="EC15">
            <v>0</v>
          </cell>
          <cell r="ED15">
            <v>363294.05</v>
          </cell>
          <cell r="EE15">
            <v>1628591.48</v>
          </cell>
          <cell r="EF15">
            <v>382370.9</v>
          </cell>
          <cell r="EG15">
            <v>423670.82</v>
          </cell>
          <cell r="EH15">
            <v>15025618.859999999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401128.54</v>
          </cell>
          <cell r="EO15">
            <v>0</v>
          </cell>
          <cell r="EP15">
            <v>0</v>
          </cell>
          <cell r="EQ15">
            <v>235209.43</v>
          </cell>
          <cell r="ER15">
            <v>233298.65</v>
          </cell>
          <cell r="ES15">
            <v>359206.6</v>
          </cell>
          <cell r="ET15">
            <v>767007.84</v>
          </cell>
          <cell r="EU15">
            <v>0</v>
          </cell>
          <cell r="EV15">
            <v>0</v>
          </cell>
          <cell r="EW15">
            <v>376000.81</v>
          </cell>
          <cell r="EX15">
            <v>0</v>
          </cell>
          <cell r="EY15">
            <v>217139.76</v>
          </cell>
          <cell r="EZ15">
            <v>0</v>
          </cell>
          <cell r="FA15">
            <v>0</v>
          </cell>
          <cell r="FB15">
            <v>0</v>
          </cell>
          <cell r="FC15">
            <v>493429.67</v>
          </cell>
          <cell r="FD15">
            <v>162676.35</v>
          </cell>
          <cell r="FE15">
            <v>0</v>
          </cell>
          <cell r="FF15">
            <v>196431.03</v>
          </cell>
          <cell r="FG15">
            <v>0</v>
          </cell>
          <cell r="FH15">
            <v>0</v>
          </cell>
          <cell r="FI15">
            <v>483984.25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823085.35</v>
          </cell>
          <cell r="FU15">
            <v>666294.24</v>
          </cell>
          <cell r="FV15">
            <v>0</v>
          </cell>
          <cell r="FW15">
            <v>0</v>
          </cell>
        </row>
      </sheetData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nthly"/>
      <sheetName val="Entitlement to Date"/>
      <sheetName val="CSI Admin to Date"/>
    </sheetNames>
    <sheetDataSet>
      <sheetData sheetId="0"/>
      <sheetData sheetId="1">
        <row r="46">
          <cell r="P46">
            <v>218233132.20000011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1C3F1-4DFE-401D-B356-F54232606638}">
  <dimension ref="A1:IT73"/>
  <sheetViews>
    <sheetView tabSelected="1" topLeftCell="A3" zoomScaleNormal="100" workbookViewId="0">
      <selection activeCell="FY17" sqref="FY17"/>
    </sheetView>
  </sheetViews>
  <sheetFormatPr defaultColWidth="24.7265625" defaultRowHeight="12.5" x14ac:dyDescent="0.25"/>
  <cols>
    <col min="1" max="1" width="36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6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37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55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8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33"/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6560.5</v>
      </c>
      <c r="C5" s="6">
        <v>34668.800000000003</v>
      </c>
      <c r="D5" s="6">
        <v>5272.1</v>
      </c>
      <c r="E5" s="6">
        <v>23094.5</v>
      </c>
      <c r="F5" s="6">
        <v>1710</v>
      </c>
      <c r="G5" s="6">
        <v>1105</v>
      </c>
      <c r="H5" s="6">
        <v>7482.3</v>
      </c>
      <c r="I5" s="6">
        <v>2103.8000000000002</v>
      </c>
      <c r="J5" s="6">
        <v>253.3</v>
      </c>
      <c r="K5" s="6">
        <v>2194.3000000000002</v>
      </c>
      <c r="L5" s="6">
        <v>1009</v>
      </c>
      <c r="M5" s="6">
        <v>51113.9</v>
      </c>
      <c r="N5" s="6">
        <v>13208.4</v>
      </c>
      <c r="O5" s="6">
        <v>316.5</v>
      </c>
      <c r="P5" s="6">
        <v>37229.1</v>
      </c>
      <c r="Q5" s="6">
        <v>6498.8</v>
      </c>
      <c r="R5" s="6">
        <v>1616.8</v>
      </c>
      <c r="S5" s="6">
        <v>161.5</v>
      </c>
      <c r="T5" s="6">
        <v>57</v>
      </c>
      <c r="U5" s="6">
        <v>257.60000000000002</v>
      </c>
      <c r="V5" s="6">
        <v>133.80000000000001</v>
      </c>
      <c r="W5" s="6">
        <v>50</v>
      </c>
      <c r="X5" s="6">
        <v>904</v>
      </c>
      <c r="Y5" s="6">
        <v>231.2</v>
      </c>
      <c r="Z5" s="6">
        <v>31037.4</v>
      </c>
      <c r="AA5" s="6">
        <v>27431.599999999999</v>
      </c>
      <c r="AB5" s="6">
        <v>921</v>
      </c>
      <c r="AC5" s="6">
        <v>1276.0999999999999</v>
      </c>
      <c r="AD5" s="6">
        <v>97</v>
      </c>
      <c r="AE5" s="6">
        <v>168.4</v>
      </c>
      <c r="AF5" s="6">
        <v>611.1</v>
      </c>
      <c r="AG5" s="6">
        <v>974.9</v>
      </c>
      <c r="AH5" s="6">
        <v>374.3</v>
      </c>
      <c r="AI5" s="6">
        <v>176</v>
      </c>
      <c r="AJ5" s="6">
        <v>171.8</v>
      </c>
      <c r="AK5" s="6">
        <v>286</v>
      </c>
      <c r="AL5" s="6">
        <v>370</v>
      </c>
      <c r="AM5" s="6">
        <v>310.39999999999998</v>
      </c>
      <c r="AN5" s="6">
        <v>4561.3</v>
      </c>
      <c r="AO5" s="6">
        <v>85190.6</v>
      </c>
      <c r="AP5" s="6">
        <v>242.5</v>
      </c>
      <c r="AQ5" s="6">
        <v>60799.76</v>
      </c>
      <c r="AR5" s="6">
        <v>6294.6</v>
      </c>
      <c r="AS5" s="6">
        <v>2345.6</v>
      </c>
      <c r="AT5" s="6">
        <v>272</v>
      </c>
      <c r="AU5" s="6">
        <v>308.5</v>
      </c>
      <c r="AV5" s="6">
        <v>255</v>
      </c>
      <c r="AW5" s="6">
        <v>73</v>
      </c>
      <c r="AX5" s="6">
        <v>415.1</v>
      </c>
      <c r="AY5" s="6">
        <v>12362.6</v>
      </c>
      <c r="AZ5" s="6">
        <v>9147.9</v>
      </c>
      <c r="BA5" s="6">
        <v>7638.4</v>
      </c>
      <c r="BB5" s="6">
        <v>21991.3</v>
      </c>
      <c r="BC5" s="6">
        <v>3614.2</v>
      </c>
      <c r="BD5" s="6">
        <v>1242.8</v>
      </c>
      <c r="BE5" s="6">
        <v>25615.3</v>
      </c>
      <c r="BF5" s="6">
        <v>921.6</v>
      </c>
      <c r="BG5" s="6">
        <v>587.5</v>
      </c>
      <c r="BH5" s="6">
        <v>258.2</v>
      </c>
      <c r="BI5" s="6">
        <v>6283.6</v>
      </c>
      <c r="BJ5" s="6">
        <v>33191.699999999997</v>
      </c>
      <c r="BK5" s="6">
        <v>93.1</v>
      </c>
      <c r="BL5" s="6">
        <v>364.5</v>
      </c>
      <c r="BM5" s="6">
        <v>3196.7</v>
      </c>
      <c r="BN5" s="6">
        <v>1278.4000000000001</v>
      </c>
      <c r="BO5" s="6">
        <v>168.4</v>
      </c>
      <c r="BP5" s="6">
        <v>5651.2999999999993</v>
      </c>
      <c r="BQ5" s="6">
        <v>4493</v>
      </c>
      <c r="BR5" s="6">
        <v>1151.0999999999999</v>
      </c>
      <c r="BS5" s="6">
        <v>383.7</v>
      </c>
      <c r="BT5" s="6">
        <v>397.4</v>
      </c>
      <c r="BU5" s="6">
        <v>1247.5</v>
      </c>
      <c r="BV5" s="6">
        <v>2017</v>
      </c>
      <c r="BW5" s="6">
        <v>68.900000000000006</v>
      </c>
      <c r="BX5" s="6">
        <v>452.2</v>
      </c>
      <c r="BY5" s="6">
        <v>224</v>
      </c>
      <c r="BZ5" s="6">
        <v>147.4</v>
      </c>
      <c r="CA5" s="6">
        <v>74111.38</v>
      </c>
      <c r="CB5" s="6">
        <v>191</v>
      </c>
      <c r="CC5" s="6">
        <v>151.30000000000001</v>
      </c>
      <c r="CD5" s="6">
        <v>158.5</v>
      </c>
      <c r="CE5" s="6">
        <v>119.9</v>
      </c>
      <c r="CF5" s="6">
        <v>202.1</v>
      </c>
      <c r="CG5" s="6">
        <v>98.7</v>
      </c>
      <c r="CH5" s="6">
        <v>689.5</v>
      </c>
      <c r="CI5" s="6">
        <v>899.6</v>
      </c>
      <c r="CJ5" s="6">
        <v>4368.4599999999991</v>
      </c>
      <c r="CK5" s="6">
        <v>1269.5</v>
      </c>
      <c r="CL5" s="6">
        <v>694.7</v>
      </c>
      <c r="CM5" s="6">
        <v>28849.059999999998</v>
      </c>
      <c r="CN5" s="6">
        <v>14503.2</v>
      </c>
      <c r="CO5" s="6">
        <v>961.4</v>
      </c>
      <c r="CP5" s="6">
        <v>775</v>
      </c>
      <c r="CQ5" s="6">
        <v>222.7</v>
      </c>
      <c r="CR5" s="6">
        <v>300.2</v>
      </c>
      <c r="CS5" s="6">
        <v>115</v>
      </c>
      <c r="CT5" s="6">
        <v>471</v>
      </c>
      <c r="CU5" s="6">
        <v>50</v>
      </c>
      <c r="CV5" s="6">
        <v>204.5</v>
      </c>
      <c r="CW5" s="6">
        <v>462.8</v>
      </c>
      <c r="CX5" s="6">
        <v>50</v>
      </c>
      <c r="CY5" s="6">
        <v>1847.9</v>
      </c>
      <c r="CZ5" s="6">
        <v>200.7</v>
      </c>
      <c r="DA5" s="6">
        <v>318.3</v>
      </c>
      <c r="DB5" s="6">
        <v>183</v>
      </c>
      <c r="DC5" s="6">
        <v>170</v>
      </c>
      <c r="DD5" s="6">
        <v>296.5</v>
      </c>
      <c r="DE5" s="6">
        <v>19825.16</v>
      </c>
      <c r="DF5" s="6">
        <v>93.5</v>
      </c>
      <c r="DG5" s="6">
        <v>1846.6</v>
      </c>
      <c r="DH5" s="6">
        <v>2414.8000000000002</v>
      </c>
      <c r="DI5" s="6">
        <v>629.79999999999995</v>
      </c>
      <c r="DJ5" s="6">
        <v>481.3</v>
      </c>
      <c r="DK5" s="6">
        <v>5713.5</v>
      </c>
      <c r="DL5" s="6">
        <v>232.8</v>
      </c>
      <c r="DM5" s="6">
        <v>1290.5999999999999</v>
      </c>
      <c r="DN5" s="6">
        <v>3255.5</v>
      </c>
      <c r="DO5" s="6">
        <v>200.3</v>
      </c>
      <c r="DP5" s="6">
        <v>844</v>
      </c>
      <c r="DQ5" s="6">
        <v>1338.9</v>
      </c>
      <c r="DR5" s="6">
        <v>634</v>
      </c>
      <c r="DS5" s="6">
        <v>177.3</v>
      </c>
      <c r="DT5" s="6">
        <v>356.1</v>
      </c>
      <c r="DU5" s="6">
        <v>210.5</v>
      </c>
      <c r="DV5" s="6">
        <v>305.60000000000002</v>
      </c>
      <c r="DW5" s="6">
        <v>166.6</v>
      </c>
      <c r="DX5" s="6">
        <v>304</v>
      </c>
      <c r="DY5" s="6">
        <v>705.4</v>
      </c>
      <c r="DZ5" s="6">
        <v>525.1</v>
      </c>
      <c r="EA5" s="6">
        <v>553.4</v>
      </c>
      <c r="EB5" s="6">
        <v>293.3</v>
      </c>
      <c r="EC5" s="6">
        <v>1569.3</v>
      </c>
      <c r="ED5" s="6">
        <v>194</v>
      </c>
      <c r="EE5" s="6">
        <v>1391.9</v>
      </c>
      <c r="EF5" s="6">
        <v>257</v>
      </c>
      <c r="EG5" s="6">
        <v>247.8</v>
      </c>
      <c r="EH5" s="6">
        <v>14153.3</v>
      </c>
      <c r="EI5" s="6">
        <v>10245</v>
      </c>
      <c r="EJ5" s="6">
        <v>670</v>
      </c>
      <c r="EK5" s="6">
        <v>462.5</v>
      </c>
      <c r="EL5" s="6">
        <v>383.9</v>
      </c>
      <c r="EM5" s="6">
        <v>966.5</v>
      </c>
      <c r="EN5" s="6">
        <v>314.39999999999998</v>
      </c>
      <c r="EO5" s="6">
        <v>419.8</v>
      </c>
      <c r="EP5" s="6">
        <v>2540</v>
      </c>
      <c r="EQ5" s="6">
        <v>310</v>
      </c>
      <c r="ER5" s="6">
        <v>164.9</v>
      </c>
      <c r="ES5" s="6">
        <v>193.5</v>
      </c>
      <c r="ET5" s="6">
        <v>577.1</v>
      </c>
      <c r="EU5" s="6">
        <v>74.3</v>
      </c>
      <c r="EV5" s="6">
        <v>844.6</v>
      </c>
      <c r="EW5" s="6">
        <v>170</v>
      </c>
      <c r="EX5" s="6">
        <v>661.3</v>
      </c>
      <c r="EY5" s="6">
        <v>130.5</v>
      </c>
      <c r="EZ5" s="6">
        <v>3432.3</v>
      </c>
      <c r="FA5" s="6">
        <v>295.7</v>
      </c>
      <c r="FB5" s="6">
        <v>1952.4</v>
      </c>
      <c r="FC5" s="6">
        <v>403</v>
      </c>
      <c r="FD5" s="6">
        <v>82.4</v>
      </c>
      <c r="FE5" s="6">
        <v>192.1</v>
      </c>
      <c r="FF5" s="6">
        <v>125.8</v>
      </c>
      <c r="FG5" s="6">
        <v>71</v>
      </c>
      <c r="FH5" s="6">
        <v>1732.8</v>
      </c>
      <c r="FI5" s="6">
        <v>2013</v>
      </c>
      <c r="FJ5" s="6">
        <v>2543.1999999999998</v>
      </c>
      <c r="FK5" s="6">
        <v>8456.4</v>
      </c>
      <c r="FL5" s="6">
        <v>3910.5</v>
      </c>
      <c r="FM5" s="6">
        <v>22377.3</v>
      </c>
      <c r="FN5" s="6">
        <v>1113.2</v>
      </c>
      <c r="FO5" s="6">
        <v>2307.5</v>
      </c>
      <c r="FP5" s="6">
        <v>985.5</v>
      </c>
      <c r="FQ5" s="6">
        <v>169.5</v>
      </c>
      <c r="FR5" s="6">
        <v>177.5</v>
      </c>
      <c r="FS5" s="6">
        <v>57.1</v>
      </c>
      <c r="FT5" s="6">
        <v>808.9</v>
      </c>
      <c r="FU5" s="6">
        <v>695</v>
      </c>
      <c r="FV5" s="6">
        <v>159.6</v>
      </c>
      <c r="FW5" s="6">
        <v>65</v>
      </c>
      <c r="FX5" s="7">
        <v>21229.850000000002</v>
      </c>
      <c r="FY5" s="6">
        <f>SUM(B5:FX5)</f>
        <v>854017.97000000044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4821</v>
      </c>
      <c r="C6" s="7">
        <v>19501.599999999999</v>
      </c>
      <c r="D6" s="7">
        <v>4799.1000000000004</v>
      </c>
      <c r="E6" s="7">
        <v>12353.5</v>
      </c>
      <c r="F6" s="7">
        <v>752.8</v>
      </c>
      <c r="G6" s="7">
        <v>446</v>
      </c>
      <c r="H6" s="7">
        <v>6561</v>
      </c>
      <c r="I6" s="7">
        <v>1608.1</v>
      </c>
      <c r="J6" s="7">
        <v>149</v>
      </c>
      <c r="K6" s="7">
        <v>1364.8</v>
      </c>
      <c r="L6" s="7">
        <v>753</v>
      </c>
      <c r="M6" s="7">
        <v>19034.099999999999</v>
      </c>
      <c r="N6" s="7">
        <v>3108</v>
      </c>
      <c r="O6" s="7">
        <v>158.4</v>
      </c>
      <c r="P6" s="7">
        <v>31256</v>
      </c>
      <c r="Q6" s="7">
        <v>3594</v>
      </c>
      <c r="R6" s="7">
        <v>932.3</v>
      </c>
      <c r="S6" s="7">
        <v>117</v>
      </c>
      <c r="T6" s="7">
        <v>38.5</v>
      </c>
      <c r="U6" s="7">
        <v>183.3</v>
      </c>
      <c r="V6" s="7">
        <v>39.9</v>
      </c>
      <c r="W6" s="7">
        <v>22</v>
      </c>
      <c r="X6" s="7">
        <v>739</v>
      </c>
      <c r="Y6" s="7">
        <v>90.1</v>
      </c>
      <c r="Z6" s="7">
        <v>11329.9</v>
      </c>
      <c r="AA6" s="7">
        <v>7464.8</v>
      </c>
      <c r="AB6" s="7">
        <v>318</v>
      </c>
      <c r="AC6" s="7">
        <v>554.79999999999995</v>
      </c>
      <c r="AD6" s="7">
        <v>67.7</v>
      </c>
      <c r="AE6" s="7">
        <v>89.9</v>
      </c>
      <c r="AF6" s="7">
        <v>189.2</v>
      </c>
      <c r="AG6" s="7">
        <v>637.20000000000005</v>
      </c>
      <c r="AH6" s="7">
        <v>222</v>
      </c>
      <c r="AI6" s="7">
        <v>149</v>
      </c>
      <c r="AJ6" s="7">
        <v>149</v>
      </c>
      <c r="AK6" s="7">
        <v>235.8</v>
      </c>
      <c r="AL6" s="7">
        <v>217.4</v>
      </c>
      <c r="AM6" s="7">
        <v>141.9</v>
      </c>
      <c r="AN6" s="7">
        <v>2541.6</v>
      </c>
      <c r="AO6" s="7">
        <v>53422.8</v>
      </c>
      <c r="AP6" s="7">
        <v>146.4</v>
      </c>
      <c r="AQ6" s="7">
        <v>10837</v>
      </c>
      <c r="AR6" s="7">
        <v>2707.8</v>
      </c>
      <c r="AS6" s="7">
        <v>600.70000000000005</v>
      </c>
      <c r="AT6" s="7">
        <v>101</v>
      </c>
      <c r="AU6" s="7">
        <v>189</v>
      </c>
      <c r="AV6" s="7">
        <v>86.6</v>
      </c>
      <c r="AW6" s="7">
        <v>40</v>
      </c>
      <c r="AX6" s="7">
        <v>210.9</v>
      </c>
      <c r="AY6" s="7">
        <v>8190.7</v>
      </c>
      <c r="AZ6" s="7">
        <v>4309.8</v>
      </c>
      <c r="BA6" s="7">
        <v>3643.9</v>
      </c>
      <c r="BB6" s="7">
        <v>14504.6</v>
      </c>
      <c r="BC6" s="7">
        <v>787.6</v>
      </c>
      <c r="BD6" s="7">
        <v>423.3</v>
      </c>
      <c r="BE6" s="7">
        <v>5890.6</v>
      </c>
      <c r="BF6" s="7">
        <v>552.5</v>
      </c>
      <c r="BG6" s="7">
        <v>169</v>
      </c>
      <c r="BH6" s="7">
        <v>188.3</v>
      </c>
      <c r="BI6" s="7">
        <v>1084.3</v>
      </c>
      <c r="BJ6" s="7">
        <v>13237</v>
      </c>
      <c r="BK6" s="7">
        <v>51.9</v>
      </c>
      <c r="BL6" s="7">
        <v>229.6</v>
      </c>
      <c r="BM6" s="7">
        <v>1822.9</v>
      </c>
      <c r="BN6" s="7">
        <v>685.4</v>
      </c>
      <c r="BO6" s="7">
        <v>92.1</v>
      </c>
      <c r="BP6" s="7">
        <v>2954.2</v>
      </c>
      <c r="BQ6" s="7">
        <v>2229.8000000000002</v>
      </c>
      <c r="BR6" s="7">
        <v>767.6</v>
      </c>
      <c r="BS6" s="7">
        <v>163.9</v>
      </c>
      <c r="BT6" s="7">
        <v>167.1</v>
      </c>
      <c r="BU6" s="7">
        <v>415.2</v>
      </c>
      <c r="BV6" s="7">
        <v>714.8</v>
      </c>
      <c r="BW6" s="7">
        <v>26.4</v>
      </c>
      <c r="BX6" s="7">
        <v>354</v>
      </c>
      <c r="BY6" s="7">
        <v>160.69999999999999</v>
      </c>
      <c r="BZ6" s="7">
        <v>41.7</v>
      </c>
      <c r="CA6" s="7">
        <v>22604.9</v>
      </c>
      <c r="CB6" s="7">
        <v>124.2</v>
      </c>
      <c r="CC6" s="7">
        <v>11</v>
      </c>
      <c r="CD6" s="7">
        <v>74</v>
      </c>
      <c r="CE6" s="7">
        <v>46</v>
      </c>
      <c r="CF6" s="7">
        <v>88.8</v>
      </c>
      <c r="CG6" s="7">
        <v>68</v>
      </c>
      <c r="CH6" s="7">
        <v>417.6</v>
      </c>
      <c r="CI6" s="7">
        <v>536.4</v>
      </c>
      <c r="CJ6" s="7">
        <v>1812.8</v>
      </c>
      <c r="CK6" s="7">
        <v>502.4</v>
      </c>
      <c r="CL6" s="7">
        <v>343.6</v>
      </c>
      <c r="CM6" s="7">
        <v>10084.200000000001</v>
      </c>
      <c r="CN6" s="7">
        <v>4727.6000000000004</v>
      </c>
      <c r="CO6" s="7">
        <v>433.1</v>
      </c>
      <c r="CP6" s="7">
        <v>577.20000000000005</v>
      </c>
      <c r="CQ6" s="7">
        <v>75</v>
      </c>
      <c r="CR6" s="7">
        <v>109.4</v>
      </c>
      <c r="CS6" s="7">
        <v>93</v>
      </c>
      <c r="CT6" s="7">
        <v>208.7</v>
      </c>
      <c r="CU6" s="7">
        <v>8.3000000000000007</v>
      </c>
      <c r="CV6" s="7">
        <v>114.7</v>
      </c>
      <c r="CW6" s="7">
        <v>227.9</v>
      </c>
      <c r="CX6" s="7">
        <v>14</v>
      </c>
      <c r="CY6" s="7">
        <v>1006.1</v>
      </c>
      <c r="CZ6" s="7">
        <v>49</v>
      </c>
      <c r="DA6" s="7">
        <v>92</v>
      </c>
      <c r="DB6" s="7">
        <v>48</v>
      </c>
      <c r="DC6" s="7">
        <v>107</v>
      </c>
      <c r="DD6" s="7">
        <v>130</v>
      </c>
      <c r="DE6" s="7">
        <v>11481.5</v>
      </c>
      <c r="DF6" s="7">
        <v>37</v>
      </c>
      <c r="DG6" s="7">
        <v>980.2</v>
      </c>
      <c r="DH6" s="7">
        <v>1581.4</v>
      </c>
      <c r="DI6" s="7">
        <v>337.5</v>
      </c>
      <c r="DJ6" s="7">
        <v>197.6</v>
      </c>
      <c r="DK6" s="7">
        <v>3218.3</v>
      </c>
      <c r="DL6" s="7">
        <v>133</v>
      </c>
      <c r="DM6" s="7">
        <v>838.5</v>
      </c>
      <c r="DN6" s="7">
        <v>1991.1</v>
      </c>
      <c r="DO6" s="7">
        <v>66</v>
      </c>
      <c r="DP6" s="7">
        <v>354.6</v>
      </c>
      <c r="DQ6" s="7">
        <v>993.3</v>
      </c>
      <c r="DR6" s="7">
        <v>461.4</v>
      </c>
      <c r="DS6" s="7">
        <v>151.30000000000001</v>
      </c>
      <c r="DT6" s="7">
        <v>204.9</v>
      </c>
      <c r="DU6" s="7">
        <v>93.3</v>
      </c>
      <c r="DV6" s="7">
        <v>153.69999999999999</v>
      </c>
      <c r="DW6" s="7">
        <v>56</v>
      </c>
      <c r="DX6" s="7">
        <v>73</v>
      </c>
      <c r="DY6" s="7">
        <v>251.1</v>
      </c>
      <c r="DZ6" s="7">
        <v>217.4</v>
      </c>
      <c r="EA6" s="7">
        <v>321.39999999999998</v>
      </c>
      <c r="EB6" s="7">
        <v>99</v>
      </c>
      <c r="EC6" s="7">
        <v>103.3</v>
      </c>
      <c r="ED6" s="7">
        <v>138.4</v>
      </c>
      <c r="EE6" s="7">
        <v>971.6</v>
      </c>
      <c r="EF6" s="7">
        <v>165.8</v>
      </c>
      <c r="EG6" s="7">
        <v>130.19999999999999</v>
      </c>
      <c r="EH6" s="7">
        <v>10903.2</v>
      </c>
      <c r="EI6" s="7">
        <v>5259.7</v>
      </c>
      <c r="EJ6" s="7">
        <v>245</v>
      </c>
      <c r="EK6" s="7">
        <v>220.7</v>
      </c>
      <c r="EL6" s="7">
        <v>214.4</v>
      </c>
      <c r="EM6" s="7">
        <v>684.2</v>
      </c>
      <c r="EN6" s="7">
        <v>141.1</v>
      </c>
      <c r="EO6" s="7">
        <v>115</v>
      </c>
      <c r="EP6" s="7">
        <v>491</v>
      </c>
      <c r="EQ6" s="7">
        <v>85</v>
      </c>
      <c r="ER6" s="7">
        <v>118</v>
      </c>
      <c r="ES6" s="7">
        <v>150</v>
      </c>
      <c r="ET6" s="7">
        <v>540.29999999999995</v>
      </c>
      <c r="EU6" s="7">
        <v>44</v>
      </c>
      <c r="EV6" s="7">
        <v>245.7</v>
      </c>
      <c r="EW6" s="7">
        <v>90.3</v>
      </c>
      <c r="EX6" s="7">
        <v>425.9</v>
      </c>
      <c r="EY6" s="7">
        <v>71.5</v>
      </c>
      <c r="EZ6" s="7">
        <v>1305.2</v>
      </c>
      <c r="FA6" s="7">
        <v>214.5</v>
      </c>
      <c r="FB6" s="7">
        <v>635.29999999999995</v>
      </c>
      <c r="FC6" s="7">
        <v>225.7</v>
      </c>
      <c r="FD6" s="7">
        <v>51.1</v>
      </c>
      <c r="FE6" s="7">
        <v>104.6</v>
      </c>
      <c r="FF6" s="7">
        <v>54</v>
      </c>
      <c r="FG6" s="7">
        <v>33</v>
      </c>
      <c r="FH6" s="7">
        <v>1029</v>
      </c>
      <c r="FI6" s="7">
        <v>745</v>
      </c>
      <c r="FJ6" s="7">
        <v>1373.7</v>
      </c>
      <c r="FK6" s="7">
        <v>2151</v>
      </c>
      <c r="FL6" s="7">
        <v>1277</v>
      </c>
      <c r="FM6" s="7">
        <v>15657.6</v>
      </c>
      <c r="FN6" s="7">
        <v>575.29999999999995</v>
      </c>
      <c r="FO6" s="7">
        <v>1323.7</v>
      </c>
      <c r="FP6" s="7">
        <v>351.1</v>
      </c>
      <c r="FQ6" s="7">
        <v>45</v>
      </c>
      <c r="FR6" s="7">
        <v>42.3</v>
      </c>
      <c r="FS6" s="7">
        <v>31.5</v>
      </c>
      <c r="FT6" s="7">
        <v>485</v>
      </c>
      <c r="FU6" s="7">
        <v>433.3</v>
      </c>
      <c r="FV6" s="7">
        <v>85.5</v>
      </c>
      <c r="FW6" s="7">
        <v>29.8</v>
      </c>
      <c r="FX6" s="7"/>
      <c r="FY6" s="6">
        <f>SUM(B6:FX6)</f>
        <v>387772.69999999995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77934324.75</v>
      </c>
      <c r="C8" s="10">
        <v>390531137.88600004</v>
      </c>
      <c r="D8" s="10">
        <v>64109257.324000008</v>
      </c>
      <c r="E8" s="10">
        <v>257933755.59499997</v>
      </c>
      <c r="F8" s="10">
        <v>20172478.309999999</v>
      </c>
      <c r="G8" s="10">
        <v>13187782.6</v>
      </c>
      <c r="H8" s="10">
        <v>89688610.277999997</v>
      </c>
      <c r="I8" s="10">
        <v>24300142.899999999</v>
      </c>
      <c r="J8" s="10">
        <v>4257003.24</v>
      </c>
      <c r="K8" s="10">
        <v>26143620</v>
      </c>
      <c r="L8" s="10">
        <v>13714030.619999999</v>
      </c>
      <c r="M8" s="10">
        <v>584144562.90999997</v>
      </c>
      <c r="N8" s="10">
        <v>144033827.53</v>
      </c>
      <c r="O8" s="10">
        <v>5187379.51</v>
      </c>
      <c r="P8" s="10">
        <v>458347013.79299998</v>
      </c>
      <c r="Q8" s="10">
        <v>72495287.170000002</v>
      </c>
      <c r="R8" s="10">
        <v>18990331.129999999</v>
      </c>
      <c r="S8" s="10">
        <v>3247356.85</v>
      </c>
      <c r="T8" s="10">
        <v>1414949.22</v>
      </c>
      <c r="U8" s="10">
        <v>4216256.3899999997</v>
      </c>
      <c r="V8" s="10">
        <v>2801531.69</v>
      </c>
      <c r="W8" s="10">
        <v>1234890.77</v>
      </c>
      <c r="X8" s="10">
        <v>11015686.68</v>
      </c>
      <c r="Y8" s="10">
        <v>3811868.72</v>
      </c>
      <c r="Z8" s="10">
        <v>345304198.10000002</v>
      </c>
      <c r="AA8" s="10">
        <v>308280109.13999999</v>
      </c>
      <c r="AB8" s="10">
        <v>11163774.59</v>
      </c>
      <c r="AC8" s="10">
        <v>14401280.140000001</v>
      </c>
      <c r="AD8" s="10">
        <v>2193244.6800000002</v>
      </c>
      <c r="AE8" s="10">
        <v>3367995.65</v>
      </c>
      <c r="AF8" s="10">
        <v>7965433.3600000003</v>
      </c>
      <c r="AG8" s="10">
        <v>11661458.9</v>
      </c>
      <c r="AH8" s="10">
        <v>5298820.47</v>
      </c>
      <c r="AI8" s="10">
        <v>3562680.05</v>
      </c>
      <c r="AJ8" s="10">
        <v>3453526.17</v>
      </c>
      <c r="AK8" s="10">
        <v>4583460.9400000004</v>
      </c>
      <c r="AL8" s="10">
        <v>5291522.8600000003</v>
      </c>
      <c r="AM8" s="10">
        <v>4805109.58</v>
      </c>
      <c r="AN8" s="10">
        <v>51205864.93</v>
      </c>
      <c r="AO8" s="10">
        <v>1002592494.67</v>
      </c>
      <c r="AP8" s="10">
        <v>4322713.3099999996</v>
      </c>
      <c r="AQ8" s="10">
        <v>664455002.44679999</v>
      </c>
      <c r="AR8" s="10">
        <v>75090569.38000001</v>
      </c>
      <c r="AS8" s="10">
        <v>26702572.199999999</v>
      </c>
      <c r="AT8" s="10">
        <v>4579745.74</v>
      </c>
      <c r="AU8" s="10">
        <v>5039228.38</v>
      </c>
      <c r="AV8" s="10">
        <v>4395372.24</v>
      </c>
      <c r="AW8" s="10">
        <v>1848104.72</v>
      </c>
      <c r="AX8" s="10">
        <v>5985012.9400000004</v>
      </c>
      <c r="AY8" s="10">
        <v>141643828.56999999</v>
      </c>
      <c r="AZ8" s="10">
        <v>98638408.060000002</v>
      </c>
      <c r="BA8" s="10">
        <v>83087915.219999999</v>
      </c>
      <c r="BB8" s="10">
        <v>247014017.35700002</v>
      </c>
      <c r="BC8" s="10">
        <v>38997103.259999998</v>
      </c>
      <c r="BD8" s="10">
        <v>14452481.43</v>
      </c>
      <c r="BE8" s="10">
        <v>275729638.49000001</v>
      </c>
      <c r="BF8" s="10">
        <v>11755611.67</v>
      </c>
      <c r="BG8" s="10">
        <v>7609459.7699999996</v>
      </c>
      <c r="BH8" s="10">
        <v>4550589.7699999996</v>
      </c>
      <c r="BI8" s="10">
        <v>67788466.930000007</v>
      </c>
      <c r="BJ8" s="10">
        <v>360777453.82999998</v>
      </c>
      <c r="BK8" s="10">
        <v>2216243.83</v>
      </c>
      <c r="BL8" s="10">
        <v>5420079.1200000001</v>
      </c>
      <c r="BM8" s="10">
        <v>35189237.409999996</v>
      </c>
      <c r="BN8" s="10">
        <v>14609283.02</v>
      </c>
      <c r="BO8" s="10">
        <v>3397952.4</v>
      </c>
      <c r="BP8" s="10">
        <v>68695086.5</v>
      </c>
      <c r="BQ8" s="10">
        <v>50720993.07</v>
      </c>
      <c r="BR8" s="10">
        <v>14479934.279999999</v>
      </c>
      <c r="BS8" s="10">
        <v>5766371.3600000003</v>
      </c>
      <c r="BT8" s="10">
        <v>5922814.0700000003</v>
      </c>
      <c r="BU8" s="10">
        <v>14501208.789999999</v>
      </c>
      <c r="BV8" s="10">
        <v>23229236.039999999</v>
      </c>
      <c r="BW8" s="10">
        <v>1781744.71</v>
      </c>
      <c r="BX8" s="10">
        <v>6429493.0899999999</v>
      </c>
      <c r="BY8" s="10">
        <v>3900180.83</v>
      </c>
      <c r="BZ8" s="10">
        <v>3103264.09</v>
      </c>
      <c r="CA8" s="10">
        <v>816447025.60679996</v>
      </c>
      <c r="CB8" s="10">
        <v>3534839.16</v>
      </c>
      <c r="CC8" s="10">
        <v>2835204.01</v>
      </c>
      <c r="CD8" s="10">
        <v>3109911.05</v>
      </c>
      <c r="CE8" s="10">
        <v>2467533.2999999998</v>
      </c>
      <c r="CF8" s="10">
        <v>3659178.56</v>
      </c>
      <c r="CG8" s="10">
        <v>2274751.41</v>
      </c>
      <c r="CH8" s="10">
        <v>8472233.6999999993</v>
      </c>
      <c r="CI8" s="10">
        <v>11527091.41</v>
      </c>
      <c r="CJ8" s="10">
        <v>50107287.672199994</v>
      </c>
      <c r="CK8" s="10">
        <v>15284948.84</v>
      </c>
      <c r="CL8" s="10">
        <v>9460360.0099999998</v>
      </c>
      <c r="CM8" s="10">
        <v>310943144.57800001</v>
      </c>
      <c r="CN8" s="10">
        <v>156444693.50999999</v>
      </c>
      <c r="CO8" s="10">
        <v>12228888.060000001</v>
      </c>
      <c r="CP8" s="10">
        <v>10290517.369999999</v>
      </c>
      <c r="CQ8" s="10">
        <v>3953168.6</v>
      </c>
      <c r="CR8" s="10">
        <v>4573177.63</v>
      </c>
      <c r="CS8" s="10">
        <v>2542775.4900000002</v>
      </c>
      <c r="CT8" s="10">
        <v>5343287.6100000003</v>
      </c>
      <c r="CU8" s="10">
        <v>1150499.77</v>
      </c>
      <c r="CV8" s="10">
        <v>3782476.84</v>
      </c>
      <c r="CW8" s="10">
        <v>6011029.8600000003</v>
      </c>
      <c r="CX8" s="10">
        <v>1235986.58</v>
      </c>
      <c r="CY8" s="10">
        <v>21037092.25</v>
      </c>
      <c r="CZ8" s="10">
        <v>3640090.14</v>
      </c>
      <c r="DA8" s="10">
        <v>4813007.74</v>
      </c>
      <c r="DB8" s="10">
        <v>3466523.54</v>
      </c>
      <c r="DC8" s="10">
        <v>3447891.21</v>
      </c>
      <c r="DD8" s="10">
        <v>4625129.34</v>
      </c>
      <c r="DE8" s="10">
        <v>213943734.25799999</v>
      </c>
      <c r="DF8" s="10">
        <v>2221460.09</v>
      </c>
      <c r="DG8" s="10">
        <v>20691068.239999998</v>
      </c>
      <c r="DH8" s="10">
        <v>26983453.73</v>
      </c>
      <c r="DI8" s="10">
        <v>8087813.1299999999</v>
      </c>
      <c r="DJ8" s="10">
        <v>6287654.6799999997</v>
      </c>
      <c r="DK8" s="10">
        <v>65845606.780000001</v>
      </c>
      <c r="DL8" s="10">
        <v>4314287.7</v>
      </c>
      <c r="DM8" s="10">
        <v>15641940.109999999</v>
      </c>
      <c r="DN8" s="10">
        <v>37733660.490000002</v>
      </c>
      <c r="DO8" s="10">
        <v>3835375.22</v>
      </c>
      <c r="DP8" s="10">
        <v>10430451.529999999</v>
      </c>
      <c r="DQ8" s="10">
        <v>16138367.99</v>
      </c>
      <c r="DR8" s="10">
        <v>8410095.3399999999</v>
      </c>
      <c r="DS8" s="10">
        <v>3635908.41</v>
      </c>
      <c r="DT8" s="10">
        <v>5202465.09</v>
      </c>
      <c r="DU8" s="10">
        <v>3824675.96</v>
      </c>
      <c r="DV8" s="10">
        <v>4717593.07</v>
      </c>
      <c r="DW8" s="10">
        <v>3706908.81</v>
      </c>
      <c r="DX8" s="10">
        <v>5064986.5599999996</v>
      </c>
      <c r="DY8" s="10">
        <v>9229260.9100000001</v>
      </c>
      <c r="DZ8" s="10">
        <v>7031176.7800000003</v>
      </c>
      <c r="EA8" s="10">
        <v>7145800.7199999997</v>
      </c>
      <c r="EB8" s="10">
        <v>4320932.6100000003</v>
      </c>
      <c r="EC8" s="10">
        <v>23259673.48</v>
      </c>
      <c r="ED8" s="10">
        <v>3641777.45</v>
      </c>
      <c r="EE8" s="10">
        <v>16450115.33</v>
      </c>
      <c r="EF8" s="10">
        <v>4108593.61</v>
      </c>
      <c r="EG8" s="10">
        <v>4059192.23</v>
      </c>
      <c r="EH8" s="10">
        <v>163687034.40000001</v>
      </c>
      <c r="EI8" s="10">
        <v>110421167.34999999</v>
      </c>
      <c r="EJ8" s="10">
        <v>8211234.9299999997</v>
      </c>
      <c r="EK8" s="10">
        <v>5812243.7300000004</v>
      </c>
      <c r="EL8" s="10">
        <v>5411602.79</v>
      </c>
      <c r="EM8" s="10">
        <v>11816616.58</v>
      </c>
      <c r="EN8" s="10">
        <v>4712022.42</v>
      </c>
      <c r="EO8" s="10">
        <v>6005312.2199999997</v>
      </c>
      <c r="EP8" s="10">
        <v>29203245.379999999</v>
      </c>
      <c r="EQ8" s="10">
        <v>5028829.8899999997</v>
      </c>
      <c r="ER8" s="10">
        <v>3297793.59</v>
      </c>
      <c r="ES8" s="10">
        <v>4205760.08</v>
      </c>
      <c r="ET8" s="10">
        <v>7821202.0700000003</v>
      </c>
      <c r="EU8" s="10">
        <v>1893445.02</v>
      </c>
      <c r="EV8" s="10">
        <v>13370071.560000001</v>
      </c>
      <c r="EW8" s="10">
        <v>3659286.27</v>
      </c>
      <c r="EX8" s="10">
        <v>7647683.2000000002</v>
      </c>
      <c r="EY8" s="10">
        <v>2780155.05</v>
      </c>
      <c r="EZ8" s="10">
        <v>41747412.399999999</v>
      </c>
      <c r="FA8" s="10">
        <v>4765168.7699999996</v>
      </c>
      <c r="FB8" s="10">
        <v>21970505.670000002</v>
      </c>
      <c r="FC8" s="10">
        <v>5643145.6299999999</v>
      </c>
      <c r="FD8" s="10">
        <v>1991377.31</v>
      </c>
      <c r="FE8" s="10">
        <v>3689779.86</v>
      </c>
      <c r="FF8" s="10">
        <v>2767543.75</v>
      </c>
      <c r="FG8" s="10">
        <v>1710188.19</v>
      </c>
      <c r="FH8" s="10">
        <v>20277824.690000001</v>
      </c>
      <c r="FI8" s="10">
        <v>22248675.289999999</v>
      </c>
      <c r="FJ8" s="10">
        <v>28782923.780000001</v>
      </c>
      <c r="FK8" s="10">
        <v>91255549.319999993</v>
      </c>
      <c r="FL8" s="10">
        <v>42894665.549999997</v>
      </c>
      <c r="FM8" s="10">
        <v>254903396.11000001</v>
      </c>
      <c r="FN8" s="10">
        <v>13151936.9</v>
      </c>
      <c r="FO8" s="10">
        <v>26761209.670000002</v>
      </c>
      <c r="FP8" s="10">
        <v>11876720.48</v>
      </c>
      <c r="FQ8" s="10">
        <v>3378415.69</v>
      </c>
      <c r="FR8" s="10">
        <v>3425421.11</v>
      </c>
      <c r="FS8" s="10">
        <v>1484796</v>
      </c>
      <c r="FT8" s="10">
        <v>10706968.07</v>
      </c>
      <c r="FU8" s="10">
        <v>8940971.0099999998</v>
      </c>
      <c r="FV8" s="10">
        <v>3290841.9</v>
      </c>
      <c r="FW8" s="10">
        <v>1676825.22</v>
      </c>
      <c r="FX8" s="10">
        <v>237943028.57999995</v>
      </c>
      <c r="FY8" s="4">
        <f>SUM(B8:FX8)</f>
        <v>9778814251.0548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32843006.846999999</v>
      </c>
      <c r="C10" s="11">
        <v>111193003.557</v>
      </c>
      <c r="D10" s="11">
        <v>33658554.725999996</v>
      </c>
      <c r="E10" s="11">
        <v>86699656.475999996</v>
      </c>
      <c r="F10" s="11">
        <v>11556043.038279999</v>
      </c>
      <c r="G10" s="11">
        <v>3534877.125</v>
      </c>
      <c r="H10" s="11">
        <v>30096297.927000001</v>
      </c>
      <c r="I10" s="11">
        <v>4471018.6950000003</v>
      </c>
      <c r="J10" s="11">
        <v>1310559.966</v>
      </c>
      <c r="K10" s="11">
        <v>21741787.49109</v>
      </c>
      <c r="L10" s="11">
        <v>8295154.9605339998</v>
      </c>
      <c r="M10" s="11">
        <v>167403090.4461</v>
      </c>
      <c r="N10" s="11">
        <v>67182883.164000005</v>
      </c>
      <c r="O10" s="11">
        <v>1434314.898</v>
      </c>
      <c r="P10" s="11">
        <v>150435268.49700001</v>
      </c>
      <c r="Q10" s="11">
        <v>1881507.0689999999</v>
      </c>
      <c r="R10" s="11">
        <v>14228053.750680001</v>
      </c>
      <c r="S10" s="11">
        <v>614978.32988700003</v>
      </c>
      <c r="T10" s="11">
        <v>725061.15193300007</v>
      </c>
      <c r="U10" s="11">
        <v>898929.87300000002</v>
      </c>
      <c r="V10" s="11">
        <v>181522.51199999999</v>
      </c>
      <c r="W10" s="11">
        <v>275447.50738400006</v>
      </c>
      <c r="X10" s="11">
        <v>1686060.45328</v>
      </c>
      <c r="Y10" s="11">
        <v>608232.15755</v>
      </c>
      <c r="Z10" s="11">
        <v>144339748.41600001</v>
      </c>
      <c r="AA10" s="11">
        <v>259061521.428</v>
      </c>
      <c r="AB10" s="11">
        <v>8289534.29856</v>
      </c>
      <c r="AC10" s="11">
        <v>8682467.2151040006</v>
      </c>
      <c r="AD10" s="11">
        <v>582630.48274200002</v>
      </c>
      <c r="AE10" s="11">
        <v>976499.1165779999</v>
      </c>
      <c r="AF10" s="11">
        <v>4231010.3126499997</v>
      </c>
      <c r="AG10" s="11">
        <v>816308.05157999997</v>
      </c>
      <c r="AH10" s="11">
        <v>271452.33</v>
      </c>
      <c r="AI10" s="11">
        <v>777295.80871200003</v>
      </c>
      <c r="AJ10" s="11">
        <v>1357863.58344</v>
      </c>
      <c r="AK10" s="11">
        <v>2452395.906</v>
      </c>
      <c r="AL10" s="11">
        <v>1218925.8733080002</v>
      </c>
      <c r="AM10" s="11">
        <v>4163568.2736900002</v>
      </c>
      <c r="AN10" s="11">
        <v>13293770.763840001</v>
      </c>
      <c r="AO10" s="11">
        <v>683339374.08899999</v>
      </c>
      <c r="AP10" s="11">
        <v>1775449.4287149999</v>
      </c>
      <c r="AQ10" s="11">
        <v>285461279.56800002</v>
      </c>
      <c r="AR10" s="11">
        <v>55838235.418139994</v>
      </c>
      <c r="AS10" s="11">
        <v>10654815.869999999</v>
      </c>
      <c r="AT10" s="11">
        <v>1658359.5926920001</v>
      </c>
      <c r="AU10" s="11">
        <v>1198323.801</v>
      </c>
      <c r="AV10" s="11">
        <v>941305.90795999987</v>
      </c>
      <c r="AW10" s="11">
        <v>638166.45594000001</v>
      </c>
      <c r="AX10" s="11">
        <v>1585215.09</v>
      </c>
      <c r="AY10" s="11">
        <v>15846084.932400001</v>
      </c>
      <c r="AZ10" s="11">
        <v>21907358.465300001</v>
      </c>
      <c r="BA10" s="11">
        <v>5749310.8945599999</v>
      </c>
      <c r="BB10" s="11">
        <v>85369857.986699998</v>
      </c>
      <c r="BC10" s="11">
        <v>14444432.459999999</v>
      </c>
      <c r="BD10" s="11">
        <v>4944093.00416</v>
      </c>
      <c r="BE10" s="11">
        <v>75060737.370000005</v>
      </c>
      <c r="BF10" s="11">
        <v>1678877.28</v>
      </c>
      <c r="BG10" s="11">
        <v>1916163.0189</v>
      </c>
      <c r="BH10" s="11">
        <v>655548.20150999993</v>
      </c>
      <c r="BI10" s="11">
        <v>25151362.109999999</v>
      </c>
      <c r="BJ10" s="11">
        <v>46218317.039999999</v>
      </c>
      <c r="BK10" s="11">
        <v>222651.82800000001</v>
      </c>
      <c r="BL10" s="11">
        <v>1057456.280826</v>
      </c>
      <c r="BM10" s="11">
        <v>9107370.0270000007</v>
      </c>
      <c r="BN10" s="11">
        <v>3681067.6017570002</v>
      </c>
      <c r="BO10" s="11">
        <v>2371460.9042260004</v>
      </c>
      <c r="BP10" s="11">
        <v>47408306.619180001</v>
      </c>
      <c r="BQ10" s="11">
        <v>8327339.4149999991</v>
      </c>
      <c r="BR10" s="11">
        <v>3250154.2730999999</v>
      </c>
      <c r="BS10" s="11">
        <v>3088295.2109699999</v>
      </c>
      <c r="BT10" s="11">
        <v>2274961.026639</v>
      </c>
      <c r="BU10" s="11">
        <v>13747819.951889999</v>
      </c>
      <c r="BV10" s="11">
        <v>16838283.117320001</v>
      </c>
      <c r="BW10" s="11">
        <v>1057858.7057100001</v>
      </c>
      <c r="BX10" s="11">
        <v>3245116.0409999997</v>
      </c>
      <c r="BY10" s="11">
        <v>960352.65899999999</v>
      </c>
      <c r="BZ10" s="11">
        <v>2303523.099442</v>
      </c>
      <c r="CA10" s="11">
        <v>367168289.74199998</v>
      </c>
      <c r="CB10" s="11">
        <v>511729.76678399998</v>
      </c>
      <c r="CC10" s="11">
        <v>467760.06815999997</v>
      </c>
      <c r="CD10" s="11">
        <v>1161999.216</v>
      </c>
      <c r="CE10" s="11">
        <v>767410.52937</v>
      </c>
      <c r="CF10" s="11">
        <v>669414.05099999998</v>
      </c>
      <c r="CG10" s="11">
        <v>456460.37537999998</v>
      </c>
      <c r="CH10" s="11">
        <v>3083660.8470000001</v>
      </c>
      <c r="CI10" s="11">
        <v>9778837.8271139991</v>
      </c>
      <c r="CJ10" s="11">
        <v>16899416.018139999</v>
      </c>
      <c r="CK10" s="11">
        <v>2826776.1515000002</v>
      </c>
      <c r="CL10" s="11">
        <v>1661340.3933600001</v>
      </c>
      <c r="CM10" s="11">
        <v>132790607.064</v>
      </c>
      <c r="CN10" s="11">
        <v>83163389.404360011</v>
      </c>
      <c r="CO10" s="11">
        <v>11480350.450000001</v>
      </c>
      <c r="CP10" s="11">
        <v>2454945.9266220001</v>
      </c>
      <c r="CQ10" s="11">
        <v>386874.19495999999</v>
      </c>
      <c r="CR10" s="11">
        <v>1462789.3988880001</v>
      </c>
      <c r="CS10" s="11">
        <v>605336.36600000004</v>
      </c>
      <c r="CT10" s="11">
        <v>452561.67360000004</v>
      </c>
      <c r="CU10" s="11">
        <v>412325.4351</v>
      </c>
      <c r="CV10" s="11">
        <v>1188268.913223</v>
      </c>
      <c r="CW10" s="11">
        <v>2129026.005504</v>
      </c>
      <c r="CX10" s="11">
        <v>170327.745</v>
      </c>
      <c r="CY10" s="11">
        <v>6252794.676</v>
      </c>
      <c r="CZ10" s="11">
        <v>1292097.5549999999</v>
      </c>
      <c r="DA10" s="11">
        <v>1217821.014</v>
      </c>
      <c r="DB10" s="11">
        <v>1191206.383842</v>
      </c>
      <c r="DC10" s="11">
        <v>964991.94679999992</v>
      </c>
      <c r="DD10" s="11">
        <v>2049350.1775499999</v>
      </c>
      <c r="DE10" s="11">
        <v>67986981.450000003</v>
      </c>
      <c r="DF10" s="11">
        <v>1363304.8541970002</v>
      </c>
      <c r="DG10" s="11">
        <v>9771442.5620520003</v>
      </c>
      <c r="DH10" s="11">
        <v>12053015.146500001</v>
      </c>
      <c r="DI10" s="11">
        <v>1582908.90381</v>
      </c>
      <c r="DJ10" s="11">
        <v>1102913.26948</v>
      </c>
      <c r="DK10" s="11">
        <v>21777604.96655</v>
      </c>
      <c r="DL10" s="11">
        <v>596932.46880100004</v>
      </c>
      <c r="DM10" s="11">
        <v>7053144.6869999999</v>
      </c>
      <c r="DN10" s="11">
        <v>9648991.3499999996</v>
      </c>
      <c r="DO10" s="11">
        <v>904091.49</v>
      </c>
      <c r="DP10" s="11">
        <v>9947249.5836800002</v>
      </c>
      <c r="DQ10" s="11">
        <v>2304063.1439999999</v>
      </c>
      <c r="DR10" s="11">
        <v>1015668.72</v>
      </c>
      <c r="DS10" s="11">
        <v>295536.00412600004</v>
      </c>
      <c r="DT10" s="11">
        <v>744179.13</v>
      </c>
      <c r="DU10" s="11">
        <v>244885.24799999999</v>
      </c>
      <c r="DV10" s="11">
        <v>512855.16757499997</v>
      </c>
      <c r="DW10" s="11">
        <v>2333311.8015999999</v>
      </c>
      <c r="DX10" s="11">
        <v>3340365.3369600005</v>
      </c>
      <c r="DY10" s="11">
        <v>5023482.1361400001</v>
      </c>
      <c r="DZ10" s="11">
        <v>6351236.9757000003</v>
      </c>
      <c r="EA10" s="11">
        <v>2134627.29</v>
      </c>
      <c r="EB10" s="11">
        <v>923236.59600000002</v>
      </c>
      <c r="EC10" s="11">
        <v>22568122.030080002</v>
      </c>
      <c r="ED10" s="11">
        <v>472250.52</v>
      </c>
      <c r="EE10" s="11">
        <v>2132242.9878750001</v>
      </c>
      <c r="EF10" s="11">
        <v>777144.321</v>
      </c>
      <c r="EG10" s="11">
        <v>360994.05</v>
      </c>
      <c r="EH10" s="11">
        <v>33766598.222999997</v>
      </c>
      <c r="EI10" s="11">
        <v>27821842.929000001</v>
      </c>
      <c r="EJ10" s="11">
        <v>2901788.3680700003</v>
      </c>
      <c r="EK10" s="11">
        <v>1725392.5273199999</v>
      </c>
      <c r="EL10" s="11">
        <v>2360095.94618</v>
      </c>
      <c r="EM10" s="11">
        <v>2003860.89</v>
      </c>
      <c r="EN10" s="11">
        <v>1179171.675</v>
      </c>
      <c r="EO10" s="11">
        <v>3684663.0072400002</v>
      </c>
      <c r="EP10" s="11">
        <v>10825631.762770001</v>
      </c>
      <c r="EQ10" s="11">
        <v>2897862.4196500001</v>
      </c>
      <c r="ER10" s="11">
        <v>875082.74399999995</v>
      </c>
      <c r="ES10" s="11">
        <v>1182446.9369999999</v>
      </c>
      <c r="ET10" s="11">
        <v>1122153.156</v>
      </c>
      <c r="EU10" s="11">
        <v>1097876.90591</v>
      </c>
      <c r="EV10" s="11">
        <v>8981148.3468660004</v>
      </c>
      <c r="EW10" s="11">
        <v>417592.46389000001</v>
      </c>
      <c r="EX10" s="11">
        <v>930620.88</v>
      </c>
      <c r="EY10" s="11">
        <v>806083.35582000006</v>
      </c>
      <c r="EZ10" s="11">
        <v>36189055.088018</v>
      </c>
      <c r="FA10" s="11">
        <v>3982524.9556800001</v>
      </c>
      <c r="FB10" s="11">
        <v>11057031.93015</v>
      </c>
      <c r="FC10" s="11">
        <v>1325334.2039999999</v>
      </c>
      <c r="FD10" s="11">
        <v>541562.974024</v>
      </c>
      <c r="FE10" s="11">
        <v>580700.90700000001</v>
      </c>
      <c r="FF10" s="11">
        <v>892341.38699999999</v>
      </c>
      <c r="FG10" s="11">
        <v>846585.86510400008</v>
      </c>
      <c r="FH10" s="11">
        <v>13530251.557242</v>
      </c>
      <c r="FI10" s="11">
        <v>18497682.124159999</v>
      </c>
      <c r="FJ10" s="11">
        <v>23421444.484950002</v>
      </c>
      <c r="FK10" s="11">
        <v>51818632.847999997</v>
      </c>
      <c r="FL10" s="11">
        <v>26979462.15958</v>
      </c>
      <c r="FM10" s="11">
        <v>64515349.530000001</v>
      </c>
      <c r="FN10" s="11">
        <v>12346843.293720001</v>
      </c>
      <c r="FO10" s="11">
        <v>14015001.491145</v>
      </c>
      <c r="FP10" s="11">
        <v>11472301.140000001</v>
      </c>
      <c r="FQ10" s="11">
        <v>3107157.01</v>
      </c>
      <c r="FR10" s="11">
        <v>2717041.0066799996</v>
      </c>
      <c r="FS10" s="11">
        <v>1390846.0639000002</v>
      </c>
      <c r="FT10" s="11">
        <v>3471852.1405000002</v>
      </c>
      <c r="FU10" s="11">
        <v>2454384.0391199999</v>
      </c>
      <c r="FV10" s="11">
        <v>450812.31489799998</v>
      </c>
      <c r="FW10" s="11">
        <v>357125.30075000005</v>
      </c>
      <c r="FX10" s="11">
        <v>0</v>
      </c>
      <c r="FY10" s="4">
        <f>SUM(B10:FX10)</f>
        <v>3925427165.0856795</v>
      </c>
      <c r="FZ10" s="4"/>
    </row>
    <row r="11" spans="1:254" x14ac:dyDescent="0.25">
      <c r="A11" s="8" t="s">
        <v>414</v>
      </c>
      <c r="B11" s="12">
        <v>2486103.7400000002</v>
      </c>
      <c r="C11" s="12">
        <v>5722195.21</v>
      </c>
      <c r="D11" s="12">
        <v>1488921.66</v>
      </c>
      <c r="E11" s="12">
        <v>8370814.6399999997</v>
      </c>
      <c r="F11" s="12">
        <v>589322.68999999994</v>
      </c>
      <c r="G11" s="12">
        <v>53874.12</v>
      </c>
      <c r="H11" s="12">
        <v>1602194.08</v>
      </c>
      <c r="I11" s="12">
        <v>531892.17000000004</v>
      </c>
      <c r="J11" s="12">
        <v>144747.29</v>
      </c>
      <c r="K11" s="12">
        <v>1464762.74</v>
      </c>
      <c r="L11" s="12">
        <v>482581.66</v>
      </c>
      <c r="M11" s="12">
        <v>12636998.84</v>
      </c>
      <c r="N11" s="12">
        <v>5371193.4500000002</v>
      </c>
      <c r="O11" s="12">
        <v>85687.11</v>
      </c>
      <c r="P11" s="12">
        <v>9409437.8599999994</v>
      </c>
      <c r="Q11" s="12">
        <v>104826.22</v>
      </c>
      <c r="R11" s="12">
        <v>1058699.57</v>
      </c>
      <c r="S11" s="12">
        <v>7796.8</v>
      </c>
      <c r="T11" s="12">
        <v>70030.66</v>
      </c>
      <c r="U11" s="12">
        <v>86202.79</v>
      </c>
      <c r="V11" s="12">
        <v>18403.849999999999</v>
      </c>
      <c r="W11" s="12">
        <v>25569.200000000001</v>
      </c>
      <c r="X11" s="12">
        <v>137008.97</v>
      </c>
      <c r="Y11" s="12">
        <v>62529.99</v>
      </c>
      <c r="Z11" s="12">
        <v>6826844.5599999996</v>
      </c>
      <c r="AA11" s="12">
        <v>12703217.529999999</v>
      </c>
      <c r="AB11" s="12">
        <v>733088.39</v>
      </c>
      <c r="AC11" s="12">
        <v>765338.98</v>
      </c>
      <c r="AD11" s="12">
        <v>60785.05</v>
      </c>
      <c r="AE11" s="12">
        <v>96620.85</v>
      </c>
      <c r="AF11" s="12">
        <v>332294.17</v>
      </c>
      <c r="AG11" s="12">
        <v>162874.26</v>
      </c>
      <c r="AH11" s="12">
        <v>56051.74</v>
      </c>
      <c r="AI11" s="12">
        <v>139696.16</v>
      </c>
      <c r="AJ11" s="12">
        <v>50153.09</v>
      </c>
      <c r="AK11" s="12">
        <v>136478.41</v>
      </c>
      <c r="AL11" s="12">
        <v>108754.41</v>
      </c>
      <c r="AM11" s="12">
        <v>518653.93</v>
      </c>
      <c r="AN11" s="12">
        <v>1736922.12</v>
      </c>
      <c r="AO11" s="12">
        <v>36419101.409999996</v>
      </c>
      <c r="AP11" s="12">
        <v>114154.15</v>
      </c>
      <c r="AQ11" s="12">
        <v>20329146.010000002</v>
      </c>
      <c r="AR11" s="12">
        <v>3012130.71</v>
      </c>
      <c r="AS11" s="12">
        <v>1131092.32</v>
      </c>
      <c r="AT11" s="12">
        <v>193574.48</v>
      </c>
      <c r="AU11" s="12">
        <v>165380.70000000001</v>
      </c>
      <c r="AV11" s="12">
        <v>112909.41</v>
      </c>
      <c r="AW11" s="12">
        <v>81831.03</v>
      </c>
      <c r="AX11" s="12">
        <v>133275.51</v>
      </c>
      <c r="AY11" s="12">
        <v>1536087.09</v>
      </c>
      <c r="AZ11" s="12">
        <v>2320786.4700000002</v>
      </c>
      <c r="BA11" s="12">
        <v>492666.09</v>
      </c>
      <c r="BB11" s="12">
        <v>8357424.1100000003</v>
      </c>
      <c r="BC11" s="12">
        <v>1340447.97</v>
      </c>
      <c r="BD11" s="12">
        <v>451730.17</v>
      </c>
      <c r="BE11" s="12">
        <v>7293314.9400000004</v>
      </c>
      <c r="BF11" s="12">
        <v>124916.55</v>
      </c>
      <c r="BG11" s="12">
        <v>184334.54</v>
      </c>
      <c r="BH11" s="12">
        <v>70285.149999999994</v>
      </c>
      <c r="BI11" s="12">
        <v>1941438.87</v>
      </c>
      <c r="BJ11" s="12">
        <v>3573443.67</v>
      </c>
      <c r="BK11" s="12">
        <v>17265.79</v>
      </c>
      <c r="BL11" s="12">
        <v>95252.46</v>
      </c>
      <c r="BM11" s="12">
        <v>1135081.67</v>
      </c>
      <c r="BN11" s="12">
        <v>373634.27</v>
      </c>
      <c r="BO11" s="12">
        <v>231957.22</v>
      </c>
      <c r="BP11" s="12">
        <v>2156348.7599999998</v>
      </c>
      <c r="BQ11" s="12">
        <v>582213.41</v>
      </c>
      <c r="BR11" s="12">
        <v>309913.81</v>
      </c>
      <c r="BS11" s="12">
        <v>161091.41</v>
      </c>
      <c r="BT11" s="12">
        <v>93411.67</v>
      </c>
      <c r="BU11" s="12">
        <v>752815.7</v>
      </c>
      <c r="BV11" s="12">
        <v>856290.13</v>
      </c>
      <c r="BW11" s="12">
        <v>91405.49</v>
      </c>
      <c r="BX11" s="12">
        <v>318902.01</v>
      </c>
      <c r="BY11" s="12">
        <v>91684.87</v>
      </c>
      <c r="BZ11" s="12">
        <v>358753.67</v>
      </c>
      <c r="CA11" s="12">
        <v>24362000.199999999</v>
      </c>
      <c r="CB11" s="12">
        <v>6523.44</v>
      </c>
      <c r="CC11" s="12">
        <v>89625.5</v>
      </c>
      <c r="CD11" s="12">
        <v>118160.05</v>
      </c>
      <c r="CE11" s="12">
        <v>83737</v>
      </c>
      <c r="CF11" s="12">
        <v>60761.01</v>
      </c>
      <c r="CG11" s="12">
        <v>30109.95</v>
      </c>
      <c r="CH11" s="12">
        <v>251140.34</v>
      </c>
      <c r="CI11" s="12">
        <v>413656.77</v>
      </c>
      <c r="CJ11" s="12">
        <v>1699098.36</v>
      </c>
      <c r="CK11" s="12">
        <v>238217.67</v>
      </c>
      <c r="CL11" s="12">
        <v>186303</v>
      </c>
      <c r="CM11" s="12">
        <v>8558859.9399999995</v>
      </c>
      <c r="CN11" s="12">
        <v>5388104.3200000003</v>
      </c>
      <c r="CO11" s="12">
        <v>748537.61</v>
      </c>
      <c r="CP11" s="12">
        <v>404598.69</v>
      </c>
      <c r="CQ11" s="12">
        <v>75865.52</v>
      </c>
      <c r="CR11" s="12">
        <v>233975.56</v>
      </c>
      <c r="CS11" s="12">
        <v>88616.37</v>
      </c>
      <c r="CT11" s="12">
        <v>52286.5</v>
      </c>
      <c r="CU11" s="12">
        <v>40493.43</v>
      </c>
      <c r="CV11" s="12">
        <v>171301.41</v>
      </c>
      <c r="CW11" s="12">
        <v>229723.19</v>
      </c>
      <c r="CX11" s="12">
        <v>20357.29</v>
      </c>
      <c r="CY11" s="12">
        <v>736830.09</v>
      </c>
      <c r="CZ11" s="12">
        <v>156502.28</v>
      </c>
      <c r="DA11" s="12">
        <v>120477.05</v>
      </c>
      <c r="DB11" s="12">
        <v>152541.37</v>
      </c>
      <c r="DC11" s="12">
        <v>84776.14</v>
      </c>
      <c r="DD11" s="12">
        <v>223666.64</v>
      </c>
      <c r="DE11" s="12">
        <v>7700362.0300000003</v>
      </c>
      <c r="DF11" s="12">
        <v>138143.76</v>
      </c>
      <c r="DG11" s="12">
        <v>944994.79</v>
      </c>
      <c r="DH11" s="12">
        <v>1275976.19</v>
      </c>
      <c r="DI11" s="12">
        <v>158596.21</v>
      </c>
      <c r="DJ11" s="12">
        <v>87605.49</v>
      </c>
      <c r="DK11" s="12">
        <v>2625339.33</v>
      </c>
      <c r="DL11" s="12">
        <v>78402.84</v>
      </c>
      <c r="DM11" s="12">
        <v>599029.62</v>
      </c>
      <c r="DN11" s="12">
        <v>765444.43</v>
      </c>
      <c r="DO11" s="12">
        <v>60640.1</v>
      </c>
      <c r="DP11" s="12">
        <v>483159.99</v>
      </c>
      <c r="DQ11" s="12">
        <v>361120.57</v>
      </c>
      <c r="DR11" s="12">
        <v>214726.39999999999</v>
      </c>
      <c r="DS11" s="12">
        <v>55058.11</v>
      </c>
      <c r="DT11" s="12">
        <v>124347.19</v>
      </c>
      <c r="DU11" s="12">
        <v>49615.06</v>
      </c>
      <c r="DV11" s="12">
        <v>111040.06</v>
      </c>
      <c r="DW11" s="12">
        <v>143950.67000000001</v>
      </c>
      <c r="DX11" s="12">
        <v>239560.98</v>
      </c>
      <c r="DY11" s="12">
        <v>412967.03</v>
      </c>
      <c r="DZ11" s="12">
        <v>679726.33</v>
      </c>
      <c r="EA11" s="12">
        <v>248733.05</v>
      </c>
      <c r="EB11" s="12">
        <v>110128.77</v>
      </c>
      <c r="EC11" s="12">
        <v>691194.7</v>
      </c>
      <c r="ED11" s="12">
        <v>65386.43</v>
      </c>
      <c r="EE11" s="12">
        <v>326679.2</v>
      </c>
      <c r="EF11" s="12">
        <v>113173.66</v>
      </c>
      <c r="EG11" s="12">
        <v>51089.69</v>
      </c>
      <c r="EH11" s="12">
        <v>3110099.38</v>
      </c>
      <c r="EI11" s="12">
        <v>2226590.86</v>
      </c>
      <c r="EJ11" s="12">
        <v>129585.27</v>
      </c>
      <c r="EK11" s="12">
        <v>85115.18</v>
      </c>
      <c r="EL11" s="12">
        <v>279061.11</v>
      </c>
      <c r="EM11" s="12">
        <v>268552.46000000002</v>
      </c>
      <c r="EN11" s="12">
        <v>112545.45</v>
      </c>
      <c r="EO11" s="12">
        <v>205284.14</v>
      </c>
      <c r="EP11" s="12">
        <v>916333.94</v>
      </c>
      <c r="EQ11" s="12">
        <v>204633.9</v>
      </c>
      <c r="ER11" s="12">
        <v>227450.93</v>
      </c>
      <c r="ES11" s="12">
        <v>126251.14</v>
      </c>
      <c r="ET11" s="12">
        <v>171621.17</v>
      </c>
      <c r="EU11" s="12">
        <v>73633.789999999994</v>
      </c>
      <c r="EV11" s="12">
        <v>310410.44</v>
      </c>
      <c r="EW11" s="12">
        <v>20466.98</v>
      </c>
      <c r="EX11" s="12">
        <v>106067.07</v>
      </c>
      <c r="EY11" s="12">
        <v>93571.05</v>
      </c>
      <c r="EZ11" s="12">
        <v>1701019.37</v>
      </c>
      <c r="FA11" s="12">
        <v>327879.89</v>
      </c>
      <c r="FB11" s="12">
        <v>873424.45</v>
      </c>
      <c r="FC11" s="12">
        <v>157050.48000000001</v>
      </c>
      <c r="FD11" s="12">
        <v>67031.44</v>
      </c>
      <c r="FE11" s="12">
        <v>71709.539999999994</v>
      </c>
      <c r="FF11" s="12">
        <v>84557.4</v>
      </c>
      <c r="FG11" s="12">
        <v>110593.39</v>
      </c>
      <c r="FH11" s="12">
        <v>692424.05</v>
      </c>
      <c r="FI11" s="12">
        <v>944064.34</v>
      </c>
      <c r="FJ11" s="12">
        <v>912429.09</v>
      </c>
      <c r="FK11" s="12">
        <v>2192499.67</v>
      </c>
      <c r="FL11" s="12">
        <v>901144.54</v>
      </c>
      <c r="FM11" s="12">
        <v>3229587.13</v>
      </c>
      <c r="FN11" s="12">
        <v>804160.28</v>
      </c>
      <c r="FO11" s="12">
        <v>700658.33</v>
      </c>
      <c r="FP11" s="12">
        <v>404419.34</v>
      </c>
      <c r="FQ11" s="12">
        <v>271258.68</v>
      </c>
      <c r="FR11" s="12">
        <v>94816.960000000006</v>
      </c>
      <c r="FS11" s="12">
        <v>93903.08</v>
      </c>
      <c r="FT11" s="12">
        <v>329989.55</v>
      </c>
      <c r="FU11" s="12">
        <v>205512.47</v>
      </c>
      <c r="FV11" s="12">
        <v>48224.19</v>
      </c>
      <c r="FW11" s="12">
        <v>37973.199999999997</v>
      </c>
      <c r="FX11" s="12">
        <v>0</v>
      </c>
      <c r="FY11" s="4">
        <f>SUM(B11:FX11)</f>
        <v>261311707.13999993</v>
      </c>
      <c r="FZ11" s="4"/>
    </row>
    <row r="12" spans="1:254" x14ac:dyDescent="0.25">
      <c r="A12" t="s">
        <v>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</row>
    <row r="13" spans="1:254" x14ac:dyDescent="0.25">
      <c r="A13" t="s">
        <v>411</v>
      </c>
      <c r="B13" s="13">
        <v>42605214.162999995</v>
      </c>
      <c r="C13" s="13">
        <v>273615939.11900008</v>
      </c>
      <c r="D13" s="13">
        <v>28961780.938000012</v>
      </c>
      <c r="E13" s="13">
        <v>162863284.47899997</v>
      </c>
      <c r="F13" s="13">
        <v>8027112.5817200001</v>
      </c>
      <c r="G13" s="13">
        <v>9599031.3550000004</v>
      </c>
      <c r="H13" s="13">
        <v>57990118.270999998</v>
      </c>
      <c r="I13" s="13">
        <v>19297232.034999996</v>
      </c>
      <c r="J13" s="13">
        <v>2801695.9840000002</v>
      </c>
      <c r="K13" s="13">
        <v>2937069.7689100001</v>
      </c>
      <c r="L13" s="13">
        <v>4936293.9994659992</v>
      </c>
      <c r="M13" s="13">
        <v>404104473.6239</v>
      </c>
      <c r="N13" s="13">
        <v>71479750.915999994</v>
      </c>
      <c r="O13" s="13">
        <v>3667377.5019999999</v>
      </c>
      <c r="P13" s="13">
        <v>298502307.43599999</v>
      </c>
      <c r="Q13" s="13">
        <v>70508953.880999997</v>
      </c>
      <c r="R13" s="13">
        <v>3703577.8093199972</v>
      </c>
      <c r="S13" s="13">
        <v>2624581.7201130004</v>
      </c>
      <c r="T13" s="13">
        <v>619857.40806699987</v>
      </c>
      <c r="U13" s="13">
        <v>3231123.7269999995</v>
      </c>
      <c r="V13" s="13">
        <v>2601605.3279999997</v>
      </c>
      <c r="W13" s="13">
        <v>933874.06261599995</v>
      </c>
      <c r="X13" s="13">
        <v>9192617.256719999</v>
      </c>
      <c r="Y13" s="13">
        <v>3141106.5724499999</v>
      </c>
      <c r="Z13" s="13">
        <v>194137605.12400001</v>
      </c>
      <c r="AA13" s="13">
        <v>36515370.181999981</v>
      </c>
      <c r="AB13" s="13">
        <v>2141151.9014399997</v>
      </c>
      <c r="AC13" s="13">
        <v>4953473.9448959995</v>
      </c>
      <c r="AD13" s="13">
        <v>1549829.1472580002</v>
      </c>
      <c r="AE13" s="13">
        <v>2294875.6834219997</v>
      </c>
      <c r="AF13" s="13">
        <v>3402128.8773500007</v>
      </c>
      <c r="AG13" s="13">
        <v>10682276.58842</v>
      </c>
      <c r="AH13" s="13">
        <v>4971316.3999999994</v>
      </c>
      <c r="AI13" s="13">
        <v>2645688.0812879996</v>
      </c>
      <c r="AJ13" s="13">
        <v>2045509.4965599999</v>
      </c>
      <c r="AK13" s="13">
        <v>1994586.6240000005</v>
      </c>
      <c r="AL13" s="13">
        <v>3963842.576692</v>
      </c>
      <c r="AM13" s="13">
        <v>122887.37630999991</v>
      </c>
      <c r="AN13" s="13">
        <v>36175172.046160005</v>
      </c>
      <c r="AO13" s="13">
        <v>282834019.171</v>
      </c>
      <c r="AP13" s="13">
        <v>2433109.7312849998</v>
      </c>
      <c r="AQ13" s="13">
        <v>358664576.86879998</v>
      </c>
      <c r="AR13" s="13">
        <v>16240203.251860015</v>
      </c>
      <c r="AS13" s="13">
        <v>14916664.01</v>
      </c>
      <c r="AT13" s="13">
        <v>2727811.6673080004</v>
      </c>
      <c r="AU13" s="13">
        <v>3675523.8789999997</v>
      </c>
      <c r="AV13" s="13">
        <v>3341156.9220400001</v>
      </c>
      <c r="AW13" s="13">
        <v>1128107.2340599999</v>
      </c>
      <c r="AX13" s="13">
        <v>4266522.3400000008</v>
      </c>
      <c r="AY13" s="13">
        <v>124261656.54759999</v>
      </c>
      <c r="AZ13" s="13">
        <v>74410263.12470001</v>
      </c>
      <c r="BA13" s="13">
        <v>76845938.235440001</v>
      </c>
      <c r="BB13" s="13">
        <v>153286735.26030001</v>
      </c>
      <c r="BC13" s="13">
        <v>23212222.829999998</v>
      </c>
      <c r="BD13" s="13">
        <v>9056658.2558399998</v>
      </c>
      <c r="BE13" s="13">
        <v>193375586.18000001</v>
      </c>
      <c r="BF13" s="13">
        <v>9951817.8399999999</v>
      </c>
      <c r="BG13" s="13">
        <v>5508962.2111</v>
      </c>
      <c r="BH13" s="13">
        <v>3824756.4184899996</v>
      </c>
      <c r="BI13" s="13">
        <v>40695665.95000001</v>
      </c>
      <c r="BJ13" s="13">
        <v>310985693.11999995</v>
      </c>
      <c r="BK13" s="13">
        <v>1976326.2120000001</v>
      </c>
      <c r="BL13" s="13">
        <v>4267370.3791740006</v>
      </c>
      <c r="BM13" s="13">
        <v>24946785.712999992</v>
      </c>
      <c r="BN13" s="13">
        <v>10554581.148242999</v>
      </c>
      <c r="BO13" s="13">
        <v>794534.27577399951</v>
      </c>
      <c r="BP13" s="13">
        <v>19130431.120820001</v>
      </c>
      <c r="BQ13" s="13">
        <v>41811440.245000005</v>
      </c>
      <c r="BR13" s="13">
        <v>10919866.196899999</v>
      </c>
      <c r="BS13" s="13">
        <v>2516984.7390300003</v>
      </c>
      <c r="BT13" s="13">
        <v>3554441.3733610003</v>
      </c>
      <c r="BU13" s="13">
        <v>573.13810999994166</v>
      </c>
      <c r="BV13" s="13">
        <v>5534662.7926799981</v>
      </c>
      <c r="BW13" s="13">
        <v>632480.51428999985</v>
      </c>
      <c r="BX13" s="13">
        <v>2865475.0389999999</v>
      </c>
      <c r="BY13" s="13">
        <v>2848143.301</v>
      </c>
      <c r="BZ13" s="13">
        <v>440987.32055799983</v>
      </c>
      <c r="CA13" s="13">
        <v>424916735.66479999</v>
      </c>
      <c r="CB13" s="13">
        <v>3016585.953216</v>
      </c>
      <c r="CC13" s="13">
        <v>2277818.44184</v>
      </c>
      <c r="CD13" s="13">
        <v>1829751.7839999998</v>
      </c>
      <c r="CE13" s="13">
        <v>1616385.7706299997</v>
      </c>
      <c r="CF13" s="13">
        <v>2929003.4990000003</v>
      </c>
      <c r="CG13" s="13">
        <v>1788181.0846200001</v>
      </c>
      <c r="CH13" s="13">
        <v>5137432.5129999993</v>
      </c>
      <c r="CI13" s="13">
        <v>1334596.8128860011</v>
      </c>
      <c r="CJ13" s="13">
        <v>31508773.294059996</v>
      </c>
      <c r="CK13" s="13">
        <v>12219955.0185</v>
      </c>
      <c r="CL13" s="13">
        <v>7612716.6166399997</v>
      </c>
      <c r="CM13" s="13">
        <v>169593677.574</v>
      </c>
      <c r="CN13" s="13">
        <v>67893199.785639971</v>
      </c>
      <c r="CO13" s="13">
        <v>0</v>
      </c>
      <c r="CP13" s="13">
        <v>7430972.7533779992</v>
      </c>
      <c r="CQ13" s="13">
        <v>3490428.8850400001</v>
      </c>
      <c r="CR13" s="13">
        <v>2876412.6711119995</v>
      </c>
      <c r="CS13" s="13">
        <v>1848822.7540000002</v>
      </c>
      <c r="CT13" s="13">
        <v>4838439.4364</v>
      </c>
      <c r="CU13" s="13">
        <v>697680.90489999996</v>
      </c>
      <c r="CV13" s="13">
        <v>2422906.5167769995</v>
      </c>
      <c r="CW13" s="13">
        <v>3652280.6644960004</v>
      </c>
      <c r="CX13" s="13">
        <v>1045301.5449999999</v>
      </c>
      <c r="CY13" s="13">
        <v>14047467.484000001</v>
      </c>
      <c r="CZ13" s="13">
        <v>2191490.3050000002</v>
      </c>
      <c r="DA13" s="13">
        <v>3474709.6760000004</v>
      </c>
      <c r="DB13" s="13">
        <v>2122775.7861580001</v>
      </c>
      <c r="DC13" s="13">
        <v>2398123.1231999998</v>
      </c>
      <c r="DD13" s="13">
        <v>2352112.5224499996</v>
      </c>
      <c r="DE13" s="13">
        <v>138256390.77799997</v>
      </c>
      <c r="DF13" s="13">
        <v>720011.47580299969</v>
      </c>
      <c r="DG13" s="13">
        <v>9974630.8879479989</v>
      </c>
      <c r="DH13" s="13">
        <v>13654462.3935</v>
      </c>
      <c r="DI13" s="13">
        <v>6346308.0161899999</v>
      </c>
      <c r="DJ13" s="13">
        <v>5097135.9205199992</v>
      </c>
      <c r="DK13" s="13">
        <v>41442662.483450003</v>
      </c>
      <c r="DL13" s="13">
        <v>3638952.3911990002</v>
      </c>
      <c r="DM13" s="13">
        <v>7989765.8030000003</v>
      </c>
      <c r="DN13" s="13">
        <v>27319224.710000001</v>
      </c>
      <c r="DO13" s="13">
        <v>2870643.6300000004</v>
      </c>
      <c r="DP13" s="13">
        <v>41.956319999182597</v>
      </c>
      <c r="DQ13" s="13">
        <v>13473184.276000001</v>
      </c>
      <c r="DR13" s="13">
        <v>7179700.2199999997</v>
      </c>
      <c r="DS13" s="13">
        <v>3285314.2958740001</v>
      </c>
      <c r="DT13" s="13">
        <v>4333938.7699999996</v>
      </c>
      <c r="DU13" s="13">
        <v>3530175.6519999998</v>
      </c>
      <c r="DV13" s="13">
        <v>4093697.8424250004</v>
      </c>
      <c r="DW13" s="13">
        <v>1229646.3384000002</v>
      </c>
      <c r="DX13" s="13">
        <v>1485060.2430399992</v>
      </c>
      <c r="DY13" s="13">
        <v>3792811.7438599998</v>
      </c>
      <c r="DZ13" s="13">
        <v>213.47430000000168</v>
      </c>
      <c r="EA13" s="13">
        <v>4762440.38</v>
      </c>
      <c r="EB13" s="13">
        <v>3287567.2440000004</v>
      </c>
      <c r="EC13" s="13">
        <v>356.74991999869235</v>
      </c>
      <c r="ED13" s="13">
        <v>3104140.5</v>
      </c>
      <c r="EE13" s="13">
        <v>13991193.142125001</v>
      </c>
      <c r="EF13" s="13">
        <v>3218275.6289999997</v>
      </c>
      <c r="EG13" s="13">
        <v>3647108.49</v>
      </c>
      <c r="EH13" s="13">
        <v>126810336.79700002</v>
      </c>
      <c r="EI13" s="13">
        <v>80372733.56099999</v>
      </c>
      <c r="EJ13" s="13">
        <v>5179861.2919299994</v>
      </c>
      <c r="EK13" s="13">
        <v>4001736.0226800004</v>
      </c>
      <c r="EL13" s="13">
        <v>2772445.7338200002</v>
      </c>
      <c r="EM13" s="13">
        <v>9544203.2299999986</v>
      </c>
      <c r="EN13" s="13">
        <v>3420305.2949999999</v>
      </c>
      <c r="EO13" s="13">
        <v>2115365.0727599994</v>
      </c>
      <c r="EP13" s="13">
        <v>17461279.677229997</v>
      </c>
      <c r="EQ13" s="13">
        <v>1926333.5703499997</v>
      </c>
      <c r="ER13" s="13">
        <v>2195259.9159999997</v>
      </c>
      <c r="ES13" s="13">
        <v>2897062.003</v>
      </c>
      <c r="ET13" s="13">
        <v>6527427.7440000009</v>
      </c>
      <c r="EU13" s="13">
        <v>721934.32409000001</v>
      </c>
      <c r="EV13" s="13">
        <v>4078512.7731340001</v>
      </c>
      <c r="EW13" s="13">
        <v>3221226.8261100003</v>
      </c>
      <c r="EX13" s="13">
        <v>6610995.25</v>
      </c>
      <c r="EY13" s="13">
        <v>1880500.6441799996</v>
      </c>
      <c r="EZ13" s="13">
        <v>3857337.9419819983</v>
      </c>
      <c r="FA13" s="13">
        <v>454763.92431999941</v>
      </c>
      <c r="FB13" s="13">
        <v>10040049.289850002</v>
      </c>
      <c r="FC13" s="13">
        <v>4160760.946</v>
      </c>
      <c r="FD13" s="13">
        <v>1382782.895976</v>
      </c>
      <c r="FE13" s="13">
        <v>3037369.4129999997</v>
      </c>
      <c r="FF13" s="13">
        <v>1790644.963</v>
      </c>
      <c r="FG13" s="13">
        <v>753008.93489599985</v>
      </c>
      <c r="FH13" s="13">
        <v>6055149.0827580011</v>
      </c>
      <c r="FI13" s="13">
        <v>2806928.8258400001</v>
      </c>
      <c r="FJ13" s="13">
        <v>4449050.2050499991</v>
      </c>
      <c r="FK13" s="13">
        <v>37244416.801999994</v>
      </c>
      <c r="FL13" s="13">
        <v>15014058.850419998</v>
      </c>
      <c r="FM13" s="13">
        <v>187158459.45000002</v>
      </c>
      <c r="FN13" s="13">
        <v>933.32627999898978</v>
      </c>
      <c r="FO13" s="13">
        <v>12045549.848855002</v>
      </c>
      <c r="FP13" s="13">
        <v>0</v>
      </c>
      <c r="FQ13" s="13">
        <v>0</v>
      </c>
      <c r="FR13" s="13">
        <v>613563.14332000026</v>
      </c>
      <c r="FS13" s="13">
        <v>46.856099999815342</v>
      </c>
      <c r="FT13" s="13">
        <v>6905126.3795000007</v>
      </c>
      <c r="FU13" s="13">
        <v>6281074.5008800002</v>
      </c>
      <c r="FV13" s="13">
        <v>2791805.3951019999</v>
      </c>
      <c r="FW13" s="13">
        <v>1281726.7192499998</v>
      </c>
      <c r="FX13" s="13">
        <f>FX8</f>
        <v>237943028.57999995</v>
      </c>
      <c r="FY13" s="4">
        <f>SUM(B13:FX13)</f>
        <v>5592075378.8291273</v>
      </c>
      <c r="FZ13" s="4"/>
      <c r="GA13" s="4"/>
    </row>
    <row r="14" spans="1:254" x14ac:dyDescent="0.25">
      <c r="A14" t="s">
        <v>393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1</v>
      </c>
      <c r="J14" s="14">
        <v>1</v>
      </c>
      <c r="K14" s="14">
        <v>0</v>
      </c>
      <c r="L14" s="14">
        <v>0</v>
      </c>
      <c r="M14" s="14">
        <v>0</v>
      </c>
      <c r="N14" s="14">
        <v>0</v>
      </c>
      <c r="O14" s="14">
        <v>1</v>
      </c>
      <c r="P14" s="14">
        <v>0</v>
      </c>
      <c r="Q14" s="14">
        <v>1</v>
      </c>
      <c r="R14" s="14">
        <v>0</v>
      </c>
      <c r="S14" s="14">
        <v>0</v>
      </c>
      <c r="T14" s="14">
        <v>0</v>
      </c>
      <c r="U14" s="14">
        <v>1</v>
      </c>
      <c r="V14" s="14">
        <v>0</v>
      </c>
      <c r="W14" s="14">
        <v>0</v>
      </c>
      <c r="X14" s="14">
        <v>1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1</v>
      </c>
      <c r="AE14" s="14">
        <v>1</v>
      </c>
      <c r="AF14" s="14">
        <v>0</v>
      </c>
      <c r="AG14" s="14">
        <v>0</v>
      </c>
      <c r="AH14" s="14">
        <v>1</v>
      </c>
      <c r="AI14" s="14">
        <v>0</v>
      </c>
      <c r="AJ14" s="14">
        <v>1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1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1</v>
      </c>
      <c r="BL14" s="14">
        <v>0</v>
      </c>
      <c r="BM14" s="14">
        <v>0</v>
      </c>
      <c r="BN14" s="14">
        <v>1</v>
      </c>
      <c r="BO14" s="14">
        <v>0</v>
      </c>
      <c r="BP14" s="14">
        <v>0</v>
      </c>
      <c r="BQ14" s="14">
        <v>0</v>
      </c>
      <c r="BR14" s="14">
        <v>0</v>
      </c>
      <c r="BS14" s="14">
        <v>1</v>
      </c>
      <c r="BT14" s="14">
        <v>1</v>
      </c>
      <c r="BU14" s="14">
        <v>0</v>
      </c>
      <c r="BV14" s="14">
        <v>0</v>
      </c>
      <c r="BW14" s="14">
        <v>0</v>
      </c>
      <c r="BX14" s="14">
        <v>0</v>
      </c>
      <c r="BY14" s="14">
        <v>0</v>
      </c>
      <c r="BZ14" s="14">
        <v>0</v>
      </c>
      <c r="CA14" s="14">
        <v>0</v>
      </c>
      <c r="CB14" s="14">
        <v>1</v>
      </c>
      <c r="CC14" s="14">
        <v>0</v>
      </c>
      <c r="CD14" s="14">
        <v>0</v>
      </c>
      <c r="CE14" s="14">
        <v>1</v>
      </c>
      <c r="CF14" s="14">
        <v>1</v>
      </c>
      <c r="CG14" s="14">
        <v>0</v>
      </c>
      <c r="CH14" s="14">
        <v>0</v>
      </c>
      <c r="CI14" s="14">
        <v>0</v>
      </c>
      <c r="CJ14" s="14">
        <v>1</v>
      </c>
      <c r="CK14" s="14">
        <v>0</v>
      </c>
      <c r="CL14" s="14">
        <v>1</v>
      </c>
      <c r="CM14" s="14">
        <v>0</v>
      </c>
      <c r="CN14" s="14">
        <v>0</v>
      </c>
      <c r="CO14" s="14">
        <v>0</v>
      </c>
      <c r="CP14" s="14">
        <v>0</v>
      </c>
      <c r="CQ14" s="14">
        <v>0</v>
      </c>
      <c r="CR14" s="14">
        <v>1</v>
      </c>
      <c r="CS14" s="14">
        <v>0</v>
      </c>
      <c r="CT14" s="14">
        <v>1</v>
      </c>
      <c r="CU14" s="14">
        <v>0</v>
      </c>
      <c r="CV14" s="14">
        <v>0</v>
      </c>
      <c r="CW14" s="14">
        <v>0</v>
      </c>
      <c r="CX14" s="14">
        <v>0</v>
      </c>
      <c r="CY14" s="14">
        <v>0</v>
      </c>
      <c r="CZ14" s="14">
        <v>1</v>
      </c>
      <c r="DA14" s="14">
        <v>1</v>
      </c>
      <c r="DB14" s="14">
        <v>1</v>
      </c>
      <c r="DC14" s="14">
        <v>0</v>
      </c>
      <c r="DD14" s="14">
        <v>1</v>
      </c>
      <c r="DE14" s="14">
        <v>0</v>
      </c>
      <c r="DF14" s="14">
        <v>1</v>
      </c>
      <c r="DG14" s="14">
        <v>0</v>
      </c>
      <c r="DH14" s="14">
        <v>0</v>
      </c>
      <c r="DI14" s="14">
        <v>0</v>
      </c>
      <c r="DJ14" s="14">
        <v>1</v>
      </c>
      <c r="DK14" s="14">
        <v>1</v>
      </c>
      <c r="DL14" s="14">
        <v>0</v>
      </c>
      <c r="DM14" s="14">
        <v>0</v>
      </c>
      <c r="DN14" s="14">
        <v>0</v>
      </c>
      <c r="DO14" s="14">
        <v>1</v>
      </c>
      <c r="DP14" s="14">
        <v>1</v>
      </c>
      <c r="DQ14" s="14">
        <v>1</v>
      </c>
      <c r="DR14" s="14">
        <v>1</v>
      </c>
      <c r="DS14" s="14">
        <v>1</v>
      </c>
      <c r="DT14" s="14">
        <v>1</v>
      </c>
      <c r="DU14" s="14">
        <v>0</v>
      </c>
      <c r="DV14" s="14">
        <v>0</v>
      </c>
      <c r="DW14" s="14">
        <v>0</v>
      </c>
      <c r="DX14" s="14">
        <v>0</v>
      </c>
      <c r="DY14" s="14">
        <v>0</v>
      </c>
      <c r="DZ14" s="14">
        <v>0</v>
      </c>
      <c r="EA14" s="14">
        <v>1</v>
      </c>
      <c r="EB14" s="14">
        <v>1</v>
      </c>
      <c r="EC14" s="14">
        <v>0</v>
      </c>
      <c r="ED14" s="14">
        <v>1</v>
      </c>
      <c r="EE14" s="14">
        <v>1</v>
      </c>
      <c r="EF14" s="14">
        <v>1</v>
      </c>
      <c r="EG14" s="14">
        <v>1</v>
      </c>
      <c r="EH14" s="14">
        <v>1</v>
      </c>
      <c r="EI14" s="14">
        <v>0</v>
      </c>
      <c r="EJ14" s="14">
        <v>0</v>
      </c>
      <c r="EK14" s="14">
        <v>0</v>
      </c>
      <c r="EL14" s="14">
        <v>0</v>
      </c>
      <c r="EM14" s="14">
        <v>0</v>
      </c>
      <c r="EN14" s="14">
        <v>1</v>
      </c>
      <c r="EO14" s="14">
        <v>0</v>
      </c>
      <c r="EP14" s="14">
        <v>0</v>
      </c>
      <c r="EQ14" s="14">
        <v>1</v>
      </c>
      <c r="ER14" s="14">
        <v>1</v>
      </c>
      <c r="ES14" s="14">
        <v>1</v>
      </c>
      <c r="ET14" s="14">
        <v>1</v>
      </c>
      <c r="EU14" s="14">
        <v>0</v>
      </c>
      <c r="EV14" s="14">
        <v>0</v>
      </c>
      <c r="EW14" s="14">
        <v>1</v>
      </c>
      <c r="EX14" s="14">
        <v>0</v>
      </c>
      <c r="EY14" s="14">
        <v>1</v>
      </c>
      <c r="EZ14" s="14">
        <v>0</v>
      </c>
      <c r="FA14" s="14">
        <v>0</v>
      </c>
      <c r="FB14" s="14">
        <v>0</v>
      </c>
      <c r="FC14" s="14">
        <v>1</v>
      </c>
      <c r="FD14" s="14">
        <v>1</v>
      </c>
      <c r="FE14" s="14">
        <v>0</v>
      </c>
      <c r="FF14" s="14">
        <v>1</v>
      </c>
      <c r="FG14" s="14">
        <v>0</v>
      </c>
      <c r="FH14" s="14">
        <v>0</v>
      </c>
      <c r="FI14" s="14">
        <v>1</v>
      </c>
      <c r="FJ14" s="14">
        <v>0</v>
      </c>
      <c r="FK14" s="14">
        <v>0</v>
      </c>
      <c r="FL14" s="14">
        <v>0</v>
      </c>
      <c r="FM14" s="14">
        <v>0</v>
      </c>
      <c r="FN14" s="14">
        <v>0</v>
      </c>
      <c r="FO14" s="14">
        <v>0</v>
      </c>
      <c r="FP14" s="14">
        <v>0</v>
      </c>
      <c r="FQ14" s="14">
        <v>0</v>
      </c>
      <c r="FR14" s="14">
        <v>0</v>
      </c>
      <c r="FS14" s="14">
        <v>0</v>
      </c>
      <c r="FT14" s="14">
        <v>1</v>
      </c>
      <c r="FU14" s="14">
        <v>1</v>
      </c>
      <c r="FV14" s="14">
        <v>0</v>
      </c>
      <c r="FW14" s="14">
        <v>0</v>
      </c>
      <c r="FX14" s="14">
        <v>1</v>
      </c>
      <c r="FY14" s="15"/>
      <c r="FZ14" s="4"/>
    </row>
    <row r="15" spans="1:254" x14ac:dyDescent="0.25">
      <c r="A15" t="s">
        <v>394</v>
      </c>
      <c r="B15" s="10">
        <f>B13</f>
        <v>42605214.162999995</v>
      </c>
      <c r="C15" s="10">
        <f t="shared" ref="C15:BN15" si="0">C13</f>
        <v>273615939.11900008</v>
      </c>
      <c r="D15" s="10">
        <f t="shared" si="0"/>
        <v>28961780.938000012</v>
      </c>
      <c r="E15" s="10">
        <f t="shared" si="0"/>
        <v>162863284.47899997</v>
      </c>
      <c r="F15" s="10">
        <f t="shared" si="0"/>
        <v>8027112.5817200001</v>
      </c>
      <c r="G15" s="10">
        <f t="shared" si="0"/>
        <v>9599031.3550000004</v>
      </c>
      <c r="H15" s="10">
        <f t="shared" si="0"/>
        <v>57990118.270999998</v>
      </c>
      <c r="I15" s="10">
        <f t="shared" si="0"/>
        <v>19297232.034999996</v>
      </c>
      <c r="J15" s="10">
        <f t="shared" si="0"/>
        <v>2801695.9840000002</v>
      </c>
      <c r="K15" s="10">
        <f t="shared" si="0"/>
        <v>2937069.7689100001</v>
      </c>
      <c r="L15" s="10">
        <f t="shared" si="0"/>
        <v>4936293.9994659992</v>
      </c>
      <c r="M15" s="10">
        <f t="shared" si="0"/>
        <v>404104473.6239</v>
      </c>
      <c r="N15" s="10">
        <f t="shared" si="0"/>
        <v>71479750.915999994</v>
      </c>
      <c r="O15" s="10">
        <f t="shared" si="0"/>
        <v>3667377.5019999999</v>
      </c>
      <c r="P15" s="10">
        <f t="shared" si="0"/>
        <v>298502307.43599999</v>
      </c>
      <c r="Q15" s="10">
        <f t="shared" si="0"/>
        <v>70508953.880999997</v>
      </c>
      <c r="R15" s="10">
        <f t="shared" si="0"/>
        <v>3703577.8093199972</v>
      </c>
      <c r="S15" s="10">
        <f t="shared" si="0"/>
        <v>2624581.7201130004</v>
      </c>
      <c r="T15" s="10">
        <f t="shared" si="0"/>
        <v>619857.40806699987</v>
      </c>
      <c r="U15" s="10">
        <f t="shared" si="0"/>
        <v>3231123.7269999995</v>
      </c>
      <c r="V15" s="10">
        <f t="shared" si="0"/>
        <v>2601605.3279999997</v>
      </c>
      <c r="W15" s="10">
        <f t="shared" si="0"/>
        <v>933874.06261599995</v>
      </c>
      <c r="X15" s="10">
        <f t="shared" si="0"/>
        <v>9192617.256719999</v>
      </c>
      <c r="Y15" s="10">
        <f t="shared" si="0"/>
        <v>3141106.5724499999</v>
      </c>
      <c r="Z15" s="10">
        <f t="shared" si="0"/>
        <v>194137605.12400001</v>
      </c>
      <c r="AA15" s="10">
        <f t="shared" si="0"/>
        <v>36515370.181999981</v>
      </c>
      <c r="AB15" s="10">
        <f t="shared" si="0"/>
        <v>2141151.9014399997</v>
      </c>
      <c r="AC15" s="10">
        <f t="shared" si="0"/>
        <v>4953473.9448959995</v>
      </c>
      <c r="AD15" s="10">
        <f t="shared" si="0"/>
        <v>1549829.1472580002</v>
      </c>
      <c r="AE15" s="10">
        <f t="shared" si="0"/>
        <v>2294875.6834219997</v>
      </c>
      <c r="AF15" s="10">
        <f t="shared" si="0"/>
        <v>3402128.8773500007</v>
      </c>
      <c r="AG15" s="10">
        <f t="shared" si="0"/>
        <v>10682276.58842</v>
      </c>
      <c r="AH15" s="10">
        <f t="shared" si="0"/>
        <v>4971316.3999999994</v>
      </c>
      <c r="AI15" s="10">
        <f t="shared" si="0"/>
        <v>2645688.0812879996</v>
      </c>
      <c r="AJ15" s="10">
        <f t="shared" si="0"/>
        <v>2045509.4965599999</v>
      </c>
      <c r="AK15" s="10">
        <f t="shared" si="0"/>
        <v>1994586.6240000005</v>
      </c>
      <c r="AL15" s="10">
        <f t="shared" si="0"/>
        <v>3963842.576692</v>
      </c>
      <c r="AM15" s="10">
        <f t="shared" si="0"/>
        <v>122887.37630999991</v>
      </c>
      <c r="AN15" s="10">
        <f t="shared" si="0"/>
        <v>36175172.046160005</v>
      </c>
      <c r="AO15" s="10">
        <f t="shared" si="0"/>
        <v>282834019.171</v>
      </c>
      <c r="AP15" s="10">
        <f t="shared" si="0"/>
        <v>2433109.7312849998</v>
      </c>
      <c r="AQ15" s="10">
        <f t="shared" si="0"/>
        <v>358664576.86879998</v>
      </c>
      <c r="AR15" s="10">
        <f t="shared" si="0"/>
        <v>16240203.251860015</v>
      </c>
      <c r="AS15" s="10">
        <f t="shared" si="0"/>
        <v>14916664.01</v>
      </c>
      <c r="AT15" s="10">
        <f t="shared" si="0"/>
        <v>2727811.6673080004</v>
      </c>
      <c r="AU15" s="10">
        <f t="shared" si="0"/>
        <v>3675523.8789999997</v>
      </c>
      <c r="AV15" s="10">
        <f t="shared" si="0"/>
        <v>3341156.9220400001</v>
      </c>
      <c r="AW15" s="10">
        <f t="shared" si="0"/>
        <v>1128107.2340599999</v>
      </c>
      <c r="AX15" s="10">
        <f t="shared" si="0"/>
        <v>4266522.3400000008</v>
      </c>
      <c r="AY15" s="10">
        <f t="shared" si="0"/>
        <v>124261656.54759999</v>
      </c>
      <c r="AZ15" s="10">
        <f t="shared" si="0"/>
        <v>74410263.12470001</v>
      </c>
      <c r="BA15" s="10">
        <f t="shared" si="0"/>
        <v>76845938.235440001</v>
      </c>
      <c r="BB15" s="10">
        <f t="shared" si="0"/>
        <v>153286735.26030001</v>
      </c>
      <c r="BC15" s="10">
        <f t="shared" si="0"/>
        <v>23212222.829999998</v>
      </c>
      <c r="BD15" s="10">
        <f t="shared" si="0"/>
        <v>9056658.2558399998</v>
      </c>
      <c r="BE15" s="10">
        <f t="shared" si="0"/>
        <v>193375586.18000001</v>
      </c>
      <c r="BF15" s="10">
        <f t="shared" si="0"/>
        <v>9951817.8399999999</v>
      </c>
      <c r="BG15" s="10">
        <f t="shared" si="0"/>
        <v>5508962.2111</v>
      </c>
      <c r="BH15" s="10">
        <f t="shared" si="0"/>
        <v>3824756.4184899996</v>
      </c>
      <c r="BI15" s="10">
        <f t="shared" si="0"/>
        <v>40695665.95000001</v>
      </c>
      <c r="BJ15" s="10">
        <f t="shared" si="0"/>
        <v>310985693.11999995</v>
      </c>
      <c r="BK15" s="10">
        <f t="shared" si="0"/>
        <v>1976326.2120000001</v>
      </c>
      <c r="BL15" s="10">
        <f t="shared" si="0"/>
        <v>4267370.3791740006</v>
      </c>
      <c r="BM15" s="10">
        <f t="shared" si="0"/>
        <v>24946785.712999992</v>
      </c>
      <c r="BN15" s="10">
        <f t="shared" si="0"/>
        <v>10554581.148242999</v>
      </c>
      <c r="BO15" s="10">
        <f t="shared" ref="BO15:DZ15" si="1">BO13</f>
        <v>794534.27577399951</v>
      </c>
      <c r="BP15" s="10">
        <f t="shared" si="1"/>
        <v>19130431.120820001</v>
      </c>
      <c r="BQ15" s="10">
        <f t="shared" si="1"/>
        <v>41811440.245000005</v>
      </c>
      <c r="BR15" s="10">
        <f t="shared" si="1"/>
        <v>10919866.196899999</v>
      </c>
      <c r="BS15" s="10">
        <f t="shared" si="1"/>
        <v>2516984.7390300003</v>
      </c>
      <c r="BT15" s="10">
        <f t="shared" si="1"/>
        <v>3554441.3733610003</v>
      </c>
      <c r="BU15" s="10">
        <f t="shared" si="1"/>
        <v>573.13810999994166</v>
      </c>
      <c r="BV15" s="10">
        <f t="shared" si="1"/>
        <v>5534662.7926799981</v>
      </c>
      <c r="BW15" s="10">
        <f t="shared" si="1"/>
        <v>632480.51428999985</v>
      </c>
      <c r="BX15" s="10">
        <f t="shared" si="1"/>
        <v>2865475.0389999999</v>
      </c>
      <c r="BY15" s="10">
        <f t="shared" si="1"/>
        <v>2848143.301</v>
      </c>
      <c r="BZ15" s="10">
        <f t="shared" si="1"/>
        <v>440987.32055799983</v>
      </c>
      <c r="CA15" s="10">
        <f t="shared" si="1"/>
        <v>424916735.66479999</v>
      </c>
      <c r="CB15" s="10">
        <f t="shared" si="1"/>
        <v>3016585.953216</v>
      </c>
      <c r="CC15" s="10">
        <f t="shared" si="1"/>
        <v>2277818.44184</v>
      </c>
      <c r="CD15" s="10">
        <f t="shared" si="1"/>
        <v>1829751.7839999998</v>
      </c>
      <c r="CE15" s="10">
        <f t="shared" si="1"/>
        <v>1616385.7706299997</v>
      </c>
      <c r="CF15" s="10">
        <f t="shared" si="1"/>
        <v>2929003.4990000003</v>
      </c>
      <c r="CG15" s="10">
        <f t="shared" si="1"/>
        <v>1788181.0846200001</v>
      </c>
      <c r="CH15" s="10">
        <f t="shared" si="1"/>
        <v>5137432.5129999993</v>
      </c>
      <c r="CI15" s="10">
        <f t="shared" si="1"/>
        <v>1334596.8128860011</v>
      </c>
      <c r="CJ15" s="10">
        <f t="shared" si="1"/>
        <v>31508773.294059996</v>
      </c>
      <c r="CK15" s="10">
        <f t="shared" si="1"/>
        <v>12219955.0185</v>
      </c>
      <c r="CL15" s="10">
        <f t="shared" si="1"/>
        <v>7612716.6166399997</v>
      </c>
      <c r="CM15" s="10">
        <f t="shared" si="1"/>
        <v>169593677.574</v>
      </c>
      <c r="CN15" s="10">
        <f t="shared" si="1"/>
        <v>67893199.785639971</v>
      </c>
      <c r="CO15" s="10">
        <f t="shared" si="1"/>
        <v>0</v>
      </c>
      <c r="CP15" s="10">
        <f t="shared" si="1"/>
        <v>7430972.7533779992</v>
      </c>
      <c r="CQ15" s="10">
        <f t="shared" si="1"/>
        <v>3490428.8850400001</v>
      </c>
      <c r="CR15" s="10">
        <f t="shared" si="1"/>
        <v>2876412.6711119995</v>
      </c>
      <c r="CS15" s="10">
        <f t="shared" si="1"/>
        <v>1848822.7540000002</v>
      </c>
      <c r="CT15" s="10">
        <f t="shared" si="1"/>
        <v>4838439.4364</v>
      </c>
      <c r="CU15" s="10">
        <f t="shared" si="1"/>
        <v>697680.90489999996</v>
      </c>
      <c r="CV15" s="10">
        <f t="shared" si="1"/>
        <v>2422906.5167769995</v>
      </c>
      <c r="CW15" s="10">
        <f t="shared" si="1"/>
        <v>3652280.6644960004</v>
      </c>
      <c r="CX15" s="10">
        <f t="shared" si="1"/>
        <v>1045301.5449999999</v>
      </c>
      <c r="CY15" s="10">
        <f t="shared" si="1"/>
        <v>14047467.484000001</v>
      </c>
      <c r="CZ15" s="10">
        <f t="shared" si="1"/>
        <v>2191490.3050000002</v>
      </c>
      <c r="DA15" s="10">
        <f t="shared" si="1"/>
        <v>3474709.6760000004</v>
      </c>
      <c r="DB15" s="10">
        <f t="shared" si="1"/>
        <v>2122775.7861580001</v>
      </c>
      <c r="DC15" s="10">
        <f t="shared" si="1"/>
        <v>2398123.1231999998</v>
      </c>
      <c r="DD15" s="10">
        <f t="shared" si="1"/>
        <v>2352112.5224499996</v>
      </c>
      <c r="DE15" s="10">
        <f t="shared" si="1"/>
        <v>138256390.77799997</v>
      </c>
      <c r="DF15" s="10">
        <f t="shared" si="1"/>
        <v>720011.47580299969</v>
      </c>
      <c r="DG15" s="10">
        <f t="shared" si="1"/>
        <v>9974630.8879479989</v>
      </c>
      <c r="DH15" s="10">
        <f t="shared" si="1"/>
        <v>13654462.3935</v>
      </c>
      <c r="DI15" s="10">
        <f t="shared" si="1"/>
        <v>6346308.0161899999</v>
      </c>
      <c r="DJ15" s="10">
        <f t="shared" si="1"/>
        <v>5097135.9205199992</v>
      </c>
      <c r="DK15" s="10">
        <f t="shared" si="1"/>
        <v>41442662.483450003</v>
      </c>
      <c r="DL15" s="10">
        <f t="shared" si="1"/>
        <v>3638952.3911990002</v>
      </c>
      <c r="DM15" s="10">
        <f t="shared" si="1"/>
        <v>7989765.8030000003</v>
      </c>
      <c r="DN15" s="10">
        <f t="shared" si="1"/>
        <v>27319224.710000001</v>
      </c>
      <c r="DO15" s="10">
        <f t="shared" si="1"/>
        <v>2870643.6300000004</v>
      </c>
      <c r="DP15" s="10">
        <f t="shared" si="1"/>
        <v>41.956319999182597</v>
      </c>
      <c r="DQ15" s="10">
        <f t="shared" si="1"/>
        <v>13473184.276000001</v>
      </c>
      <c r="DR15" s="10">
        <f t="shared" si="1"/>
        <v>7179700.2199999997</v>
      </c>
      <c r="DS15" s="10">
        <f t="shared" si="1"/>
        <v>3285314.2958740001</v>
      </c>
      <c r="DT15" s="10">
        <f t="shared" si="1"/>
        <v>4333938.7699999996</v>
      </c>
      <c r="DU15" s="10">
        <f t="shared" si="1"/>
        <v>3530175.6519999998</v>
      </c>
      <c r="DV15" s="10">
        <f t="shared" si="1"/>
        <v>4093697.8424250004</v>
      </c>
      <c r="DW15" s="10">
        <f t="shared" si="1"/>
        <v>1229646.3384000002</v>
      </c>
      <c r="DX15" s="10">
        <f t="shared" si="1"/>
        <v>1485060.2430399992</v>
      </c>
      <c r="DY15" s="10">
        <f t="shared" si="1"/>
        <v>3792811.7438599998</v>
      </c>
      <c r="DZ15" s="10">
        <f t="shared" si="1"/>
        <v>213.47430000000168</v>
      </c>
      <c r="EA15" s="10">
        <f t="shared" ref="EA15:FX15" si="2">EA13</f>
        <v>4762440.38</v>
      </c>
      <c r="EB15" s="10">
        <f t="shared" si="2"/>
        <v>3287567.2440000004</v>
      </c>
      <c r="EC15" s="10">
        <f t="shared" si="2"/>
        <v>356.74991999869235</v>
      </c>
      <c r="ED15" s="10">
        <f t="shared" si="2"/>
        <v>3104140.5</v>
      </c>
      <c r="EE15" s="10">
        <f t="shared" si="2"/>
        <v>13991193.142125001</v>
      </c>
      <c r="EF15" s="10">
        <f t="shared" si="2"/>
        <v>3218275.6289999997</v>
      </c>
      <c r="EG15" s="10">
        <f t="shared" si="2"/>
        <v>3647108.49</v>
      </c>
      <c r="EH15" s="10">
        <f t="shared" si="2"/>
        <v>126810336.79700002</v>
      </c>
      <c r="EI15" s="10">
        <f t="shared" si="2"/>
        <v>80372733.56099999</v>
      </c>
      <c r="EJ15" s="10">
        <f t="shared" si="2"/>
        <v>5179861.2919299994</v>
      </c>
      <c r="EK15" s="10">
        <f t="shared" si="2"/>
        <v>4001736.0226800004</v>
      </c>
      <c r="EL15" s="10">
        <f t="shared" si="2"/>
        <v>2772445.7338200002</v>
      </c>
      <c r="EM15" s="10">
        <f t="shared" si="2"/>
        <v>9544203.2299999986</v>
      </c>
      <c r="EN15" s="10">
        <f t="shared" si="2"/>
        <v>3420305.2949999999</v>
      </c>
      <c r="EO15" s="10">
        <f t="shared" si="2"/>
        <v>2115365.0727599994</v>
      </c>
      <c r="EP15" s="10">
        <f t="shared" si="2"/>
        <v>17461279.677229997</v>
      </c>
      <c r="EQ15" s="10">
        <f t="shared" si="2"/>
        <v>1926333.5703499997</v>
      </c>
      <c r="ER15" s="10">
        <f t="shared" si="2"/>
        <v>2195259.9159999997</v>
      </c>
      <c r="ES15" s="10">
        <f t="shared" si="2"/>
        <v>2897062.003</v>
      </c>
      <c r="ET15" s="10">
        <f t="shared" si="2"/>
        <v>6527427.7440000009</v>
      </c>
      <c r="EU15" s="10">
        <f t="shared" si="2"/>
        <v>721934.32409000001</v>
      </c>
      <c r="EV15" s="10">
        <f t="shared" si="2"/>
        <v>4078512.7731340001</v>
      </c>
      <c r="EW15" s="10">
        <f t="shared" si="2"/>
        <v>3221226.8261100003</v>
      </c>
      <c r="EX15" s="10">
        <f t="shared" si="2"/>
        <v>6610995.25</v>
      </c>
      <c r="EY15" s="10">
        <f t="shared" si="2"/>
        <v>1880500.6441799996</v>
      </c>
      <c r="EZ15" s="10">
        <f t="shared" si="2"/>
        <v>3857337.9419819983</v>
      </c>
      <c r="FA15" s="10">
        <f t="shared" si="2"/>
        <v>454763.92431999941</v>
      </c>
      <c r="FB15" s="10">
        <f t="shared" si="2"/>
        <v>10040049.289850002</v>
      </c>
      <c r="FC15" s="10">
        <f t="shared" si="2"/>
        <v>4160760.946</v>
      </c>
      <c r="FD15" s="10">
        <f t="shared" si="2"/>
        <v>1382782.895976</v>
      </c>
      <c r="FE15" s="10">
        <f t="shared" si="2"/>
        <v>3037369.4129999997</v>
      </c>
      <c r="FF15" s="10">
        <f t="shared" si="2"/>
        <v>1790644.963</v>
      </c>
      <c r="FG15" s="10">
        <f t="shared" si="2"/>
        <v>753008.93489599985</v>
      </c>
      <c r="FH15" s="10">
        <f t="shared" si="2"/>
        <v>6055149.0827580011</v>
      </c>
      <c r="FI15" s="10">
        <f t="shared" si="2"/>
        <v>2806928.8258400001</v>
      </c>
      <c r="FJ15" s="10">
        <f t="shared" si="2"/>
        <v>4449050.2050499991</v>
      </c>
      <c r="FK15" s="10">
        <f t="shared" si="2"/>
        <v>37244416.801999994</v>
      </c>
      <c r="FL15" s="10">
        <f t="shared" si="2"/>
        <v>15014058.850419998</v>
      </c>
      <c r="FM15" s="10">
        <f t="shared" si="2"/>
        <v>187158459.45000002</v>
      </c>
      <c r="FN15" s="10">
        <f t="shared" si="2"/>
        <v>933.32627999898978</v>
      </c>
      <c r="FO15" s="10">
        <f t="shared" si="2"/>
        <v>12045549.848855002</v>
      </c>
      <c r="FP15" s="10">
        <f t="shared" si="2"/>
        <v>0</v>
      </c>
      <c r="FQ15" s="10">
        <f t="shared" si="2"/>
        <v>0</v>
      </c>
      <c r="FR15" s="10">
        <f t="shared" si="2"/>
        <v>613563.14332000026</v>
      </c>
      <c r="FS15" s="10">
        <f t="shared" si="2"/>
        <v>46.856099999815342</v>
      </c>
      <c r="FT15" s="10">
        <f t="shared" si="2"/>
        <v>6905126.3795000007</v>
      </c>
      <c r="FU15" s="10">
        <f t="shared" si="2"/>
        <v>6281074.5008800002</v>
      </c>
      <c r="FV15" s="10">
        <f t="shared" si="2"/>
        <v>2791805.3951019999</v>
      </c>
      <c r="FW15" s="10">
        <f t="shared" si="2"/>
        <v>1281726.7192499998</v>
      </c>
      <c r="FX15" s="10">
        <f t="shared" si="2"/>
        <v>237943028.57999995</v>
      </c>
      <c r="FY15" s="4">
        <f>SUM(B15:FX15)</f>
        <v>5592075378.8291273</v>
      </c>
      <c r="FZ15" s="32"/>
      <c r="GA15" s="4"/>
      <c r="GB15" s="26"/>
    </row>
    <row r="16" spans="1:254" x14ac:dyDescent="0.25">
      <c r="A16" t="s">
        <v>395</v>
      </c>
      <c r="B16" s="16">
        <f>SUM([2]MnthlyPmtSummary!B5:B15)</f>
        <v>42605214.160000004</v>
      </c>
      <c r="C16" s="16">
        <f>SUM([2]MnthlyPmtSummary!C5:C15)</f>
        <v>273615939.12</v>
      </c>
      <c r="D16" s="16">
        <f>SUM([2]MnthlyPmtSummary!D5:D15)</f>
        <v>28961780.940000001</v>
      </c>
      <c r="E16" s="16">
        <f>SUM([2]MnthlyPmtSummary!E5:E15)</f>
        <v>162863284.48000002</v>
      </c>
      <c r="F16" s="16">
        <f>SUM([2]MnthlyPmtSummary!F5:F15)</f>
        <v>8027112.5800000001</v>
      </c>
      <c r="G16" s="16">
        <f>SUM([2]MnthlyPmtSummary!G5:G15)</f>
        <v>9599031.3600000013</v>
      </c>
      <c r="H16" s="16">
        <f>SUM([2]MnthlyPmtSummary!H5:H15)</f>
        <v>57990118.270000003</v>
      </c>
      <c r="I16" s="16">
        <f>SUM([2]MnthlyPmtSummary!I5:I15)</f>
        <v>18112341.049999997</v>
      </c>
      <c r="J16" s="16">
        <f>SUM([2]MnthlyPmtSummary!J5:J15)</f>
        <v>2638050.2499999995</v>
      </c>
      <c r="K16" s="16">
        <f>SUM([2]MnthlyPmtSummary!K5:K15)</f>
        <v>2937069.77</v>
      </c>
      <c r="L16" s="16">
        <f>SUM([2]MnthlyPmtSummary!L5:L15)</f>
        <v>4936294</v>
      </c>
      <c r="M16" s="16">
        <f>SUM([2]MnthlyPmtSummary!M5:M15)</f>
        <v>404104473.62</v>
      </c>
      <c r="N16" s="16">
        <f>SUM([2]MnthlyPmtSummary!N5:N15)</f>
        <v>71479750.919999987</v>
      </c>
      <c r="O16" s="16">
        <f>SUM([2]MnthlyPmtSummary!O5:O15)</f>
        <v>3426486.19</v>
      </c>
      <c r="P16" s="16">
        <f>SUM([2]MnthlyPmtSummary!P5:P15)</f>
        <v>298502307.44</v>
      </c>
      <c r="Q16" s="16">
        <f>SUM([2]MnthlyPmtSummary!Q5:Q15)</f>
        <v>66305472.650000006</v>
      </c>
      <c r="R16" s="16">
        <f>SUM([2]MnthlyPmtSummary!R5:R15)</f>
        <v>3703577.81</v>
      </c>
      <c r="S16" s="16">
        <f>SUM([2]MnthlyPmtSummary!S5:S15)</f>
        <v>2624581.7199999997</v>
      </c>
      <c r="T16" s="16">
        <f>SUM([2]MnthlyPmtSummary!T5:T15)</f>
        <v>619857.40999999992</v>
      </c>
      <c r="U16" s="16">
        <f>SUM([2]MnthlyPmtSummary!U5:U15)</f>
        <v>3034277.6799999997</v>
      </c>
      <c r="V16" s="16">
        <f>SUM([2]MnthlyPmtSummary!V5:V15)</f>
        <v>2601605.33</v>
      </c>
      <c r="W16" s="16">
        <f>SUM([2]MnthlyPmtSummary!W5:W15)</f>
        <v>933874.05999999994</v>
      </c>
      <c r="X16" s="16">
        <f>SUM([2]MnthlyPmtSummary!X5:X15)</f>
        <v>8659822.8999999985</v>
      </c>
      <c r="Y16" s="16">
        <f>SUM([2]MnthlyPmtSummary!Y5:Y15)</f>
        <v>3141106.57</v>
      </c>
      <c r="Z16" s="16">
        <f>SUM([2]MnthlyPmtSummary!Z5:Z15)</f>
        <v>194137605.11999997</v>
      </c>
      <c r="AA16" s="16">
        <f>SUM([2]MnthlyPmtSummary!AA5:AA15)</f>
        <v>36515370.18</v>
      </c>
      <c r="AB16" s="16">
        <f>SUM([2]MnthlyPmtSummary!AB5:AB15)</f>
        <v>2141151.9000000004</v>
      </c>
      <c r="AC16" s="16">
        <f>SUM([2]MnthlyPmtSummary!AC5:AC15)</f>
        <v>4953473.9399999995</v>
      </c>
      <c r="AD16" s="16">
        <f>SUM([2]MnthlyPmtSummary!AD5:AD15)</f>
        <v>1454109.6799999997</v>
      </c>
      <c r="AE16" s="16">
        <f>SUM([2]MnthlyPmtSummary!AE5:AE15)</f>
        <v>2159538.9299999997</v>
      </c>
      <c r="AF16" s="16">
        <f>SUM([2]MnthlyPmtSummary!AF5:AF15)</f>
        <v>3402128.8800000004</v>
      </c>
      <c r="AG16" s="16">
        <f>SUM([2]MnthlyPmtSummary!AG5:AG15)</f>
        <v>10682276.59</v>
      </c>
      <c r="AH16" s="16">
        <f>SUM([2]MnthlyPmtSummary!AH5:AH15)</f>
        <v>4682316.3600000003</v>
      </c>
      <c r="AI16" s="16">
        <f>SUM([2]MnthlyPmtSummary!AI5:AI15)</f>
        <v>2645688.08</v>
      </c>
      <c r="AJ16" s="16">
        <f>SUM([2]MnthlyPmtSummary!AJ5:AJ15)</f>
        <v>1919191.14</v>
      </c>
      <c r="AK16" s="16">
        <f>SUM([2]MnthlyPmtSummary!AK5:AK15)</f>
        <v>1994586.62</v>
      </c>
      <c r="AL16" s="16">
        <f>SUM([2]MnthlyPmtSummary!AL5:AL15)</f>
        <v>3963842.58</v>
      </c>
      <c r="AM16" s="16">
        <f>SUM([2]MnthlyPmtSummary!AM5:AM15)</f>
        <v>122887.38</v>
      </c>
      <c r="AN16" s="16">
        <f>SUM([2]MnthlyPmtSummary!AN5:AN15)</f>
        <v>36175172.050000004</v>
      </c>
      <c r="AO16" s="16">
        <f>SUM([2]MnthlyPmtSummary!AO5:AO15)</f>
        <v>282834019.16999996</v>
      </c>
      <c r="AP16" s="16">
        <f>SUM([2]MnthlyPmtSummary!AP5:AP15)</f>
        <v>2433109.7300000004</v>
      </c>
      <c r="AQ16" s="16">
        <f>SUM([2]MnthlyPmtSummary!AQ5:AQ15)</f>
        <v>358664576.87</v>
      </c>
      <c r="AR16" s="16">
        <f>SUM([2]MnthlyPmtSummary!AR5:AR15)</f>
        <v>16240203.249999998</v>
      </c>
      <c r="AS16" s="16">
        <f>SUM([2]MnthlyPmtSummary!AS5:AS15)</f>
        <v>14916664.010000002</v>
      </c>
      <c r="AT16" s="16">
        <f>SUM([2]MnthlyPmtSummary!AT5:AT15)</f>
        <v>2577753.8500000006</v>
      </c>
      <c r="AU16" s="16">
        <f>SUM([2]MnthlyPmtSummary!AU5:AU15)</f>
        <v>3675523.88</v>
      </c>
      <c r="AV16" s="16">
        <f>SUM([2]MnthlyPmtSummary!AV5:AV15)</f>
        <v>3341156.9200000004</v>
      </c>
      <c r="AW16" s="16">
        <f>SUM([2]MnthlyPmtSummary!AW5:AW15)</f>
        <v>1128107.23</v>
      </c>
      <c r="AX16" s="16">
        <f>SUM([2]MnthlyPmtSummary!AX5:AX15)</f>
        <v>4266522.3400000008</v>
      </c>
      <c r="AY16" s="16">
        <f>SUM([2]MnthlyPmtSummary!AY5:AY15)</f>
        <v>124261656.55000003</v>
      </c>
      <c r="AZ16" s="16">
        <f>SUM([2]MnthlyPmtSummary!AZ5:AZ15)</f>
        <v>74410263.11999999</v>
      </c>
      <c r="BA16" s="16">
        <f>SUM([2]MnthlyPmtSummary!BA5:BA15)</f>
        <v>76845938.239999995</v>
      </c>
      <c r="BB16" s="16">
        <f>SUM([2]MnthlyPmtSummary!BB5:BB15)</f>
        <v>153286735.26000002</v>
      </c>
      <c r="BC16" s="16">
        <f>SUM([2]MnthlyPmtSummary!BC5:BC15)</f>
        <v>23212222.830000002</v>
      </c>
      <c r="BD16" s="16">
        <f>SUM([2]MnthlyPmtSummary!BD5:BD15)</f>
        <v>9056658.2599999998</v>
      </c>
      <c r="BE16" s="16">
        <f>SUM([2]MnthlyPmtSummary!BE5:BE15)</f>
        <v>193375586.18000001</v>
      </c>
      <c r="BF16" s="16">
        <f>SUM([2]MnthlyPmtSummary!BF5:BF15)</f>
        <v>9951817.8399999999</v>
      </c>
      <c r="BG16" s="16">
        <f>SUM([2]MnthlyPmtSummary!BG5:BG15)</f>
        <v>5508962.2100000009</v>
      </c>
      <c r="BH16" s="16">
        <f>SUM([2]MnthlyPmtSummary!BH5:BH15)</f>
        <v>3824756.4199999995</v>
      </c>
      <c r="BI16" s="16">
        <f>SUM([2]MnthlyPmtSummary!BI5:BI15)</f>
        <v>40695665.949999996</v>
      </c>
      <c r="BJ16" s="16">
        <f>SUM([2]MnthlyPmtSummary!BJ5:BJ15)</f>
        <v>310985693.12</v>
      </c>
      <c r="BK16" s="16">
        <f>SUM([2]MnthlyPmtSummary!BK5:BK15)</f>
        <v>1859794.52</v>
      </c>
      <c r="BL16" s="16">
        <f>SUM([2]MnthlyPmtSummary!BL5:BL15)</f>
        <v>4267370.38</v>
      </c>
      <c r="BM16" s="16">
        <f>SUM([2]MnthlyPmtSummary!BM5:BM15)</f>
        <v>24946785.710000001</v>
      </c>
      <c r="BN16" s="16">
        <f>SUM([2]MnthlyPmtSummary!BN5:BN15)</f>
        <v>9914517.2899999991</v>
      </c>
      <c r="BO16" s="16">
        <f>SUM([2]MnthlyPmtSummary!BO5:BO15)</f>
        <v>794534.28</v>
      </c>
      <c r="BP16" s="16">
        <f>SUM([2]MnthlyPmtSummary!BP5:BP15)</f>
        <v>19130431.120000001</v>
      </c>
      <c r="BQ16" s="16">
        <f>SUM([2]MnthlyPmtSummary!BQ5:BQ15)</f>
        <v>41811440.25</v>
      </c>
      <c r="BR16" s="16">
        <f>SUM([2]MnthlyPmtSummary!BR5:BR15)</f>
        <v>10919866.199999999</v>
      </c>
      <c r="BS16" s="16">
        <f>SUM([2]MnthlyPmtSummary!BS5:BS15)</f>
        <v>2360006.94</v>
      </c>
      <c r="BT16" s="16">
        <f>SUM([2]MnthlyPmtSummary!BT5:BT15)</f>
        <v>3341988.75</v>
      </c>
      <c r="BU16" s="16">
        <f>SUM([2]MnthlyPmtSummary!BU5:BU15)</f>
        <v>0</v>
      </c>
      <c r="BV16" s="16">
        <f>SUM([2]MnthlyPmtSummary!BV5:BV15)</f>
        <v>5534662.79</v>
      </c>
      <c r="BW16" s="16">
        <f>SUM([2]MnthlyPmtSummary!BW5:BW15)</f>
        <v>632480.51</v>
      </c>
      <c r="BX16" s="16">
        <f>SUM([2]MnthlyPmtSummary!BX5:BX15)</f>
        <v>2865475.04</v>
      </c>
      <c r="BY16" s="16">
        <f>SUM([2]MnthlyPmtSummary!BY5:BY15)</f>
        <v>2848143.3000000003</v>
      </c>
      <c r="BZ16" s="16">
        <f>SUM([2]MnthlyPmtSummary!BZ5:BZ15)</f>
        <v>440987.32</v>
      </c>
      <c r="CA16" s="16">
        <f>SUM([2]MnthlyPmtSummary!CA5:CA15)</f>
        <v>424916735.65999997</v>
      </c>
      <c r="CB16" s="16">
        <f>SUM([2]MnthlyPmtSummary!CB5:CB15)</f>
        <v>2831157.2399999998</v>
      </c>
      <c r="CC16" s="16">
        <f>SUM([2]MnthlyPmtSummary!CC5:CC15)</f>
        <v>2277818.4400000004</v>
      </c>
      <c r="CD16" s="16">
        <f>SUM([2]MnthlyPmtSummary!CD5:CD15)</f>
        <v>1829751.7799999998</v>
      </c>
      <c r="CE16" s="16">
        <f>SUM([2]MnthlyPmtSummary!CE5:CE15)</f>
        <v>1515787.3299999998</v>
      </c>
      <c r="CF16" s="16">
        <f>SUM([2]MnthlyPmtSummary!CF5:CF15)</f>
        <v>2751790.4800000004</v>
      </c>
      <c r="CG16" s="16">
        <f>SUM([2]MnthlyPmtSummary!CG5:CG15)</f>
        <v>1788181.0800000003</v>
      </c>
      <c r="CH16" s="16">
        <f>SUM([2]MnthlyPmtSummary!CH5:CH15)</f>
        <v>5137432.51</v>
      </c>
      <c r="CI16" s="16">
        <f>SUM([2]MnthlyPmtSummary!CI5:CI15)</f>
        <v>1334596.81</v>
      </c>
      <c r="CJ16" s="16">
        <f>SUM([2]MnthlyPmtSummary!CJ5:CJ15)</f>
        <v>29917020.32</v>
      </c>
      <c r="CK16" s="16">
        <f>SUM([2]MnthlyPmtSummary!CK5:CK15)</f>
        <v>12219955.02</v>
      </c>
      <c r="CL16" s="16">
        <f>SUM([2]MnthlyPmtSummary!CL5:CL15)</f>
        <v>7163894.2399999993</v>
      </c>
      <c r="CM16" s="16">
        <f>SUM([2]MnthlyPmtSummary!CM5:CM15)</f>
        <v>169593677.57000002</v>
      </c>
      <c r="CN16" s="16">
        <f>SUM([2]MnthlyPmtSummary!CN5:CN15)</f>
        <v>67893199.789999992</v>
      </c>
      <c r="CO16" s="16">
        <f>SUM([2]MnthlyPmtSummary!CO5:CO15)</f>
        <v>0</v>
      </c>
      <c r="CP16" s="16">
        <f>SUM([2]MnthlyPmtSummary!CP5:CP15)</f>
        <v>7430972.7499999981</v>
      </c>
      <c r="CQ16" s="16">
        <f>SUM([2]MnthlyPmtSummary!CQ5:CQ15)</f>
        <v>3490428.8900000006</v>
      </c>
      <c r="CR16" s="16">
        <f>SUM([2]MnthlyPmtSummary!CR5:CR15)</f>
        <v>2700787.62</v>
      </c>
      <c r="CS16" s="16">
        <f>SUM([2]MnthlyPmtSummary!CS5:CS15)</f>
        <v>1848822.7499999998</v>
      </c>
      <c r="CT16" s="16">
        <f>SUM([2]MnthlyPmtSummary!CT5:CT15)</f>
        <v>4520244.12</v>
      </c>
      <c r="CU16" s="16">
        <f>SUM([2]MnthlyPmtSummary!CU5:CU15)</f>
        <v>697680.90000000014</v>
      </c>
      <c r="CV16" s="16">
        <f>SUM([2]MnthlyPmtSummary!CV5:CV15)</f>
        <v>2422906.52</v>
      </c>
      <c r="CW16" s="16">
        <f>SUM([2]MnthlyPmtSummary!CW5:CW15)</f>
        <v>3652280.66</v>
      </c>
      <c r="CX16" s="16">
        <f>SUM([2]MnthlyPmtSummary!CX5:CX15)</f>
        <v>1045301.5499999998</v>
      </c>
      <c r="CY16" s="16">
        <f>SUM([2]MnthlyPmtSummary!CY5:CY15)</f>
        <v>14047467.479999999</v>
      </c>
      <c r="CZ16" s="16">
        <f>SUM([2]MnthlyPmtSummary!CZ5:CZ15)</f>
        <v>2059279.59</v>
      </c>
      <c r="DA16" s="16">
        <f>SUM([2]MnthlyPmtSummary!DA5:DA15)</f>
        <v>3271744.05</v>
      </c>
      <c r="DB16" s="16">
        <f>SUM([2]MnthlyPmtSummary!DB5:DB15)</f>
        <v>1992254.08</v>
      </c>
      <c r="DC16" s="16">
        <f>SUM([2]MnthlyPmtSummary!DC5:DC15)</f>
        <v>2398123.12</v>
      </c>
      <c r="DD16" s="16">
        <f>SUM([2]MnthlyPmtSummary!DD5:DD15)</f>
        <v>2207095.9</v>
      </c>
      <c r="DE16" s="16">
        <f>SUM([2]MnthlyPmtSummary!DE5:DE15)</f>
        <v>138256390.78</v>
      </c>
      <c r="DF16" s="16">
        <f>SUM([2]MnthlyPmtSummary!DF5:DF15)</f>
        <v>677621.62999999989</v>
      </c>
      <c r="DG16" s="16">
        <f>SUM([2]MnthlyPmtSummary!DG5:DG15)</f>
        <v>9974630.8900000006</v>
      </c>
      <c r="DH16" s="16">
        <f>SUM([2]MnthlyPmtSummary!DH5:DH15)</f>
        <v>13654462.390000001</v>
      </c>
      <c r="DI16" s="16">
        <f>SUM([2]MnthlyPmtSummary!DI5:DI15)</f>
        <v>6346308.0199999996</v>
      </c>
      <c r="DJ16" s="16">
        <f>SUM([2]MnthlyPmtSummary!DJ5:DJ15)</f>
        <v>4796451.4400000004</v>
      </c>
      <c r="DK16" s="16">
        <f>SUM([2]MnthlyPmtSummary!DK5:DK15)</f>
        <v>38923493.030000001</v>
      </c>
      <c r="DL16" s="16">
        <f>SUM([2]MnthlyPmtSummary!DL5:DL15)</f>
        <v>3638952.39</v>
      </c>
      <c r="DM16" s="16">
        <f>SUM([2]MnthlyPmtSummary!DM5:DM15)</f>
        <v>7989765.7999999989</v>
      </c>
      <c r="DN16" s="16">
        <f>SUM([2]MnthlyPmtSummary!DN5:DN15)</f>
        <v>27319224.709999997</v>
      </c>
      <c r="DO16" s="16">
        <f>SUM([2]MnthlyPmtSummary!DO5:DO15)</f>
        <v>2698391.41</v>
      </c>
      <c r="DP16" s="16">
        <f>SUM([2]MnthlyPmtSummary!DP5:DP15)</f>
        <v>0</v>
      </c>
      <c r="DQ16" s="16">
        <f>SUM([2]MnthlyPmtSummary!DQ5:DQ15)</f>
        <v>12661869.169999998</v>
      </c>
      <c r="DR16" s="16">
        <f>SUM([2]MnthlyPmtSummary!DR5:DR15)</f>
        <v>6748847.1300000008</v>
      </c>
      <c r="DS16" s="16">
        <f>SUM([2]MnthlyPmtSummary!DS5:DS15)</f>
        <v>3089073.8500000006</v>
      </c>
      <c r="DT16" s="16">
        <f>SUM([2]MnthlyPmtSummary!DT5:DT15)</f>
        <v>4074048.5399999996</v>
      </c>
      <c r="DU16" s="16">
        <f>SUM([2]MnthlyPmtSummary!DU5:DU15)</f>
        <v>3530175.65</v>
      </c>
      <c r="DV16" s="16">
        <f>SUM([2]MnthlyPmtSummary!DV5:DV15)</f>
        <v>4093697.8399999994</v>
      </c>
      <c r="DW16" s="16">
        <f>SUM([2]MnthlyPmtSummary!DW5:DW15)</f>
        <v>1229646.3399999999</v>
      </c>
      <c r="DX16" s="16">
        <f>SUM([2]MnthlyPmtSummary!DX5:DX15)</f>
        <v>1485060.2399999998</v>
      </c>
      <c r="DY16" s="16">
        <f>SUM([2]MnthlyPmtSummary!DY5:DY15)</f>
        <v>3792811.74</v>
      </c>
      <c r="DZ16" s="16">
        <f>SUM([2]MnthlyPmtSummary!DZ5:DZ15)</f>
        <v>0</v>
      </c>
      <c r="EA16" s="16">
        <f>SUM([2]MnthlyPmtSummary!EA5:EA15)</f>
        <v>4474068.91</v>
      </c>
      <c r="EB16" s="16">
        <f>SUM([2]MnthlyPmtSummary!EB5:EB15)</f>
        <v>3088748.79</v>
      </c>
      <c r="EC16" s="16">
        <f>SUM([2]MnthlyPmtSummary!EC5:EC15)</f>
        <v>0</v>
      </c>
      <c r="ED16" s="16">
        <f>SUM([2]MnthlyPmtSummary!ED5:ED15)</f>
        <v>2916989.02</v>
      </c>
      <c r="EE16" s="16">
        <f>SUM([2]MnthlyPmtSummary!EE5:EE15)</f>
        <v>13152221.779999999</v>
      </c>
      <c r="EF16" s="16">
        <f>SUM([2]MnthlyPmtSummary!EF5:EF15)</f>
        <v>3021296.68</v>
      </c>
      <c r="EG16" s="16">
        <f>SUM([2]MnthlyPmtSummary!EG5:EG15)</f>
        <v>3428853.8299999996</v>
      </c>
      <c r="EH16" s="16">
        <f>SUM([2]MnthlyPmtSummary!EH5:EH15)</f>
        <v>119069866.47000001</v>
      </c>
      <c r="EI16" s="16">
        <f>SUM([2]MnthlyPmtSummary!EI5:EI15)</f>
        <v>80372733.560000002</v>
      </c>
      <c r="EJ16" s="16">
        <f>SUM([2]MnthlyPmtSummary!EJ5:EJ15)</f>
        <v>5179861.29</v>
      </c>
      <c r="EK16" s="16">
        <f>SUM([2]MnthlyPmtSummary!EK5:EK15)</f>
        <v>4001736.0200000005</v>
      </c>
      <c r="EL16" s="16">
        <f>SUM([2]MnthlyPmtSummary!EL5:EL15)</f>
        <v>2772445.73</v>
      </c>
      <c r="EM16" s="16">
        <f>SUM([2]MnthlyPmtSummary!EM5:EM15)</f>
        <v>9544203.2300000004</v>
      </c>
      <c r="EN16" s="16">
        <f>SUM([2]MnthlyPmtSummary!EN5:EN15)</f>
        <v>3213663.33</v>
      </c>
      <c r="EO16" s="16">
        <f>SUM([2]MnthlyPmtSummary!EO5:EO15)</f>
        <v>2115365.0699999998</v>
      </c>
      <c r="EP16" s="16">
        <f>SUM([2]MnthlyPmtSummary!EP5:EP15)</f>
        <v>17461279.68</v>
      </c>
      <c r="EQ16" s="16">
        <f>SUM([2]MnthlyPmtSummary!EQ5:EQ15)</f>
        <v>1805165.0799999998</v>
      </c>
      <c r="ER16" s="16">
        <f>SUM([2]MnthlyPmtSummary!ER5:ER15)</f>
        <v>2075075.7599999998</v>
      </c>
      <c r="ES16" s="16">
        <f>SUM([2]MnthlyPmtSummary!ES5:ES15)</f>
        <v>2712016.1799999997</v>
      </c>
      <c r="ET16" s="16">
        <f>SUM([2]MnthlyPmtSummary!ET5:ET15)</f>
        <v>6132302.5</v>
      </c>
      <c r="EU16" s="16">
        <f>SUM([2]MnthlyPmtSummary!EU5:EU15)</f>
        <v>721934.32000000018</v>
      </c>
      <c r="EV16" s="16">
        <f>SUM([2]MnthlyPmtSummary!EV5:EV15)</f>
        <v>4078512.77</v>
      </c>
      <c r="EW16" s="16">
        <f>SUM([2]MnthlyPmtSummary!EW5:EW15)</f>
        <v>3027529.45</v>
      </c>
      <c r="EX16" s="16">
        <f>SUM([2]MnthlyPmtSummary!EX5:EX15)</f>
        <v>6610995.25</v>
      </c>
      <c r="EY16" s="16">
        <f>SUM([2]MnthlyPmtSummary!EY5:EY15)</f>
        <v>1768640.77</v>
      </c>
      <c r="EZ16" s="16">
        <f>SUM([2]MnthlyPmtSummary!EZ5:EZ15)</f>
        <v>3857337.94</v>
      </c>
      <c r="FA16" s="16">
        <f>SUM([2]MnthlyPmtSummary!FA5:FA15)</f>
        <v>454763.92000000004</v>
      </c>
      <c r="FB16" s="16">
        <f>SUM([2]MnthlyPmtSummary!FB5:FB15)</f>
        <v>10040049.290000003</v>
      </c>
      <c r="FC16" s="16">
        <f>SUM([2]MnthlyPmtSummary!FC5:FC15)</f>
        <v>3906569.9</v>
      </c>
      <c r="FD16" s="16">
        <f>SUM([2]MnthlyPmtSummary!FD5:FD15)</f>
        <v>1298979.9300000002</v>
      </c>
      <c r="FE16" s="16">
        <f>SUM([2]MnthlyPmtSummary!FE5:FE15)</f>
        <v>3037369.4099999997</v>
      </c>
      <c r="FF16" s="16">
        <f>SUM([2]MnthlyPmtSummary!FF5:FF15)</f>
        <v>1689453.23</v>
      </c>
      <c r="FG16" s="16">
        <f>SUM([2]MnthlyPmtSummary!FG5:FG15)</f>
        <v>753008.92999999993</v>
      </c>
      <c r="FH16" s="16">
        <f>SUM([2]MnthlyPmtSummary!FH5:FH15)</f>
        <v>6055149.0800000001</v>
      </c>
      <c r="FI16" s="16">
        <f>SUM([2]MnthlyPmtSummary!FI5:FI15)</f>
        <v>2557603.6100000003</v>
      </c>
      <c r="FJ16" s="16">
        <f>SUM([2]MnthlyPmtSummary!FJ5:FJ15)</f>
        <v>4449050.209999999</v>
      </c>
      <c r="FK16" s="16">
        <f>SUM([2]MnthlyPmtSummary!FK5:FK15)</f>
        <v>37244416.799999997</v>
      </c>
      <c r="FL16" s="16">
        <f>SUM([2]MnthlyPmtSummary!FL5:FL15)</f>
        <v>15014058.849999998</v>
      </c>
      <c r="FM16" s="16">
        <f>SUM([2]MnthlyPmtSummary!FM5:FM15)</f>
        <v>187158459.44999999</v>
      </c>
      <c r="FN16" s="16">
        <f>SUM([2]MnthlyPmtSummary!FN5:FN15)</f>
        <v>0</v>
      </c>
      <c r="FO16" s="16">
        <f>SUM([2]MnthlyPmtSummary!FO5:FO15)</f>
        <v>12045549.85</v>
      </c>
      <c r="FP16" s="16">
        <f>SUM([2]MnthlyPmtSummary!FP5:FP15)</f>
        <v>229388.69999999998</v>
      </c>
      <c r="FQ16" s="16">
        <f>SUM([2]MnthlyPmtSummary!FQ5:FQ15)</f>
        <v>0</v>
      </c>
      <c r="FR16" s="16">
        <f>SUM([2]MnthlyPmtSummary!FR5:FR15)</f>
        <v>728244.7</v>
      </c>
      <c r="FS16" s="16">
        <f>SUM([2]MnthlyPmtSummary!FS5:FS15)</f>
        <v>0</v>
      </c>
      <c r="FT16" s="16">
        <f>SUM([2]MnthlyPmtSummary!FT5:FT15)</f>
        <v>6481112.7200000007</v>
      </c>
      <c r="FU16" s="16">
        <f>SUM([2]MnthlyPmtSummary!FU5:FU15)</f>
        <v>5937832.0299999993</v>
      </c>
      <c r="FV16" s="16">
        <f>SUM([2]MnthlyPmtSummary!FV5:FV15)</f>
        <v>2791805.3999999994</v>
      </c>
      <c r="FW16" s="16">
        <f>SUM([2]MnthlyPmtSummary!FW5:FW15)</f>
        <v>1281726.72</v>
      </c>
      <c r="FX16" s="16">
        <f>'[3]Entitlement to Date'!$P$46</f>
        <v>218233132.20000011</v>
      </c>
      <c r="FY16" s="17">
        <f>SUM(B16:FX16)</f>
        <v>5543462726.920001</v>
      </c>
      <c r="FZ16" s="4"/>
      <c r="GC16" s="4"/>
    </row>
    <row r="17" spans="1:254" s="12" customFormat="1" x14ac:dyDescent="0.25">
      <c r="A17" s="12" t="s">
        <v>396</v>
      </c>
      <c r="B17" s="11">
        <f>IFERROR(IF(B15-B16&lt;1000,0,ROUND((B15-B16)/B14,2)),0)</f>
        <v>0</v>
      </c>
      <c r="C17" s="11">
        <f t="shared" ref="C17:BN17" si="3">IFERROR(IF(C15-C16&lt;1000,0,ROUND((C15-C16)/C14,2)),0)</f>
        <v>0</v>
      </c>
      <c r="D17" s="11">
        <f t="shared" si="3"/>
        <v>0</v>
      </c>
      <c r="E17" s="11">
        <f t="shared" si="3"/>
        <v>0</v>
      </c>
      <c r="F17" s="11">
        <f t="shared" si="3"/>
        <v>0</v>
      </c>
      <c r="G17" s="11">
        <f t="shared" si="3"/>
        <v>0</v>
      </c>
      <c r="H17" s="11">
        <f t="shared" si="3"/>
        <v>0</v>
      </c>
      <c r="I17" s="11">
        <f t="shared" si="3"/>
        <v>1184890.99</v>
      </c>
      <c r="J17" s="11">
        <f t="shared" si="3"/>
        <v>163645.73000000001</v>
      </c>
      <c r="K17" s="11">
        <f t="shared" si="3"/>
        <v>0</v>
      </c>
      <c r="L17" s="11">
        <f t="shared" si="3"/>
        <v>0</v>
      </c>
      <c r="M17" s="11">
        <f t="shared" si="3"/>
        <v>0</v>
      </c>
      <c r="N17" s="11">
        <f t="shared" si="3"/>
        <v>0</v>
      </c>
      <c r="O17" s="11">
        <f t="shared" si="3"/>
        <v>240891.31</v>
      </c>
      <c r="P17" s="11">
        <f t="shared" si="3"/>
        <v>0</v>
      </c>
      <c r="Q17" s="11">
        <f t="shared" si="3"/>
        <v>4203481.2300000004</v>
      </c>
      <c r="R17" s="11">
        <f t="shared" si="3"/>
        <v>0</v>
      </c>
      <c r="S17" s="11">
        <f t="shared" si="3"/>
        <v>0</v>
      </c>
      <c r="T17" s="11">
        <f t="shared" si="3"/>
        <v>0</v>
      </c>
      <c r="U17" s="11">
        <f t="shared" si="3"/>
        <v>196846.05</v>
      </c>
      <c r="V17" s="11">
        <f t="shared" si="3"/>
        <v>0</v>
      </c>
      <c r="W17" s="11">
        <f t="shared" si="3"/>
        <v>0</v>
      </c>
      <c r="X17" s="11">
        <f t="shared" si="3"/>
        <v>532794.36</v>
      </c>
      <c r="Y17" s="11">
        <f t="shared" si="3"/>
        <v>0</v>
      </c>
      <c r="Z17" s="11">
        <f t="shared" si="3"/>
        <v>0</v>
      </c>
      <c r="AA17" s="11">
        <f t="shared" si="3"/>
        <v>0</v>
      </c>
      <c r="AB17" s="11">
        <f t="shared" si="3"/>
        <v>0</v>
      </c>
      <c r="AC17" s="11">
        <f t="shared" si="3"/>
        <v>0</v>
      </c>
      <c r="AD17" s="11">
        <f t="shared" si="3"/>
        <v>95719.47</v>
      </c>
      <c r="AE17" s="11">
        <f t="shared" si="3"/>
        <v>135336.75</v>
      </c>
      <c r="AF17" s="11">
        <f t="shared" si="3"/>
        <v>0</v>
      </c>
      <c r="AG17" s="11">
        <f t="shared" si="3"/>
        <v>0</v>
      </c>
      <c r="AH17" s="11">
        <f t="shared" si="3"/>
        <v>289000.03999999998</v>
      </c>
      <c r="AI17" s="11">
        <f t="shared" si="3"/>
        <v>0</v>
      </c>
      <c r="AJ17" s="11">
        <f t="shared" si="3"/>
        <v>126318.36</v>
      </c>
      <c r="AK17" s="11">
        <f t="shared" si="3"/>
        <v>0</v>
      </c>
      <c r="AL17" s="11">
        <f t="shared" si="3"/>
        <v>0</v>
      </c>
      <c r="AM17" s="11">
        <f t="shared" si="3"/>
        <v>0</v>
      </c>
      <c r="AN17" s="11">
        <f t="shared" si="3"/>
        <v>0</v>
      </c>
      <c r="AO17" s="11">
        <f t="shared" si="3"/>
        <v>0</v>
      </c>
      <c r="AP17" s="11">
        <f t="shared" si="3"/>
        <v>0</v>
      </c>
      <c r="AQ17" s="11">
        <f t="shared" si="3"/>
        <v>0</v>
      </c>
      <c r="AR17" s="11">
        <f t="shared" si="3"/>
        <v>0</v>
      </c>
      <c r="AS17" s="11">
        <f t="shared" si="3"/>
        <v>0</v>
      </c>
      <c r="AT17" s="11">
        <f t="shared" si="3"/>
        <v>150057.82</v>
      </c>
      <c r="AU17" s="11">
        <f t="shared" si="3"/>
        <v>0</v>
      </c>
      <c r="AV17" s="11">
        <f t="shared" si="3"/>
        <v>0</v>
      </c>
      <c r="AW17" s="11">
        <f t="shared" si="3"/>
        <v>0</v>
      </c>
      <c r="AX17" s="11">
        <f t="shared" si="3"/>
        <v>0</v>
      </c>
      <c r="AY17" s="11">
        <f t="shared" si="3"/>
        <v>0</v>
      </c>
      <c r="AZ17" s="11">
        <f t="shared" si="3"/>
        <v>0</v>
      </c>
      <c r="BA17" s="11">
        <f t="shared" si="3"/>
        <v>0</v>
      </c>
      <c r="BB17" s="11">
        <f t="shared" si="3"/>
        <v>0</v>
      </c>
      <c r="BC17" s="11">
        <f t="shared" si="3"/>
        <v>0</v>
      </c>
      <c r="BD17" s="11">
        <f t="shared" si="3"/>
        <v>0</v>
      </c>
      <c r="BE17" s="11">
        <f t="shared" si="3"/>
        <v>0</v>
      </c>
      <c r="BF17" s="11">
        <f t="shared" si="3"/>
        <v>0</v>
      </c>
      <c r="BG17" s="11">
        <f t="shared" si="3"/>
        <v>0</v>
      </c>
      <c r="BH17" s="11">
        <f t="shared" si="3"/>
        <v>0</v>
      </c>
      <c r="BI17" s="11">
        <f t="shared" si="3"/>
        <v>0</v>
      </c>
      <c r="BJ17" s="11">
        <f t="shared" si="3"/>
        <v>0</v>
      </c>
      <c r="BK17" s="11">
        <f t="shared" si="3"/>
        <v>116531.69</v>
      </c>
      <c r="BL17" s="11">
        <f t="shared" si="3"/>
        <v>0</v>
      </c>
      <c r="BM17" s="11">
        <f t="shared" si="3"/>
        <v>0</v>
      </c>
      <c r="BN17" s="11">
        <f t="shared" si="3"/>
        <v>640063.86</v>
      </c>
      <c r="BO17" s="11">
        <f t="shared" ref="BO17:DZ17" si="4">IFERROR(IF(BO15-BO16&lt;1000,0,ROUND((BO15-BO16)/BO14,2)),0)</f>
        <v>0</v>
      </c>
      <c r="BP17" s="11">
        <f t="shared" si="4"/>
        <v>0</v>
      </c>
      <c r="BQ17" s="11">
        <f t="shared" si="4"/>
        <v>0</v>
      </c>
      <c r="BR17" s="11">
        <f t="shared" si="4"/>
        <v>0</v>
      </c>
      <c r="BS17" s="11">
        <f t="shared" si="4"/>
        <v>156977.79999999999</v>
      </c>
      <c r="BT17" s="11">
        <f t="shared" si="4"/>
        <v>212452.62</v>
      </c>
      <c r="BU17" s="11">
        <f t="shared" si="4"/>
        <v>0</v>
      </c>
      <c r="BV17" s="11">
        <f t="shared" si="4"/>
        <v>0</v>
      </c>
      <c r="BW17" s="11">
        <f t="shared" si="4"/>
        <v>0</v>
      </c>
      <c r="BX17" s="11">
        <f t="shared" si="4"/>
        <v>0</v>
      </c>
      <c r="BY17" s="11">
        <f t="shared" si="4"/>
        <v>0</v>
      </c>
      <c r="BZ17" s="11">
        <f t="shared" si="4"/>
        <v>0</v>
      </c>
      <c r="CA17" s="11">
        <f t="shared" si="4"/>
        <v>0</v>
      </c>
      <c r="CB17" s="11">
        <f t="shared" si="4"/>
        <v>185428.71</v>
      </c>
      <c r="CC17" s="11">
        <f t="shared" si="4"/>
        <v>0</v>
      </c>
      <c r="CD17" s="11">
        <f t="shared" si="4"/>
        <v>0</v>
      </c>
      <c r="CE17" s="11">
        <f t="shared" si="4"/>
        <v>100598.44</v>
      </c>
      <c r="CF17" s="11">
        <f t="shared" si="4"/>
        <v>177213.02</v>
      </c>
      <c r="CG17" s="11">
        <f t="shared" si="4"/>
        <v>0</v>
      </c>
      <c r="CH17" s="11">
        <f t="shared" si="4"/>
        <v>0</v>
      </c>
      <c r="CI17" s="11">
        <f t="shared" si="4"/>
        <v>0</v>
      </c>
      <c r="CJ17" s="11">
        <f t="shared" si="4"/>
        <v>1591752.97</v>
      </c>
      <c r="CK17" s="11">
        <f t="shared" si="4"/>
        <v>0</v>
      </c>
      <c r="CL17" s="11">
        <f t="shared" si="4"/>
        <v>448822.38</v>
      </c>
      <c r="CM17" s="11">
        <f t="shared" si="4"/>
        <v>0</v>
      </c>
      <c r="CN17" s="11">
        <f t="shared" si="4"/>
        <v>0</v>
      </c>
      <c r="CO17" s="11">
        <f t="shared" si="4"/>
        <v>0</v>
      </c>
      <c r="CP17" s="11">
        <f t="shared" si="4"/>
        <v>0</v>
      </c>
      <c r="CQ17" s="11">
        <f t="shared" si="4"/>
        <v>0</v>
      </c>
      <c r="CR17" s="11">
        <f t="shared" si="4"/>
        <v>175625.05</v>
      </c>
      <c r="CS17" s="11">
        <f t="shared" si="4"/>
        <v>0</v>
      </c>
      <c r="CT17" s="11">
        <f t="shared" si="4"/>
        <v>318195.32</v>
      </c>
      <c r="CU17" s="11">
        <f t="shared" si="4"/>
        <v>0</v>
      </c>
      <c r="CV17" s="11">
        <f t="shared" si="4"/>
        <v>0</v>
      </c>
      <c r="CW17" s="11">
        <f t="shared" si="4"/>
        <v>0</v>
      </c>
      <c r="CX17" s="11">
        <f t="shared" si="4"/>
        <v>0</v>
      </c>
      <c r="CY17" s="11">
        <f t="shared" si="4"/>
        <v>0</v>
      </c>
      <c r="CZ17" s="11">
        <f t="shared" si="4"/>
        <v>132210.72</v>
      </c>
      <c r="DA17" s="11">
        <f t="shared" si="4"/>
        <v>202965.63</v>
      </c>
      <c r="DB17" s="11">
        <f t="shared" si="4"/>
        <v>130521.71</v>
      </c>
      <c r="DC17" s="11">
        <f t="shared" si="4"/>
        <v>0</v>
      </c>
      <c r="DD17" s="11">
        <f t="shared" si="4"/>
        <v>145016.62</v>
      </c>
      <c r="DE17" s="11">
        <f t="shared" si="4"/>
        <v>0</v>
      </c>
      <c r="DF17" s="11">
        <f t="shared" si="4"/>
        <v>42389.85</v>
      </c>
      <c r="DG17" s="11">
        <f t="shared" si="4"/>
        <v>0</v>
      </c>
      <c r="DH17" s="11">
        <f t="shared" si="4"/>
        <v>0</v>
      </c>
      <c r="DI17" s="11">
        <f t="shared" si="4"/>
        <v>0</v>
      </c>
      <c r="DJ17" s="11">
        <f t="shared" si="4"/>
        <v>300684.48</v>
      </c>
      <c r="DK17" s="11">
        <f t="shared" si="4"/>
        <v>2519169.4500000002</v>
      </c>
      <c r="DL17" s="11">
        <f t="shared" si="4"/>
        <v>0</v>
      </c>
      <c r="DM17" s="11">
        <f t="shared" si="4"/>
        <v>0</v>
      </c>
      <c r="DN17" s="11">
        <f t="shared" si="4"/>
        <v>0</v>
      </c>
      <c r="DO17" s="11">
        <f t="shared" si="4"/>
        <v>172252.22</v>
      </c>
      <c r="DP17" s="11">
        <f t="shared" si="4"/>
        <v>0</v>
      </c>
      <c r="DQ17" s="11">
        <f t="shared" si="4"/>
        <v>811315.11</v>
      </c>
      <c r="DR17" s="11">
        <f t="shared" si="4"/>
        <v>430853.09</v>
      </c>
      <c r="DS17" s="11">
        <f t="shared" si="4"/>
        <v>196240.45</v>
      </c>
      <c r="DT17" s="11">
        <f t="shared" si="4"/>
        <v>259890.23</v>
      </c>
      <c r="DU17" s="11">
        <f t="shared" si="4"/>
        <v>0</v>
      </c>
      <c r="DV17" s="11">
        <f t="shared" si="4"/>
        <v>0</v>
      </c>
      <c r="DW17" s="11">
        <f t="shared" si="4"/>
        <v>0</v>
      </c>
      <c r="DX17" s="11">
        <f t="shared" si="4"/>
        <v>0</v>
      </c>
      <c r="DY17" s="11">
        <f t="shared" si="4"/>
        <v>0</v>
      </c>
      <c r="DZ17" s="11">
        <f t="shared" si="4"/>
        <v>0</v>
      </c>
      <c r="EA17" s="11">
        <f t="shared" ref="EA17:FW17" si="5">IFERROR(IF(EA15-EA16&lt;1000,0,ROUND((EA15-EA16)/EA14,2)),0)</f>
        <v>288371.46999999997</v>
      </c>
      <c r="EB17" s="11">
        <f t="shared" si="5"/>
        <v>198818.45</v>
      </c>
      <c r="EC17" s="11">
        <f t="shared" si="5"/>
        <v>0</v>
      </c>
      <c r="ED17" s="11">
        <f t="shared" si="5"/>
        <v>187151.48</v>
      </c>
      <c r="EE17" s="11">
        <f t="shared" si="5"/>
        <v>838971.36</v>
      </c>
      <c r="EF17" s="11">
        <f t="shared" si="5"/>
        <v>196978.95</v>
      </c>
      <c r="EG17" s="11">
        <f t="shared" si="5"/>
        <v>218254.66</v>
      </c>
      <c r="EH17" s="11">
        <f t="shared" si="5"/>
        <v>7740470.3300000001</v>
      </c>
      <c r="EI17" s="11">
        <f t="shared" si="5"/>
        <v>0</v>
      </c>
      <c r="EJ17" s="11">
        <f t="shared" si="5"/>
        <v>0</v>
      </c>
      <c r="EK17" s="11">
        <f t="shared" si="5"/>
        <v>0</v>
      </c>
      <c r="EL17" s="11">
        <f t="shared" si="5"/>
        <v>0</v>
      </c>
      <c r="EM17" s="11">
        <f t="shared" si="5"/>
        <v>0</v>
      </c>
      <c r="EN17" s="11">
        <f t="shared" si="5"/>
        <v>206641.97</v>
      </c>
      <c r="EO17" s="11">
        <f t="shared" si="5"/>
        <v>0</v>
      </c>
      <c r="EP17" s="11">
        <f t="shared" si="5"/>
        <v>0</v>
      </c>
      <c r="EQ17" s="11">
        <f t="shared" si="5"/>
        <v>121168.49</v>
      </c>
      <c r="ER17" s="11">
        <f t="shared" si="5"/>
        <v>120184.16</v>
      </c>
      <c r="ES17" s="11">
        <f t="shared" si="5"/>
        <v>185045.82</v>
      </c>
      <c r="ET17" s="11">
        <f t="shared" si="5"/>
        <v>395125.24</v>
      </c>
      <c r="EU17" s="11">
        <f t="shared" si="5"/>
        <v>0</v>
      </c>
      <c r="EV17" s="11">
        <f t="shared" si="5"/>
        <v>0</v>
      </c>
      <c r="EW17" s="11">
        <f t="shared" si="5"/>
        <v>193697.38</v>
      </c>
      <c r="EX17" s="11">
        <f t="shared" si="5"/>
        <v>0</v>
      </c>
      <c r="EY17" s="11">
        <f t="shared" si="5"/>
        <v>111859.87</v>
      </c>
      <c r="EZ17" s="11">
        <f t="shared" si="5"/>
        <v>0</v>
      </c>
      <c r="FA17" s="11">
        <f t="shared" si="5"/>
        <v>0</v>
      </c>
      <c r="FB17" s="11">
        <f t="shared" si="5"/>
        <v>0</v>
      </c>
      <c r="FC17" s="11">
        <f t="shared" si="5"/>
        <v>254191.05</v>
      </c>
      <c r="FD17" s="11">
        <f t="shared" si="5"/>
        <v>83802.97</v>
      </c>
      <c r="FE17" s="11">
        <f t="shared" si="5"/>
        <v>0</v>
      </c>
      <c r="FF17" s="11">
        <f t="shared" si="5"/>
        <v>101191.73</v>
      </c>
      <c r="FG17" s="11">
        <f t="shared" si="5"/>
        <v>0</v>
      </c>
      <c r="FH17" s="11">
        <f t="shared" si="5"/>
        <v>0</v>
      </c>
      <c r="FI17" s="11">
        <f t="shared" si="5"/>
        <v>249325.22</v>
      </c>
      <c r="FJ17" s="11">
        <f t="shared" si="5"/>
        <v>0</v>
      </c>
      <c r="FK17" s="11">
        <f t="shared" si="5"/>
        <v>0</v>
      </c>
      <c r="FL17" s="11">
        <f t="shared" si="5"/>
        <v>0</v>
      </c>
      <c r="FM17" s="11">
        <f t="shared" si="5"/>
        <v>0</v>
      </c>
      <c r="FN17" s="11">
        <f t="shared" si="5"/>
        <v>0</v>
      </c>
      <c r="FO17" s="11">
        <f t="shared" si="5"/>
        <v>0</v>
      </c>
      <c r="FP17" s="11">
        <f t="shared" si="5"/>
        <v>0</v>
      </c>
      <c r="FQ17" s="11">
        <f t="shared" si="5"/>
        <v>0</v>
      </c>
      <c r="FR17" s="11">
        <f t="shared" si="5"/>
        <v>0</v>
      </c>
      <c r="FS17" s="11">
        <f t="shared" si="5"/>
        <v>0</v>
      </c>
      <c r="FT17" s="11">
        <f t="shared" si="5"/>
        <v>424013.66</v>
      </c>
      <c r="FU17" s="11">
        <f t="shared" si="5"/>
        <v>343242.47</v>
      </c>
      <c r="FV17" s="11">
        <f t="shared" si="5"/>
        <v>0</v>
      </c>
      <c r="FW17" s="11">
        <f t="shared" si="5"/>
        <v>0</v>
      </c>
      <c r="FX17" s="11">
        <f>IFERROR(IF(FX15-FX16&lt;1000,0,ROUND((FX15-FX16)/FX14,2)),0)</f>
        <v>19709896.379999999</v>
      </c>
      <c r="FY17" s="4">
        <f>SUM(B17:FX17)</f>
        <v>48954556.640000001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21" t="s">
        <v>398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18">
        <v>0</v>
      </c>
      <c r="AI21" s="18">
        <v>0</v>
      </c>
      <c r="AJ21" s="18">
        <v>0</v>
      </c>
      <c r="AK21" s="18">
        <v>0</v>
      </c>
      <c r="AL21" s="18">
        <v>0</v>
      </c>
      <c r="AM21" s="18">
        <v>0</v>
      </c>
      <c r="AN21" s="18">
        <v>0</v>
      </c>
      <c r="AO21" s="18">
        <v>0</v>
      </c>
      <c r="AP21" s="18">
        <v>0</v>
      </c>
      <c r="AQ21" s="18">
        <v>0</v>
      </c>
      <c r="AR21" s="18">
        <v>0</v>
      </c>
      <c r="AS21" s="18">
        <v>0</v>
      </c>
      <c r="AT21" s="18">
        <v>0</v>
      </c>
      <c r="AU21" s="18">
        <v>0</v>
      </c>
      <c r="AV21" s="18">
        <v>0</v>
      </c>
      <c r="AW21" s="18">
        <v>0</v>
      </c>
      <c r="AX21" s="18">
        <v>0</v>
      </c>
      <c r="AY21" s="18">
        <v>0</v>
      </c>
      <c r="AZ21" s="18">
        <v>0</v>
      </c>
      <c r="BA21" s="18">
        <v>0</v>
      </c>
      <c r="BB21" s="18">
        <v>0</v>
      </c>
      <c r="BC21" s="18">
        <v>0</v>
      </c>
      <c r="BD21" s="18">
        <v>0</v>
      </c>
      <c r="BE21" s="18">
        <v>0</v>
      </c>
      <c r="BF21" s="18">
        <v>0</v>
      </c>
      <c r="BG21" s="18">
        <v>0</v>
      </c>
      <c r="BH21" s="18">
        <v>0</v>
      </c>
      <c r="BI21" s="18">
        <v>0</v>
      </c>
      <c r="BJ21" s="18">
        <v>0</v>
      </c>
      <c r="BK21" s="18">
        <v>0</v>
      </c>
      <c r="BL21" s="18">
        <v>0</v>
      </c>
      <c r="BM21" s="18">
        <v>0</v>
      </c>
      <c r="BN21" s="18">
        <v>0</v>
      </c>
      <c r="BO21" s="18">
        <v>0</v>
      </c>
      <c r="BP21" s="18">
        <v>0</v>
      </c>
      <c r="BQ21" s="18">
        <v>0</v>
      </c>
      <c r="BR21" s="18">
        <v>0</v>
      </c>
      <c r="BS21" s="18">
        <v>0</v>
      </c>
      <c r="BT21" s="18">
        <v>0</v>
      </c>
      <c r="BU21" s="18">
        <v>0</v>
      </c>
      <c r="BV21" s="18">
        <v>0</v>
      </c>
      <c r="BW21" s="18">
        <v>0</v>
      </c>
      <c r="BX21" s="18">
        <v>0</v>
      </c>
      <c r="BY21" s="18">
        <v>0</v>
      </c>
      <c r="BZ21" s="18">
        <v>0</v>
      </c>
      <c r="CA21" s="18">
        <v>0</v>
      </c>
      <c r="CB21" s="18">
        <v>0</v>
      </c>
      <c r="CC21" s="18">
        <v>0</v>
      </c>
      <c r="CD21" s="18">
        <v>0</v>
      </c>
      <c r="CE21" s="18">
        <v>0</v>
      </c>
      <c r="CF21" s="18">
        <v>0</v>
      </c>
      <c r="CG21" s="18">
        <v>0</v>
      </c>
      <c r="CH21" s="18">
        <v>0</v>
      </c>
      <c r="CI21" s="18">
        <v>0</v>
      </c>
      <c r="CJ21" s="18">
        <v>0</v>
      </c>
      <c r="CK21" s="18">
        <v>0</v>
      </c>
      <c r="CL21" s="18">
        <v>0</v>
      </c>
      <c r="CM21" s="18">
        <v>0</v>
      </c>
      <c r="CN21" s="18">
        <v>0</v>
      </c>
      <c r="CO21" s="18">
        <v>0</v>
      </c>
      <c r="CP21" s="18">
        <v>0</v>
      </c>
      <c r="CQ21" s="18">
        <v>0</v>
      </c>
      <c r="CR21" s="18">
        <v>0</v>
      </c>
      <c r="CS21" s="18">
        <v>0</v>
      </c>
      <c r="CT21" s="18">
        <v>0</v>
      </c>
      <c r="CU21" s="18">
        <v>0</v>
      </c>
      <c r="CV21" s="18">
        <v>0</v>
      </c>
      <c r="CW21" s="18">
        <v>0</v>
      </c>
      <c r="CX21" s="18">
        <v>0</v>
      </c>
      <c r="CY21" s="18">
        <v>0</v>
      </c>
      <c r="CZ21" s="18">
        <v>0</v>
      </c>
      <c r="DA21" s="18">
        <v>0</v>
      </c>
      <c r="DB21" s="18">
        <v>0</v>
      </c>
      <c r="DC21" s="18">
        <v>0</v>
      </c>
      <c r="DD21" s="18">
        <v>0</v>
      </c>
      <c r="DE21" s="18">
        <v>0</v>
      </c>
      <c r="DF21" s="18">
        <v>0</v>
      </c>
      <c r="DG21" s="18">
        <v>0</v>
      </c>
      <c r="DH21" s="18">
        <v>0</v>
      </c>
      <c r="DI21" s="18">
        <v>0</v>
      </c>
      <c r="DJ21" s="18">
        <v>0</v>
      </c>
      <c r="DK21" s="18">
        <v>0</v>
      </c>
      <c r="DL21" s="18">
        <v>0</v>
      </c>
      <c r="DM21" s="18">
        <v>0</v>
      </c>
      <c r="DN21" s="18">
        <v>0</v>
      </c>
      <c r="DO21" s="18">
        <v>0</v>
      </c>
      <c r="DP21" s="18">
        <v>0</v>
      </c>
      <c r="DQ21" s="18">
        <v>0</v>
      </c>
      <c r="DR21" s="18">
        <v>0</v>
      </c>
      <c r="DS21" s="18">
        <v>0</v>
      </c>
      <c r="DT21" s="18">
        <v>0</v>
      </c>
      <c r="DU21" s="18">
        <v>0</v>
      </c>
      <c r="DV21" s="18">
        <v>0</v>
      </c>
      <c r="DW21" s="18">
        <v>0</v>
      </c>
      <c r="DX21" s="18">
        <v>0</v>
      </c>
      <c r="DY21" s="18">
        <v>0</v>
      </c>
      <c r="DZ21" s="18">
        <v>0</v>
      </c>
      <c r="EA21" s="18">
        <v>0</v>
      </c>
      <c r="EB21" s="18">
        <v>0</v>
      </c>
      <c r="EC21" s="18">
        <v>0</v>
      </c>
      <c r="ED21" s="18">
        <v>0</v>
      </c>
      <c r="EE21" s="18">
        <v>0</v>
      </c>
      <c r="EF21" s="18">
        <v>0</v>
      </c>
      <c r="EG21" s="18">
        <v>0</v>
      </c>
      <c r="EH21" s="18">
        <v>0</v>
      </c>
      <c r="EI21" s="18">
        <v>0</v>
      </c>
      <c r="EJ21" s="18">
        <v>0</v>
      </c>
      <c r="EK21" s="18">
        <v>0</v>
      </c>
      <c r="EL21" s="18">
        <v>0</v>
      </c>
      <c r="EM21" s="18">
        <v>0</v>
      </c>
      <c r="EN21" s="18">
        <v>0</v>
      </c>
      <c r="EO21" s="18">
        <v>0</v>
      </c>
      <c r="EP21" s="18">
        <v>0</v>
      </c>
      <c r="EQ21" s="18">
        <v>0</v>
      </c>
      <c r="ER21" s="18">
        <v>0</v>
      </c>
      <c r="ES21" s="18">
        <v>0</v>
      </c>
      <c r="ET21" s="18">
        <v>0</v>
      </c>
      <c r="EU21" s="18">
        <v>0</v>
      </c>
      <c r="EV21" s="18">
        <v>0</v>
      </c>
      <c r="EW21" s="18">
        <v>0</v>
      </c>
      <c r="EX21" s="18">
        <v>0</v>
      </c>
      <c r="EY21" s="18">
        <v>0</v>
      </c>
      <c r="EZ21" s="18">
        <v>0</v>
      </c>
      <c r="FA21" s="18">
        <v>0</v>
      </c>
      <c r="FB21" s="18">
        <v>0</v>
      </c>
      <c r="FC21" s="18">
        <v>0</v>
      </c>
      <c r="FD21" s="18">
        <v>0</v>
      </c>
      <c r="FE21" s="18">
        <v>0</v>
      </c>
      <c r="FF21" s="18">
        <v>0</v>
      </c>
      <c r="FG21" s="18">
        <v>0</v>
      </c>
      <c r="FH21" s="18">
        <v>0</v>
      </c>
      <c r="FI21" s="18">
        <v>0</v>
      </c>
      <c r="FJ21" s="18">
        <v>0</v>
      </c>
      <c r="FK21" s="18">
        <v>0</v>
      </c>
      <c r="FL21" s="18">
        <v>0</v>
      </c>
      <c r="FM21" s="18">
        <v>0</v>
      </c>
      <c r="FN21" s="18">
        <v>0</v>
      </c>
      <c r="FO21" s="18">
        <v>0</v>
      </c>
      <c r="FP21" s="18">
        <v>0</v>
      </c>
      <c r="FQ21" s="18">
        <v>0</v>
      </c>
      <c r="FR21" s="18">
        <v>0</v>
      </c>
      <c r="FS21" s="18">
        <v>0</v>
      </c>
      <c r="FT21" s="18">
        <v>0</v>
      </c>
      <c r="FU21" s="18">
        <v>0</v>
      </c>
      <c r="FV21" s="18">
        <v>0</v>
      </c>
      <c r="FW21" s="18">
        <v>0</v>
      </c>
      <c r="FX21" s="21">
        <v>0</v>
      </c>
      <c r="FY21" s="18">
        <f>SUM(B21:FX21)</f>
        <v>0</v>
      </c>
    </row>
    <row r="22" spans="1:254" s="18" customFormat="1" x14ac:dyDescent="0.25">
      <c r="A22" s="21" t="s">
        <v>404</v>
      </c>
      <c r="B22" s="21">
        <f>_xlfn.XLOOKUP(B1,[1]June2025!$B$5:$B$32,[1]June2025!$I$5:$I$32,0)</f>
        <v>0</v>
      </c>
      <c r="C22" s="21">
        <f>_xlfn.XLOOKUP(C1,[1]June2025!$B$5:$B$32,[1]June2025!$I$5:$I$32,0)</f>
        <v>0</v>
      </c>
      <c r="D22" s="21">
        <f>_xlfn.XLOOKUP(D1,[1]June2025!$B$5:$B$32,[1]June2025!$I$5:$I$32,0)</f>
        <v>0</v>
      </c>
      <c r="E22" s="21">
        <f>_xlfn.XLOOKUP(E1,[1]June2025!$B$5:$B$32,[1]June2025!$I$5:$I$32,0)</f>
        <v>0</v>
      </c>
      <c r="F22" s="21">
        <f>_xlfn.XLOOKUP(F1,[1]June2025!$B$5:$B$32,[1]June2025!$I$5:$I$32,0)</f>
        <v>0</v>
      </c>
      <c r="G22" s="21">
        <f>_xlfn.XLOOKUP(G1,[1]June2025!$B$5:$B$32,[1]June2025!$I$5:$I$32,0)</f>
        <v>0</v>
      </c>
      <c r="H22" s="21">
        <f>_xlfn.XLOOKUP(H1,[1]June2025!$B$5:$B$32,[1]June2025!$I$5:$I$32,0)</f>
        <v>0</v>
      </c>
      <c r="I22" s="21">
        <f>_xlfn.XLOOKUP(I1,[1]June2025!$B$5:$B$32,[1]June2025!$I$5:$I$32,0)</f>
        <v>0</v>
      </c>
      <c r="J22" s="21">
        <f>_xlfn.XLOOKUP(J1,[1]June2025!$B$5:$B$32,[1]June2025!$I$5:$I$32,0)</f>
        <v>0</v>
      </c>
      <c r="K22" s="21">
        <f>_xlfn.XLOOKUP(K1,[1]June2025!$B$5:$B$32,[1]June2025!$I$5:$I$32,0)</f>
        <v>0</v>
      </c>
      <c r="L22" s="21">
        <f>_xlfn.XLOOKUP(L1,[1]June2025!$B$5:$B$32,[1]June2025!$I$5:$I$32,0)</f>
        <v>0</v>
      </c>
      <c r="M22" s="21">
        <f>_xlfn.XLOOKUP(M1,[1]June2025!$B$5:$B$32,[1]June2025!$I$5:$I$32,0)</f>
        <v>0</v>
      </c>
      <c r="N22" s="21">
        <f>_xlfn.XLOOKUP(N1,[1]June2025!$B$5:$B$32,[1]June2025!$I$5:$I$32,0)</f>
        <v>0</v>
      </c>
      <c r="O22" s="21">
        <f>_xlfn.XLOOKUP(O1,[1]June2025!$B$5:$B$32,[1]June2025!$I$5:$I$32,0)</f>
        <v>0</v>
      </c>
      <c r="P22" s="21">
        <f>_xlfn.XLOOKUP(P1,[1]June2025!$B$5:$B$32,[1]June2025!$I$5:$I$32,0)</f>
        <v>0</v>
      </c>
      <c r="Q22" s="21">
        <f>_xlfn.XLOOKUP(Q1,[1]June2025!$B$5:$B$32,[1]June2025!$I$5:$I$32,0)</f>
        <v>0</v>
      </c>
      <c r="R22" s="21">
        <f>_xlfn.XLOOKUP(R1,[1]June2025!$B$5:$B$32,[1]June2025!$I$5:$I$32,0)</f>
        <v>0</v>
      </c>
      <c r="S22" s="21">
        <f>_xlfn.XLOOKUP(S1,[1]June2025!$B$5:$B$32,[1]June2025!$I$5:$I$32,0)</f>
        <v>0</v>
      </c>
      <c r="T22" s="21">
        <f>_xlfn.XLOOKUP(T1,[1]June2025!$B$5:$B$32,[1]June2025!$I$5:$I$32,0)</f>
        <v>0</v>
      </c>
      <c r="U22" s="21">
        <f>_xlfn.XLOOKUP(U1,[1]June2025!$B$5:$B$32,[1]June2025!$I$5:$I$32,0)</f>
        <v>0</v>
      </c>
      <c r="V22" s="21">
        <f>_xlfn.XLOOKUP(V1,[1]June2025!$B$5:$B$32,[1]June2025!$I$5:$I$32,0)</f>
        <v>0</v>
      </c>
      <c r="W22" s="21">
        <f>_xlfn.XLOOKUP(W1,[1]June2025!$B$5:$B$32,[1]June2025!$I$5:$I$32,0)</f>
        <v>0</v>
      </c>
      <c r="X22" s="21">
        <f>_xlfn.XLOOKUP(X1,[1]June2025!$B$5:$B$32,[1]June2025!$I$5:$I$32,0)</f>
        <v>0</v>
      </c>
      <c r="Y22" s="21">
        <f>_xlfn.XLOOKUP(Y1,[1]June2025!$B$5:$B$32,[1]June2025!$I$5:$I$32,0)</f>
        <v>0</v>
      </c>
      <c r="Z22" s="21">
        <f>_xlfn.XLOOKUP(Z1,[1]June2025!$B$5:$B$32,[1]June2025!$I$5:$I$32,0)</f>
        <v>0</v>
      </c>
      <c r="AA22" s="21">
        <f>_xlfn.XLOOKUP(AA1,[1]June2025!$B$5:$B$32,[1]June2025!$I$5:$I$32,0)</f>
        <v>0</v>
      </c>
      <c r="AB22" s="21">
        <f>_xlfn.XLOOKUP(AB1,[1]June2025!$B$5:$B$32,[1]June2025!$I$5:$I$32,0)</f>
        <v>0</v>
      </c>
      <c r="AC22" s="21">
        <f>_xlfn.XLOOKUP(AC1,[1]June2025!$B$5:$B$32,[1]June2025!$I$5:$I$32,0)</f>
        <v>0</v>
      </c>
      <c r="AD22" s="21">
        <f>_xlfn.XLOOKUP(AD1,[1]June2025!$B$5:$B$32,[1]June2025!$I$5:$I$32,0)</f>
        <v>0</v>
      </c>
      <c r="AE22" s="21">
        <f>_xlfn.XLOOKUP(AE1,[1]June2025!$B$5:$B$32,[1]June2025!$I$5:$I$32,0)</f>
        <v>0</v>
      </c>
      <c r="AF22" s="21">
        <f>_xlfn.XLOOKUP(AF1,[1]June2025!$B$5:$B$32,[1]June2025!$I$5:$I$32,0)</f>
        <v>0</v>
      </c>
      <c r="AG22" s="21">
        <f>_xlfn.XLOOKUP(AG1,[1]June2025!$B$5:$B$32,[1]June2025!$I$5:$I$32,0)</f>
        <v>0</v>
      </c>
      <c r="AH22" s="21">
        <f>_xlfn.XLOOKUP(AH1,[1]June2025!$B$5:$B$32,[1]June2025!$I$5:$I$32,0)</f>
        <v>0</v>
      </c>
      <c r="AI22" s="21">
        <f>_xlfn.XLOOKUP(AI1,[1]June2025!$B$5:$B$32,[1]June2025!$I$5:$I$32,0)</f>
        <v>0</v>
      </c>
      <c r="AJ22" s="21">
        <f>_xlfn.XLOOKUP(AJ1,[1]June2025!$B$5:$B$32,[1]June2025!$I$5:$I$32,0)</f>
        <v>0</v>
      </c>
      <c r="AK22" s="21">
        <f>_xlfn.XLOOKUP(AK1,[1]June2025!$B$5:$B$32,[1]June2025!$I$5:$I$32,0)</f>
        <v>0</v>
      </c>
      <c r="AL22" s="21">
        <f>_xlfn.XLOOKUP(AL1,[1]June2025!$B$5:$B$32,[1]June2025!$I$5:$I$32,0)</f>
        <v>0</v>
      </c>
      <c r="AM22" s="21">
        <f>_xlfn.XLOOKUP(AM1,[1]June2025!$B$5:$B$32,[1]June2025!$I$5:$I$32,0)</f>
        <v>0</v>
      </c>
      <c r="AN22" s="21">
        <f>_xlfn.XLOOKUP(AN1,[1]June2025!$B$5:$B$32,[1]June2025!$I$5:$I$32,0)</f>
        <v>0</v>
      </c>
      <c r="AO22" s="21">
        <f>_xlfn.XLOOKUP(AO1,[1]June2025!$B$5:$B$32,[1]June2025!$I$5:$I$32,0)</f>
        <v>0</v>
      </c>
      <c r="AP22" s="21">
        <f>_xlfn.XLOOKUP(AP1,[1]June2025!$B$5:$B$32,[1]June2025!$I$5:$I$32,0)</f>
        <v>0</v>
      </c>
      <c r="AQ22" s="21">
        <f>_xlfn.XLOOKUP(AQ1,[1]June2025!$B$5:$B$32,[1]June2025!$I$5:$I$32,0)</f>
        <v>0</v>
      </c>
      <c r="AR22" s="21">
        <f>_xlfn.XLOOKUP(AR1,[1]June2025!$B$5:$B$32,[1]June2025!$I$5:$I$32,0)</f>
        <v>0</v>
      </c>
      <c r="AS22" s="21">
        <f>_xlfn.XLOOKUP(AS1,[1]June2025!$B$5:$B$32,[1]June2025!$I$5:$I$32,0)</f>
        <v>0</v>
      </c>
      <c r="AT22" s="21">
        <f>_xlfn.XLOOKUP(AT1,[1]June2025!$B$5:$B$32,[1]June2025!$I$5:$I$32,0)</f>
        <v>0</v>
      </c>
      <c r="AU22" s="21">
        <f>_xlfn.XLOOKUP(AU1,[1]June2025!$B$5:$B$32,[1]June2025!$I$5:$I$32,0)</f>
        <v>0</v>
      </c>
      <c r="AV22" s="21">
        <f>_xlfn.XLOOKUP(AV1,[1]June2025!$B$5:$B$32,[1]June2025!$I$5:$I$32,0)</f>
        <v>0</v>
      </c>
      <c r="AW22" s="21">
        <f>_xlfn.XLOOKUP(AW1,[1]June2025!$B$5:$B$32,[1]June2025!$I$5:$I$32,0)</f>
        <v>0</v>
      </c>
      <c r="AX22" s="21">
        <f>_xlfn.XLOOKUP(AX1,[1]June2025!$B$5:$B$32,[1]June2025!$I$5:$I$32,0)</f>
        <v>0</v>
      </c>
      <c r="AY22" s="21">
        <f>_xlfn.XLOOKUP(AY1,[1]June2025!$B$5:$B$32,[1]June2025!$I$5:$I$32,0)</f>
        <v>0</v>
      </c>
      <c r="AZ22" s="21">
        <f>_xlfn.XLOOKUP(AZ1,[1]June2025!$B$5:$B$32,[1]June2025!$I$5:$I$32,0)</f>
        <v>0</v>
      </c>
      <c r="BA22" s="21">
        <f>_xlfn.XLOOKUP(BA1,[1]June2025!$B$5:$B$32,[1]June2025!$I$5:$I$32,0)</f>
        <v>0</v>
      </c>
      <c r="BB22" s="21">
        <f>_xlfn.XLOOKUP(BB1,[1]June2025!$B$5:$B$32,[1]June2025!$I$5:$I$32,0)</f>
        <v>0</v>
      </c>
      <c r="BC22" s="21">
        <f>_xlfn.XLOOKUP(BC1,[1]June2025!$B$5:$B$32,[1]June2025!$I$5:$I$32,0)</f>
        <v>0</v>
      </c>
      <c r="BD22" s="21">
        <f>_xlfn.XLOOKUP(BD1,[1]June2025!$B$5:$B$32,[1]June2025!$I$5:$I$32,0)</f>
        <v>0</v>
      </c>
      <c r="BE22" s="21">
        <f>_xlfn.XLOOKUP(BE1,[1]June2025!$B$5:$B$32,[1]June2025!$I$5:$I$32,0)</f>
        <v>0</v>
      </c>
      <c r="BF22" s="21">
        <f>_xlfn.XLOOKUP(BF1,[1]June2025!$B$5:$B$32,[1]June2025!$I$5:$I$32,0)</f>
        <v>0</v>
      </c>
      <c r="BG22" s="21">
        <f>_xlfn.XLOOKUP(BG1,[1]June2025!$B$5:$B$32,[1]June2025!$I$5:$I$32,0)</f>
        <v>0</v>
      </c>
      <c r="BH22" s="21">
        <f>_xlfn.XLOOKUP(BH1,[1]June2025!$B$5:$B$32,[1]June2025!$I$5:$I$32,0)</f>
        <v>0</v>
      </c>
      <c r="BI22" s="21">
        <f>_xlfn.XLOOKUP(BI1,[1]June2025!$B$5:$B$32,[1]June2025!$I$5:$I$32,0)</f>
        <v>0</v>
      </c>
      <c r="BJ22" s="21">
        <f>_xlfn.XLOOKUP(BJ1,[1]June2025!$B$5:$B$32,[1]June2025!$I$5:$I$32,0)</f>
        <v>0</v>
      </c>
      <c r="BK22" s="21">
        <f>_xlfn.XLOOKUP(BK1,[1]June2025!$B$5:$B$32,[1]June2025!$I$5:$I$32,0)</f>
        <v>0</v>
      </c>
      <c r="BL22" s="21">
        <f>_xlfn.XLOOKUP(BL1,[1]June2025!$B$5:$B$32,[1]June2025!$I$5:$I$32,0)</f>
        <v>0</v>
      </c>
      <c r="BM22" s="21">
        <f>_xlfn.XLOOKUP(BM1,[1]June2025!$B$5:$B$32,[1]June2025!$I$5:$I$32,0)</f>
        <v>0</v>
      </c>
      <c r="BN22" s="21">
        <f>_xlfn.XLOOKUP(BN1,[1]June2025!$B$5:$B$32,[1]June2025!$I$5:$I$32,0)</f>
        <v>0</v>
      </c>
      <c r="BO22" s="21">
        <f>_xlfn.XLOOKUP(BO1,[1]June2025!$B$5:$B$32,[1]June2025!$I$5:$I$32,0)</f>
        <v>0</v>
      </c>
      <c r="BP22" s="21">
        <f>_xlfn.XLOOKUP(BP1,[1]June2025!$B$5:$B$32,[1]June2025!$I$5:$I$32,0)</f>
        <v>0</v>
      </c>
      <c r="BQ22" s="21">
        <f>_xlfn.XLOOKUP(BQ1,[1]June2025!$B$5:$B$32,[1]June2025!$I$5:$I$32,0)</f>
        <v>0</v>
      </c>
      <c r="BR22" s="21">
        <f>_xlfn.XLOOKUP(BR1,[1]June2025!$B$5:$B$32,[1]June2025!$I$5:$I$32,0)</f>
        <v>0</v>
      </c>
      <c r="BS22" s="21">
        <f>_xlfn.XLOOKUP(BS1,[1]June2025!$B$5:$B$32,[1]June2025!$I$5:$I$32,0)</f>
        <v>0</v>
      </c>
      <c r="BT22" s="21">
        <f>_xlfn.XLOOKUP(BT1,[1]June2025!$B$5:$B$32,[1]June2025!$I$5:$I$32,0)</f>
        <v>0</v>
      </c>
      <c r="BU22" s="21">
        <f>_xlfn.XLOOKUP(BU1,[1]June2025!$B$5:$B$32,[1]June2025!$I$5:$I$32,0)</f>
        <v>0</v>
      </c>
      <c r="BV22" s="21">
        <f>_xlfn.XLOOKUP(BV1,[1]June2025!$B$5:$B$32,[1]June2025!$I$5:$I$32,0)</f>
        <v>0</v>
      </c>
      <c r="BW22" s="21">
        <f>_xlfn.XLOOKUP(BW1,[1]June2025!$B$5:$B$32,[1]June2025!$I$5:$I$32,0)</f>
        <v>0</v>
      </c>
      <c r="BX22" s="21">
        <f>_xlfn.XLOOKUP(BX1,[1]June2025!$B$5:$B$32,[1]June2025!$I$5:$I$32,0)</f>
        <v>0</v>
      </c>
      <c r="BY22" s="21">
        <f>_xlfn.XLOOKUP(BY1,[1]June2025!$B$5:$B$32,[1]June2025!$I$5:$I$32,0)</f>
        <v>0</v>
      </c>
      <c r="BZ22" s="21">
        <f>_xlfn.XLOOKUP(BZ1,[1]June2025!$B$5:$B$32,[1]June2025!$I$5:$I$32,0)</f>
        <v>0</v>
      </c>
      <c r="CA22" s="21">
        <f>_xlfn.XLOOKUP(CA1,[1]June2025!$B$5:$B$32,[1]June2025!$I$5:$I$32,0)</f>
        <v>0</v>
      </c>
      <c r="CB22" s="21">
        <f>_xlfn.XLOOKUP(CB1,[1]June2025!$B$5:$B$32,[1]June2025!$I$5:$I$32,0)</f>
        <v>0</v>
      </c>
      <c r="CC22" s="21">
        <f>_xlfn.XLOOKUP(CC1,[1]June2025!$B$5:$B$32,[1]June2025!$I$5:$I$32,0)</f>
        <v>0</v>
      </c>
      <c r="CD22" s="21">
        <f>_xlfn.XLOOKUP(CD1,[1]June2025!$B$5:$B$32,[1]June2025!$I$5:$I$32,0)</f>
        <v>0</v>
      </c>
      <c r="CE22" s="21">
        <f>_xlfn.XLOOKUP(CE1,[1]June2025!$B$5:$B$32,[1]June2025!$I$5:$I$32,0)</f>
        <v>0</v>
      </c>
      <c r="CF22" s="21">
        <f>_xlfn.XLOOKUP(CF1,[1]June2025!$B$5:$B$32,[1]June2025!$I$5:$I$32,0)</f>
        <v>0</v>
      </c>
      <c r="CG22" s="21">
        <f>_xlfn.XLOOKUP(CG1,[1]June2025!$B$5:$B$32,[1]June2025!$I$5:$I$32,0)</f>
        <v>0</v>
      </c>
      <c r="CH22" s="21">
        <f>_xlfn.XLOOKUP(CH1,[1]June2025!$B$5:$B$32,[1]June2025!$I$5:$I$32,0)</f>
        <v>0</v>
      </c>
      <c r="CI22" s="21">
        <f>_xlfn.XLOOKUP(CI1,[1]June2025!$B$5:$B$32,[1]June2025!$I$5:$I$32,0)</f>
        <v>0</v>
      </c>
      <c r="CJ22" s="21">
        <f>_xlfn.XLOOKUP(CJ1,[1]June2025!$B$5:$B$32,[1]June2025!$I$5:$I$32,0)</f>
        <v>-18702.38</v>
      </c>
      <c r="CK22" s="21">
        <f>_xlfn.XLOOKUP(CK1,[1]June2025!$B$5:$B$32,[1]June2025!$I$5:$I$32,0)</f>
        <v>0</v>
      </c>
      <c r="CL22" s="21">
        <f>_xlfn.XLOOKUP(CL1,[1]June2025!$B$5:$B$32,[1]June2025!$I$5:$I$32,0)</f>
        <v>0</v>
      </c>
      <c r="CM22" s="21">
        <f>_xlfn.XLOOKUP(CM1,[1]June2025!$B$5:$B$32,[1]June2025!$I$5:$I$32,0)</f>
        <v>0</v>
      </c>
      <c r="CN22" s="21">
        <f>_xlfn.XLOOKUP(CN1,[1]June2025!$B$5:$B$32,[1]June2025!$I$5:$I$32,0)</f>
        <v>0</v>
      </c>
      <c r="CO22" s="21">
        <f>_xlfn.XLOOKUP(CO1,[1]June2025!$B$5:$B$32,[1]June2025!$I$5:$I$32,0)</f>
        <v>0</v>
      </c>
      <c r="CP22" s="21">
        <f>_xlfn.XLOOKUP(CP1,[1]June2025!$B$5:$B$32,[1]June2025!$I$5:$I$32,0)</f>
        <v>0</v>
      </c>
      <c r="CQ22" s="21">
        <f>_xlfn.XLOOKUP(CQ1,[1]June2025!$B$5:$B$32,[1]June2025!$I$5:$I$32,0)</f>
        <v>0</v>
      </c>
      <c r="CR22" s="21">
        <f>_xlfn.XLOOKUP(CR1,[1]June2025!$B$5:$B$32,[1]June2025!$I$5:$I$32,0)</f>
        <v>0</v>
      </c>
      <c r="CS22" s="21">
        <f>_xlfn.XLOOKUP(CS1,[1]June2025!$B$5:$B$32,[1]June2025!$I$5:$I$32,0)</f>
        <v>0</v>
      </c>
      <c r="CT22" s="21">
        <f>_xlfn.XLOOKUP(CT1,[1]June2025!$B$5:$B$32,[1]June2025!$I$5:$I$32,0)</f>
        <v>0</v>
      </c>
      <c r="CU22" s="21">
        <f>_xlfn.XLOOKUP(CU1,[1]June2025!$B$5:$B$32,[1]June2025!$I$5:$I$32,0)</f>
        <v>0</v>
      </c>
      <c r="CV22" s="21">
        <f>_xlfn.XLOOKUP(CV1,[1]June2025!$B$5:$B$32,[1]June2025!$I$5:$I$32,0)</f>
        <v>0</v>
      </c>
      <c r="CW22" s="21">
        <f>_xlfn.XLOOKUP(CW1,[1]June2025!$B$5:$B$32,[1]June2025!$I$5:$I$32,0)</f>
        <v>0</v>
      </c>
      <c r="CX22" s="21">
        <f>_xlfn.XLOOKUP(CX1,[1]June2025!$B$5:$B$32,[1]June2025!$I$5:$I$32,0)</f>
        <v>0</v>
      </c>
      <c r="CY22" s="21">
        <f>_xlfn.XLOOKUP(CY1,[1]June2025!$B$5:$B$32,[1]June2025!$I$5:$I$32,0)</f>
        <v>0</v>
      </c>
      <c r="CZ22" s="21">
        <f>_xlfn.XLOOKUP(CZ1,[1]June2025!$B$5:$B$32,[1]June2025!$I$5:$I$32,0)</f>
        <v>0</v>
      </c>
      <c r="DA22" s="21">
        <f>_xlfn.XLOOKUP(DA1,[1]June2025!$B$5:$B$32,[1]June2025!$I$5:$I$32,0)</f>
        <v>0</v>
      </c>
      <c r="DB22" s="21">
        <f>_xlfn.XLOOKUP(DB1,[1]June2025!$B$5:$B$32,[1]June2025!$I$5:$I$32,0)</f>
        <v>0</v>
      </c>
      <c r="DC22" s="21">
        <f>_xlfn.XLOOKUP(DC1,[1]June2025!$B$5:$B$32,[1]June2025!$I$5:$I$32,0)</f>
        <v>0</v>
      </c>
      <c r="DD22" s="21">
        <f>_xlfn.XLOOKUP(DD1,[1]June2025!$B$5:$B$32,[1]June2025!$I$5:$I$32,0)</f>
        <v>0</v>
      </c>
      <c r="DE22" s="21">
        <f>_xlfn.XLOOKUP(DE1,[1]June2025!$B$5:$B$32,[1]June2025!$I$5:$I$32,0)</f>
        <v>0</v>
      </c>
      <c r="DF22" s="21">
        <f>_xlfn.XLOOKUP(DF1,[1]June2025!$B$5:$B$32,[1]June2025!$I$5:$I$32,0)</f>
        <v>0</v>
      </c>
      <c r="DG22" s="21">
        <f>_xlfn.XLOOKUP(DG1,[1]June2025!$B$5:$B$32,[1]June2025!$I$5:$I$32,0)</f>
        <v>0</v>
      </c>
      <c r="DH22" s="21">
        <f>_xlfn.XLOOKUP(DH1,[1]June2025!$B$5:$B$32,[1]June2025!$I$5:$I$32,0)</f>
        <v>0</v>
      </c>
      <c r="DI22" s="21">
        <f>_xlfn.XLOOKUP(DI1,[1]June2025!$B$5:$B$32,[1]June2025!$I$5:$I$32,0)</f>
        <v>0</v>
      </c>
      <c r="DJ22" s="21">
        <f>_xlfn.XLOOKUP(DJ1,[1]June2025!$B$5:$B$32,[1]June2025!$I$5:$I$32,0)</f>
        <v>0</v>
      </c>
      <c r="DK22" s="21">
        <f>_xlfn.XLOOKUP(DK1,[1]June2025!$B$5:$B$32,[1]June2025!$I$5:$I$32,0)</f>
        <v>0</v>
      </c>
      <c r="DL22" s="21">
        <f>_xlfn.XLOOKUP(DL1,[1]June2025!$B$5:$B$32,[1]June2025!$I$5:$I$32,0)</f>
        <v>0</v>
      </c>
      <c r="DM22" s="21">
        <f>_xlfn.XLOOKUP(DM1,[1]June2025!$B$5:$B$32,[1]June2025!$I$5:$I$32,0)</f>
        <v>0</v>
      </c>
      <c r="DN22" s="21">
        <f>_xlfn.XLOOKUP(DN1,[1]June2025!$B$5:$B$32,[1]June2025!$I$5:$I$32,0)</f>
        <v>0</v>
      </c>
      <c r="DO22" s="21">
        <f>_xlfn.XLOOKUP(DO1,[1]June2025!$B$5:$B$32,[1]June2025!$I$5:$I$32,0)</f>
        <v>0</v>
      </c>
      <c r="DP22" s="21">
        <f>_xlfn.XLOOKUP(DP1,[1]June2025!$B$5:$B$32,[1]June2025!$I$5:$I$32,0)</f>
        <v>0</v>
      </c>
      <c r="DQ22" s="21">
        <f>_xlfn.XLOOKUP(DQ1,[1]June2025!$B$5:$B$32,[1]June2025!$I$5:$I$32,0)</f>
        <v>0</v>
      </c>
      <c r="DR22" s="21">
        <f>_xlfn.XLOOKUP(DR1,[1]June2025!$B$5:$B$32,[1]June2025!$I$5:$I$32,0)</f>
        <v>0</v>
      </c>
      <c r="DS22" s="21">
        <f>_xlfn.XLOOKUP(DS1,[1]June2025!$B$5:$B$32,[1]June2025!$I$5:$I$32,0)</f>
        <v>0</v>
      </c>
      <c r="DT22" s="21">
        <f>_xlfn.XLOOKUP(DT1,[1]June2025!$B$5:$B$32,[1]June2025!$I$5:$I$32,0)</f>
        <v>0</v>
      </c>
      <c r="DU22" s="21">
        <f>_xlfn.XLOOKUP(DU1,[1]June2025!$B$5:$B$32,[1]June2025!$I$5:$I$32,0)</f>
        <v>0</v>
      </c>
      <c r="DV22" s="21">
        <f>_xlfn.XLOOKUP(DV1,[1]June2025!$B$5:$B$32,[1]June2025!$I$5:$I$32,0)</f>
        <v>0</v>
      </c>
      <c r="DW22" s="21">
        <f>_xlfn.XLOOKUP(DW1,[1]June2025!$B$5:$B$32,[1]June2025!$I$5:$I$32,0)</f>
        <v>0</v>
      </c>
      <c r="DX22" s="21">
        <f>_xlfn.XLOOKUP(DX1,[1]June2025!$B$5:$B$32,[1]June2025!$I$5:$I$32,0)</f>
        <v>0</v>
      </c>
      <c r="DY22" s="21">
        <f>_xlfn.XLOOKUP(DY1,[1]June2025!$B$5:$B$32,[1]June2025!$I$5:$I$32,0)</f>
        <v>0</v>
      </c>
      <c r="DZ22" s="21">
        <f>_xlfn.XLOOKUP(DZ1,[1]June2025!$B$5:$B$32,[1]June2025!$I$5:$I$32,0)</f>
        <v>0</v>
      </c>
      <c r="EA22" s="21">
        <f>_xlfn.XLOOKUP(EA1,[1]June2025!$B$5:$B$32,[1]June2025!$I$5:$I$32,0)</f>
        <v>0</v>
      </c>
      <c r="EB22" s="21">
        <f>_xlfn.XLOOKUP(EB1,[1]June2025!$B$5:$B$32,[1]June2025!$I$5:$I$32,0)</f>
        <v>0</v>
      </c>
      <c r="EC22" s="21">
        <f>_xlfn.XLOOKUP(EC1,[1]June2025!$B$5:$B$32,[1]June2025!$I$5:$I$32,0)</f>
        <v>0</v>
      </c>
      <c r="ED22" s="21">
        <f>_xlfn.XLOOKUP(ED1,[1]June2025!$B$5:$B$32,[1]June2025!$I$5:$I$32,0)</f>
        <v>0</v>
      </c>
      <c r="EE22" s="21">
        <f>_xlfn.XLOOKUP(EE1,[1]June2025!$B$5:$B$32,[1]June2025!$I$5:$I$32,0)</f>
        <v>0</v>
      </c>
      <c r="EF22" s="21">
        <f>_xlfn.XLOOKUP(EF1,[1]June2025!$B$5:$B$32,[1]June2025!$I$5:$I$32,0)</f>
        <v>0</v>
      </c>
      <c r="EG22" s="21">
        <f>_xlfn.XLOOKUP(EG1,[1]June2025!$B$5:$B$32,[1]June2025!$I$5:$I$32,0)</f>
        <v>0</v>
      </c>
      <c r="EH22" s="21">
        <f>_xlfn.XLOOKUP(EH1,[1]June2025!$B$5:$B$32,[1]June2025!$I$5:$I$32,0)</f>
        <v>-223250.46</v>
      </c>
      <c r="EI22" s="21">
        <f>_xlfn.XLOOKUP(EI1,[1]June2025!$B$5:$B$32,[1]June2025!$I$5:$I$32,0)</f>
        <v>0</v>
      </c>
      <c r="EJ22" s="21">
        <f>_xlfn.XLOOKUP(EJ1,[1]June2025!$B$5:$B$32,[1]June2025!$I$5:$I$32,0)</f>
        <v>0</v>
      </c>
      <c r="EK22" s="21">
        <f>_xlfn.XLOOKUP(EK1,[1]June2025!$B$5:$B$32,[1]June2025!$I$5:$I$32,0)</f>
        <v>0</v>
      </c>
      <c r="EL22" s="21">
        <f>_xlfn.XLOOKUP(EL1,[1]June2025!$B$5:$B$32,[1]June2025!$I$5:$I$32,0)</f>
        <v>0</v>
      </c>
      <c r="EM22" s="21">
        <f>_xlfn.XLOOKUP(EM1,[1]June2025!$B$5:$B$32,[1]June2025!$I$5:$I$32,0)</f>
        <v>0</v>
      </c>
      <c r="EN22" s="21">
        <f>_xlfn.XLOOKUP(EN1,[1]June2025!$B$5:$B$32,[1]June2025!$I$5:$I$32,0)</f>
        <v>0</v>
      </c>
      <c r="EO22" s="21">
        <f>_xlfn.XLOOKUP(EO1,[1]June2025!$B$5:$B$32,[1]June2025!$I$5:$I$32,0)</f>
        <v>0</v>
      </c>
      <c r="EP22" s="21">
        <f>_xlfn.XLOOKUP(EP1,[1]June2025!$B$5:$B$32,[1]June2025!$I$5:$I$32,0)</f>
        <v>0</v>
      </c>
      <c r="EQ22" s="21">
        <f>_xlfn.XLOOKUP(EQ1,[1]June2025!$B$5:$B$32,[1]June2025!$I$5:$I$32,0)</f>
        <v>0</v>
      </c>
      <c r="ER22" s="21">
        <f>_xlfn.XLOOKUP(ER1,[1]June2025!$B$5:$B$32,[1]June2025!$I$5:$I$32,0)</f>
        <v>0</v>
      </c>
      <c r="ES22" s="21">
        <f>_xlfn.XLOOKUP(ES1,[1]June2025!$B$5:$B$32,[1]June2025!$I$5:$I$32,0)</f>
        <v>0</v>
      </c>
      <c r="ET22" s="21">
        <f>_xlfn.XLOOKUP(ET1,[1]June2025!$B$5:$B$32,[1]June2025!$I$5:$I$32,0)</f>
        <v>0</v>
      </c>
      <c r="EU22" s="21">
        <f>_xlfn.XLOOKUP(EU1,[1]June2025!$B$5:$B$32,[1]June2025!$I$5:$I$32,0)</f>
        <v>0</v>
      </c>
      <c r="EV22" s="21">
        <f>_xlfn.XLOOKUP(EV1,[1]June2025!$B$5:$B$32,[1]June2025!$I$5:$I$32,0)</f>
        <v>0</v>
      </c>
      <c r="EW22" s="21">
        <f>_xlfn.XLOOKUP(EW1,[1]June2025!$B$5:$B$32,[1]June2025!$I$5:$I$32,0)</f>
        <v>0</v>
      </c>
      <c r="EX22" s="21">
        <f>_xlfn.XLOOKUP(EX1,[1]June2025!$B$5:$B$32,[1]June2025!$I$5:$I$32,0)</f>
        <v>0</v>
      </c>
      <c r="EY22" s="21">
        <f>_xlfn.XLOOKUP(EY1,[1]June2025!$B$5:$B$32,[1]June2025!$I$5:$I$32,0)</f>
        <v>0</v>
      </c>
      <c r="EZ22" s="21">
        <f>_xlfn.XLOOKUP(EZ1,[1]June2025!$B$5:$B$32,[1]June2025!$I$5:$I$32,0)</f>
        <v>0</v>
      </c>
      <c r="FA22" s="21">
        <f>_xlfn.XLOOKUP(FA1,[1]June2025!$B$5:$B$32,[1]June2025!$I$5:$I$32,0)</f>
        <v>0</v>
      </c>
      <c r="FB22" s="21">
        <f>_xlfn.XLOOKUP(FB1,[1]June2025!$B$5:$B$32,[1]June2025!$I$5:$I$32,0)</f>
        <v>0</v>
      </c>
      <c r="FC22" s="21">
        <f>_xlfn.XLOOKUP(FC1,[1]June2025!$B$5:$B$32,[1]June2025!$I$5:$I$32,0)</f>
        <v>0</v>
      </c>
      <c r="FD22" s="21">
        <f>_xlfn.XLOOKUP(FD1,[1]June2025!$B$5:$B$32,[1]June2025!$I$5:$I$32,0)</f>
        <v>0</v>
      </c>
      <c r="FE22" s="21">
        <f>_xlfn.XLOOKUP(FE1,[1]June2025!$B$5:$B$32,[1]June2025!$I$5:$I$32,0)</f>
        <v>0</v>
      </c>
      <c r="FF22" s="21">
        <f>_xlfn.XLOOKUP(FF1,[1]June2025!$B$5:$B$32,[1]June2025!$I$5:$I$32,0)</f>
        <v>0</v>
      </c>
      <c r="FG22" s="21">
        <f>_xlfn.XLOOKUP(FG1,[1]June2025!$B$5:$B$32,[1]June2025!$I$5:$I$32,0)</f>
        <v>0</v>
      </c>
      <c r="FH22" s="21">
        <f>_xlfn.XLOOKUP(FH1,[1]June2025!$B$5:$B$32,[1]June2025!$I$5:$I$32,0)</f>
        <v>0</v>
      </c>
      <c r="FI22" s="21">
        <f>_xlfn.XLOOKUP(FI1,[1]June2025!$B$5:$B$32,[1]June2025!$I$5:$I$32,0)</f>
        <v>0</v>
      </c>
      <c r="FJ22" s="21">
        <f>_xlfn.XLOOKUP(FJ1,[1]June2025!$B$5:$B$32,[1]June2025!$I$5:$I$32,0)</f>
        <v>0</v>
      </c>
      <c r="FK22" s="21">
        <f>_xlfn.XLOOKUP(FK1,[1]June2025!$B$5:$B$32,[1]June2025!$I$5:$I$32,0)</f>
        <v>0</v>
      </c>
      <c r="FL22" s="21">
        <f>_xlfn.XLOOKUP(FL1,[1]June2025!$B$5:$B$32,[1]June2025!$I$5:$I$32,0)</f>
        <v>0</v>
      </c>
      <c r="FM22" s="21">
        <f>_xlfn.XLOOKUP(FM1,[1]June2025!$B$5:$B$32,[1]June2025!$I$5:$I$32,0)</f>
        <v>0</v>
      </c>
      <c r="FN22" s="21">
        <f>_xlfn.XLOOKUP(FN1,[1]June2025!$B$5:$B$32,[1]June2025!$I$5:$I$32,0)</f>
        <v>0</v>
      </c>
      <c r="FO22" s="21">
        <f>_xlfn.XLOOKUP(FO1,[1]June2025!$B$5:$B$32,[1]June2025!$I$5:$I$32,0)</f>
        <v>0</v>
      </c>
      <c r="FP22" s="21">
        <f>_xlfn.XLOOKUP(FP1,[1]June2025!$B$5:$B$32,[1]June2025!$I$5:$I$32,0)</f>
        <v>0</v>
      </c>
      <c r="FQ22" s="21">
        <f>_xlfn.XLOOKUP(FQ1,[1]June2025!$B$5:$B$32,[1]June2025!$I$5:$I$32,0)</f>
        <v>0</v>
      </c>
      <c r="FR22" s="21">
        <f>_xlfn.XLOOKUP(FR1,[1]June2025!$B$5:$B$32,[1]June2025!$I$5:$I$32,0)</f>
        <v>0</v>
      </c>
      <c r="FS22" s="21">
        <f>_xlfn.XLOOKUP(FS1,[1]June2025!$B$5:$B$32,[1]June2025!$I$5:$I$32,0)</f>
        <v>0</v>
      </c>
      <c r="FT22" s="21">
        <f>_xlfn.XLOOKUP(FT1,[1]June2025!$B$5:$B$32,[1]June2025!$I$5:$I$32,0)</f>
        <v>0</v>
      </c>
      <c r="FU22" s="21">
        <f>_xlfn.XLOOKUP(FU1,[1]June2025!$B$5:$B$32,[1]June2025!$I$5:$I$32,0)</f>
        <v>0</v>
      </c>
      <c r="FV22" s="21">
        <f>_xlfn.XLOOKUP(FV1,[1]June2025!$B$5:$B$32,[1]June2025!$I$5:$I$32,0)</f>
        <v>0</v>
      </c>
      <c r="FW22" s="21">
        <f>_xlfn.XLOOKUP(FW1,[1]June2025!$B$5:$B$32,[1]June2025!$I$5:$I$32,0)</f>
        <v>0</v>
      </c>
      <c r="FX22" s="21">
        <f>-_xlfn.XLOOKUP(FX1,[1]June2025!$B$5:$B$32,[1]June2025!$I$5:$I$32,0)</f>
        <v>-2455873.0499999998</v>
      </c>
      <c r="FY22" s="18">
        <f>SUM(B22:FX22)</f>
        <v>-2697825.8899999997</v>
      </c>
    </row>
    <row r="23" spans="1:254" s="22" customFormat="1" x14ac:dyDescent="0.25">
      <c r="A23" s="21" t="s">
        <v>403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0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0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0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0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-591296.92000000027</v>
      </c>
      <c r="FY23" s="18">
        <f t="shared" ref="FY23:FY25" si="6">SUM(B23:FX23)</f>
        <v>-591296.92000000027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21" t="s">
        <v>416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21">
        <v>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21">
        <v>0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 t="shared" si="6"/>
        <v>0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21" t="s">
        <v>417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18">
        <f t="shared" si="6"/>
        <v>0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 t="shared" ref="B27:BM27" si="7">SUM(B21:B26)</f>
        <v>0</v>
      </c>
      <c r="C27" s="18">
        <f t="shared" si="7"/>
        <v>0</v>
      </c>
      <c r="D27" s="18">
        <f t="shared" si="7"/>
        <v>0</v>
      </c>
      <c r="E27" s="18">
        <f t="shared" si="7"/>
        <v>0</v>
      </c>
      <c r="F27" s="18">
        <f t="shared" si="7"/>
        <v>0</v>
      </c>
      <c r="G27" s="18">
        <f t="shared" si="7"/>
        <v>0</v>
      </c>
      <c r="H27" s="18">
        <f t="shared" si="7"/>
        <v>0</v>
      </c>
      <c r="I27" s="18">
        <f t="shared" si="7"/>
        <v>0</v>
      </c>
      <c r="J27" s="18">
        <f t="shared" si="7"/>
        <v>0</v>
      </c>
      <c r="K27" s="18">
        <f t="shared" si="7"/>
        <v>0</v>
      </c>
      <c r="L27" s="18">
        <f t="shared" si="7"/>
        <v>0</v>
      </c>
      <c r="M27" s="18">
        <f t="shared" si="7"/>
        <v>0</v>
      </c>
      <c r="N27" s="18">
        <f t="shared" si="7"/>
        <v>0</v>
      </c>
      <c r="O27" s="18">
        <f t="shared" si="7"/>
        <v>0</v>
      </c>
      <c r="P27" s="18">
        <f t="shared" si="7"/>
        <v>0</v>
      </c>
      <c r="Q27" s="18">
        <f t="shared" si="7"/>
        <v>0</v>
      </c>
      <c r="R27" s="18">
        <f t="shared" si="7"/>
        <v>0</v>
      </c>
      <c r="S27" s="18">
        <f t="shared" si="7"/>
        <v>0</v>
      </c>
      <c r="T27" s="18">
        <f t="shared" si="7"/>
        <v>0</v>
      </c>
      <c r="U27" s="18">
        <f t="shared" si="7"/>
        <v>0</v>
      </c>
      <c r="V27" s="18">
        <f t="shared" si="7"/>
        <v>0</v>
      </c>
      <c r="W27" s="18">
        <f t="shared" si="7"/>
        <v>0</v>
      </c>
      <c r="X27" s="18">
        <f t="shared" si="7"/>
        <v>0</v>
      </c>
      <c r="Y27" s="18">
        <f t="shared" si="7"/>
        <v>0</v>
      </c>
      <c r="Z27" s="18">
        <f t="shared" si="7"/>
        <v>0</v>
      </c>
      <c r="AA27" s="18">
        <f t="shared" si="7"/>
        <v>0</v>
      </c>
      <c r="AB27" s="18">
        <f t="shared" si="7"/>
        <v>0</v>
      </c>
      <c r="AC27" s="18">
        <f t="shared" si="7"/>
        <v>0</v>
      </c>
      <c r="AD27" s="18">
        <f t="shared" si="7"/>
        <v>0</v>
      </c>
      <c r="AE27" s="18">
        <f t="shared" si="7"/>
        <v>0</v>
      </c>
      <c r="AF27" s="18">
        <f t="shared" si="7"/>
        <v>0</v>
      </c>
      <c r="AG27" s="18">
        <f t="shared" si="7"/>
        <v>0</v>
      </c>
      <c r="AH27" s="18">
        <f t="shared" si="7"/>
        <v>0</v>
      </c>
      <c r="AI27" s="18">
        <f t="shared" si="7"/>
        <v>0</v>
      </c>
      <c r="AJ27" s="18">
        <f t="shared" si="7"/>
        <v>0</v>
      </c>
      <c r="AK27" s="18">
        <f t="shared" si="7"/>
        <v>0</v>
      </c>
      <c r="AL27" s="18">
        <f t="shared" si="7"/>
        <v>0</v>
      </c>
      <c r="AM27" s="18">
        <f t="shared" si="7"/>
        <v>0</v>
      </c>
      <c r="AN27" s="18">
        <f t="shared" si="7"/>
        <v>0</v>
      </c>
      <c r="AO27" s="18">
        <f t="shared" si="7"/>
        <v>0</v>
      </c>
      <c r="AP27" s="18">
        <f t="shared" si="7"/>
        <v>0</v>
      </c>
      <c r="AQ27" s="18">
        <f t="shared" si="7"/>
        <v>0</v>
      </c>
      <c r="AR27" s="18">
        <f t="shared" si="7"/>
        <v>0</v>
      </c>
      <c r="AS27" s="18">
        <f t="shared" si="7"/>
        <v>0</v>
      </c>
      <c r="AT27" s="18">
        <f t="shared" si="7"/>
        <v>0</v>
      </c>
      <c r="AU27" s="18">
        <f t="shared" si="7"/>
        <v>0</v>
      </c>
      <c r="AV27" s="18">
        <f t="shared" si="7"/>
        <v>0</v>
      </c>
      <c r="AW27" s="18">
        <f t="shared" si="7"/>
        <v>0</v>
      </c>
      <c r="AX27" s="18">
        <f t="shared" si="7"/>
        <v>0</v>
      </c>
      <c r="AY27" s="18">
        <f t="shared" si="7"/>
        <v>0</v>
      </c>
      <c r="AZ27" s="18">
        <f t="shared" si="7"/>
        <v>0</v>
      </c>
      <c r="BA27" s="18">
        <f t="shared" si="7"/>
        <v>0</v>
      </c>
      <c r="BB27" s="18">
        <f t="shared" si="7"/>
        <v>0</v>
      </c>
      <c r="BC27" s="18">
        <f t="shared" si="7"/>
        <v>0</v>
      </c>
      <c r="BD27" s="18">
        <f t="shared" si="7"/>
        <v>0</v>
      </c>
      <c r="BE27" s="18">
        <f t="shared" si="7"/>
        <v>0</v>
      </c>
      <c r="BF27" s="18">
        <f t="shared" si="7"/>
        <v>0</v>
      </c>
      <c r="BG27" s="18">
        <f t="shared" si="7"/>
        <v>0</v>
      </c>
      <c r="BH27" s="18">
        <f t="shared" si="7"/>
        <v>0</v>
      </c>
      <c r="BI27" s="18">
        <f t="shared" si="7"/>
        <v>0</v>
      </c>
      <c r="BJ27" s="18">
        <f t="shared" si="7"/>
        <v>0</v>
      </c>
      <c r="BK27" s="18">
        <f t="shared" si="7"/>
        <v>0</v>
      </c>
      <c r="BL27" s="18">
        <f t="shared" si="7"/>
        <v>0</v>
      </c>
      <c r="BM27" s="18">
        <f t="shared" si="7"/>
        <v>0</v>
      </c>
      <c r="BN27" s="18">
        <f t="shared" ref="BN27:DY27" si="8">SUM(BN21:BN26)</f>
        <v>0</v>
      </c>
      <c r="BO27" s="18">
        <f t="shared" si="8"/>
        <v>0</v>
      </c>
      <c r="BP27" s="18">
        <f t="shared" si="8"/>
        <v>0</v>
      </c>
      <c r="BQ27" s="18">
        <f t="shared" si="8"/>
        <v>0</v>
      </c>
      <c r="BR27" s="18">
        <f t="shared" si="8"/>
        <v>0</v>
      </c>
      <c r="BS27" s="18">
        <f t="shared" si="8"/>
        <v>0</v>
      </c>
      <c r="BT27" s="18">
        <f t="shared" si="8"/>
        <v>0</v>
      </c>
      <c r="BU27" s="18">
        <f t="shared" si="8"/>
        <v>0</v>
      </c>
      <c r="BV27" s="18">
        <f t="shared" si="8"/>
        <v>0</v>
      </c>
      <c r="BW27" s="18">
        <f t="shared" si="8"/>
        <v>0</v>
      </c>
      <c r="BX27" s="18">
        <f t="shared" si="8"/>
        <v>0</v>
      </c>
      <c r="BY27" s="18">
        <f t="shared" si="8"/>
        <v>0</v>
      </c>
      <c r="BZ27" s="18">
        <f t="shared" si="8"/>
        <v>0</v>
      </c>
      <c r="CA27" s="18">
        <f t="shared" si="8"/>
        <v>0</v>
      </c>
      <c r="CB27" s="18">
        <f t="shared" si="8"/>
        <v>0</v>
      </c>
      <c r="CC27" s="18">
        <f t="shared" si="8"/>
        <v>0</v>
      </c>
      <c r="CD27" s="18">
        <f t="shared" si="8"/>
        <v>0</v>
      </c>
      <c r="CE27" s="18">
        <f t="shared" si="8"/>
        <v>0</v>
      </c>
      <c r="CF27" s="18">
        <f t="shared" si="8"/>
        <v>0</v>
      </c>
      <c r="CG27" s="18">
        <f t="shared" si="8"/>
        <v>0</v>
      </c>
      <c r="CH27" s="18">
        <f t="shared" si="8"/>
        <v>0</v>
      </c>
      <c r="CI27" s="18">
        <f t="shared" si="8"/>
        <v>0</v>
      </c>
      <c r="CJ27" s="18">
        <f t="shared" si="8"/>
        <v>-18702.38</v>
      </c>
      <c r="CK27" s="18">
        <f t="shared" si="8"/>
        <v>0</v>
      </c>
      <c r="CL27" s="18">
        <f t="shared" si="8"/>
        <v>0</v>
      </c>
      <c r="CM27" s="18">
        <f t="shared" si="8"/>
        <v>0</v>
      </c>
      <c r="CN27" s="18">
        <f t="shared" si="8"/>
        <v>0</v>
      </c>
      <c r="CO27" s="18">
        <f t="shared" si="8"/>
        <v>0</v>
      </c>
      <c r="CP27" s="18">
        <f t="shared" si="8"/>
        <v>0</v>
      </c>
      <c r="CQ27" s="18">
        <f t="shared" si="8"/>
        <v>0</v>
      </c>
      <c r="CR27" s="18">
        <f t="shared" si="8"/>
        <v>0</v>
      </c>
      <c r="CS27" s="18">
        <f t="shared" si="8"/>
        <v>0</v>
      </c>
      <c r="CT27" s="18">
        <f t="shared" si="8"/>
        <v>0</v>
      </c>
      <c r="CU27" s="18">
        <f t="shared" si="8"/>
        <v>0</v>
      </c>
      <c r="CV27" s="18">
        <f t="shared" si="8"/>
        <v>0</v>
      </c>
      <c r="CW27" s="18">
        <f t="shared" si="8"/>
        <v>0</v>
      </c>
      <c r="CX27" s="18">
        <f t="shared" si="8"/>
        <v>0</v>
      </c>
      <c r="CY27" s="18">
        <f t="shared" si="8"/>
        <v>0</v>
      </c>
      <c r="CZ27" s="18">
        <f t="shared" si="8"/>
        <v>0</v>
      </c>
      <c r="DA27" s="18">
        <f t="shared" si="8"/>
        <v>0</v>
      </c>
      <c r="DB27" s="18">
        <f t="shared" si="8"/>
        <v>0</v>
      </c>
      <c r="DC27" s="18">
        <f t="shared" si="8"/>
        <v>0</v>
      </c>
      <c r="DD27" s="18">
        <f t="shared" si="8"/>
        <v>0</v>
      </c>
      <c r="DE27" s="18">
        <f t="shared" si="8"/>
        <v>0</v>
      </c>
      <c r="DF27" s="18">
        <f t="shared" si="8"/>
        <v>0</v>
      </c>
      <c r="DG27" s="18">
        <f t="shared" si="8"/>
        <v>0</v>
      </c>
      <c r="DH27" s="18">
        <f t="shared" si="8"/>
        <v>0</v>
      </c>
      <c r="DI27" s="18">
        <f t="shared" si="8"/>
        <v>0</v>
      </c>
      <c r="DJ27" s="18">
        <f t="shared" si="8"/>
        <v>0</v>
      </c>
      <c r="DK27" s="18">
        <f t="shared" si="8"/>
        <v>0</v>
      </c>
      <c r="DL27" s="18">
        <f t="shared" si="8"/>
        <v>0</v>
      </c>
      <c r="DM27" s="18">
        <f t="shared" si="8"/>
        <v>0</v>
      </c>
      <c r="DN27" s="18">
        <f t="shared" si="8"/>
        <v>0</v>
      </c>
      <c r="DO27" s="18">
        <f t="shared" si="8"/>
        <v>0</v>
      </c>
      <c r="DP27" s="18">
        <f t="shared" si="8"/>
        <v>0</v>
      </c>
      <c r="DQ27" s="18">
        <f t="shared" si="8"/>
        <v>0</v>
      </c>
      <c r="DR27" s="18">
        <f t="shared" si="8"/>
        <v>0</v>
      </c>
      <c r="DS27" s="18">
        <f t="shared" si="8"/>
        <v>0</v>
      </c>
      <c r="DT27" s="18">
        <f t="shared" si="8"/>
        <v>0</v>
      </c>
      <c r="DU27" s="18">
        <f t="shared" si="8"/>
        <v>0</v>
      </c>
      <c r="DV27" s="18">
        <f t="shared" si="8"/>
        <v>0</v>
      </c>
      <c r="DW27" s="18">
        <f t="shared" si="8"/>
        <v>0</v>
      </c>
      <c r="DX27" s="18">
        <f t="shared" si="8"/>
        <v>0</v>
      </c>
      <c r="DY27" s="18">
        <f t="shared" si="8"/>
        <v>0</v>
      </c>
      <c r="DZ27" s="18">
        <f t="shared" ref="DZ27:FX27" si="9">SUM(DZ21:DZ26)</f>
        <v>0</v>
      </c>
      <c r="EA27" s="18">
        <f t="shared" si="9"/>
        <v>0</v>
      </c>
      <c r="EB27" s="18">
        <f t="shared" si="9"/>
        <v>0</v>
      </c>
      <c r="EC27" s="18">
        <f t="shared" si="9"/>
        <v>0</v>
      </c>
      <c r="ED27" s="18">
        <f t="shared" si="9"/>
        <v>0</v>
      </c>
      <c r="EE27" s="18">
        <f t="shared" si="9"/>
        <v>0</v>
      </c>
      <c r="EF27" s="18">
        <f t="shared" si="9"/>
        <v>0</v>
      </c>
      <c r="EG27" s="18">
        <f t="shared" si="9"/>
        <v>0</v>
      </c>
      <c r="EH27" s="18">
        <f t="shared" si="9"/>
        <v>-223250.46</v>
      </c>
      <c r="EI27" s="18">
        <f t="shared" si="9"/>
        <v>0</v>
      </c>
      <c r="EJ27" s="18">
        <f t="shared" si="9"/>
        <v>0</v>
      </c>
      <c r="EK27" s="18">
        <f t="shared" si="9"/>
        <v>0</v>
      </c>
      <c r="EL27" s="18">
        <f t="shared" si="9"/>
        <v>0</v>
      </c>
      <c r="EM27" s="18">
        <f t="shared" si="9"/>
        <v>0</v>
      </c>
      <c r="EN27" s="18">
        <f t="shared" si="9"/>
        <v>0</v>
      </c>
      <c r="EO27" s="18">
        <f t="shared" si="9"/>
        <v>0</v>
      </c>
      <c r="EP27" s="18">
        <f t="shared" si="9"/>
        <v>0</v>
      </c>
      <c r="EQ27" s="18">
        <f t="shared" si="9"/>
        <v>0</v>
      </c>
      <c r="ER27" s="18">
        <f t="shared" si="9"/>
        <v>0</v>
      </c>
      <c r="ES27" s="18">
        <f t="shared" si="9"/>
        <v>0</v>
      </c>
      <c r="ET27" s="18">
        <f t="shared" si="9"/>
        <v>0</v>
      </c>
      <c r="EU27" s="18">
        <f t="shared" si="9"/>
        <v>0</v>
      </c>
      <c r="EV27" s="18">
        <f t="shared" si="9"/>
        <v>0</v>
      </c>
      <c r="EW27" s="18">
        <f t="shared" si="9"/>
        <v>0</v>
      </c>
      <c r="EX27" s="18">
        <f t="shared" si="9"/>
        <v>0</v>
      </c>
      <c r="EY27" s="18">
        <f t="shared" si="9"/>
        <v>0</v>
      </c>
      <c r="EZ27" s="18">
        <f t="shared" si="9"/>
        <v>0</v>
      </c>
      <c r="FA27" s="18">
        <f t="shared" si="9"/>
        <v>0</v>
      </c>
      <c r="FB27" s="18">
        <f t="shared" si="9"/>
        <v>0</v>
      </c>
      <c r="FC27" s="18">
        <f t="shared" si="9"/>
        <v>0</v>
      </c>
      <c r="FD27" s="18">
        <f t="shared" si="9"/>
        <v>0</v>
      </c>
      <c r="FE27" s="18">
        <f t="shared" si="9"/>
        <v>0</v>
      </c>
      <c r="FF27" s="18">
        <f t="shared" si="9"/>
        <v>0</v>
      </c>
      <c r="FG27" s="18">
        <f t="shared" si="9"/>
        <v>0</v>
      </c>
      <c r="FH27" s="18">
        <f t="shared" si="9"/>
        <v>0</v>
      </c>
      <c r="FI27" s="18">
        <f t="shared" si="9"/>
        <v>0</v>
      </c>
      <c r="FJ27" s="18">
        <f t="shared" si="9"/>
        <v>0</v>
      </c>
      <c r="FK27" s="18">
        <f t="shared" si="9"/>
        <v>0</v>
      </c>
      <c r="FL27" s="18">
        <f t="shared" si="9"/>
        <v>0</v>
      </c>
      <c r="FM27" s="18">
        <f t="shared" si="9"/>
        <v>0</v>
      </c>
      <c r="FN27" s="18">
        <f t="shared" si="9"/>
        <v>0</v>
      </c>
      <c r="FO27" s="18">
        <f t="shared" si="9"/>
        <v>0</v>
      </c>
      <c r="FP27" s="18">
        <f t="shared" si="9"/>
        <v>0</v>
      </c>
      <c r="FQ27" s="18">
        <f t="shared" si="9"/>
        <v>0</v>
      </c>
      <c r="FR27" s="18">
        <f t="shared" si="9"/>
        <v>0</v>
      </c>
      <c r="FS27" s="18">
        <f t="shared" si="9"/>
        <v>0</v>
      </c>
      <c r="FT27" s="18">
        <f t="shared" si="9"/>
        <v>0</v>
      </c>
      <c r="FU27" s="18">
        <f t="shared" si="9"/>
        <v>0</v>
      </c>
      <c r="FV27" s="18">
        <f t="shared" si="9"/>
        <v>0</v>
      </c>
      <c r="FW27" s="18">
        <f t="shared" si="9"/>
        <v>0</v>
      </c>
      <c r="FX27" s="18">
        <f t="shared" si="9"/>
        <v>-3047169.97</v>
      </c>
      <c r="FY27" s="18">
        <f>SUM(B27:FX27)</f>
        <v>-3289122.81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 t="shared" ref="B29:BM29" si="10">ROUND(B17+B27,2)</f>
        <v>0</v>
      </c>
      <c r="C29" s="25">
        <f t="shared" si="10"/>
        <v>0</v>
      </c>
      <c r="D29" s="25">
        <f t="shared" si="10"/>
        <v>0</v>
      </c>
      <c r="E29" s="25">
        <f t="shared" si="10"/>
        <v>0</v>
      </c>
      <c r="F29" s="25">
        <f t="shared" si="10"/>
        <v>0</v>
      </c>
      <c r="G29" s="25">
        <f t="shared" si="10"/>
        <v>0</v>
      </c>
      <c r="H29" s="25">
        <f t="shared" si="10"/>
        <v>0</v>
      </c>
      <c r="I29" s="25">
        <f t="shared" si="10"/>
        <v>1184890.99</v>
      </c>
      <c r="J29" s="25">
        <f t="shared" si="10"/>
        <v>163645.73000000001</v>
      </c>
      <c r="K29" s="25">
        <f t="shared" si="10"/>
        <v>0</v>
      </c>
      <c r="L29" s="25">
        <f t="shared" si="10"/>
        <v>0</v>
      </c>
      <c r="M29" s="25">
        <f t="shared" si="10"/>
        <v>0</v>
      </c>
      <c r="N29" s="25">
        <f t="shared" si="10"/>
        <v>0</v>
      </c>
      <c r="O29" s="25">
        <f t="shared" si="10"/>
        <v>240891.31</v>
      </c>
      <c r="P29" s="25">
        <f t="shared" si="10"/>
        <v>0</v>
      </c>
      <c r="Q29" s="25">
        <f t="shared" si="10"/>
        <v>4203481.2300000004</v>
      </c>
      <c r="R29" s="25">
        <f t="shared" si="10"/>
        <v>0</v>
      </c>
      <c r="S29" s="25">
        <f t="shared" si="10"/>
        <v>0</v>
      </c>
      <c r="T29" s="25">
        <f t="shared" si="10"/>
        <v>0</v>
      </c>
      <c r="U29" s="25">
        <f t="shared" si="10"/>
        <v>196846.05</v>
      </c>
      <c r="V29" s="25">
        <f t="shared" si="10"/>
        <v>0</v>
      </c>
      <c r="W29" s="25">
        <f t="shared" si="10"/>
        <v>0</v>
      </c>
      <c r="X29" s="25">
        <f t="shared" si="10"/>
        <v>532794.36</v>
      </c>
      <c r="Y29" s="25">
        <f t="shared" si="10"/>
        <v>0</v>
      </c>
      <c r="Z29" s="25">
        <f t="shared" si="10"/>
        <v>0</v>
      </c>
      <c r="AA29" s="25">
        <f t="shared" si="10"/>
        <v>0</v>
      </c>
      <c r="AB29" s="25">
        <f t="shared" si="10"/>
        <v>0</v>
      </c>
      <c r="AC29" s="25">
        <f t="shared" si="10"/>
        <v>0</v>
      </c>
      <c r="AD29" s="25">
        <f t="shared" si="10"/>
        <v>95719.47</v>
      </c>
      <c r="AE29" s="25">
        <f t="shared" si="10"/>
        <v>135336.75</v>
      </c>
      <c r="AF29" s="25">
        <f t="shared" si="10"/>
        <v>0</v>
      </c>
      <c r="AG29" s="25">
        <f t="shared" si="10"/>
        <v>0</v>
      </c>
      <c r="AH29" s="25">
        <f t="shared" si="10"/>
        <v>289000.03999999998</v>
      </c>
      <c r="AI29" s="25">
        <f t="shared" si="10"/>
        <v>0</v>
      </c>
      <c r="AJ29" s="25">
        <f t="shared" si="10"/>
        <v>126318.36</v>
      </c>
      <c r="AK29" s="25">
        <f t="shared" si="10"/>
        <v>0</v>
      </c>
      <c r="AL29" s="25">
        <f t="shared" si="10"/>
        <v>0</v>
      </c>
      <c r="AM29" s="25">
        <f t="shared" si="10"/>
        <v>0</v>
      </c>
      <c r="AN29" s="25">
        <f t="shared" si="10"/>
        <v>0</v>
      </c>
      <c r="AO29" s="25">
        <f t="shared" si="10"/>
        <v>0</v>
      </c>
      <c r="AP29" s="25">
        <f t="shared" si="10"/>
        <v>0</v>
      </c>
      <c r="AQ29" s="25">
        <f t="shared" si="10"/>
        <v>0</v>
      </c>
      <c r="AR29" s="25">
        <f t="shared" si="10"/>
        <v>0</v>
      </c>
      <c r="AS29" s="25">
        <f t="shared" si="10"/>
        <v>0</v>
      </c>
      <c r="AT29" s="25">
        <f t="shared" si="10"/>
        <v>150057.82</v>
      </c>
      <c r="AU29" s="25">
        <f t="shared" si="10"/>
        <v>0</v>
      </c>
      <c r="AV29" s="25">
        <f t="shared" si="10"/>
        <v>0</v>
      </c>
      <c r="AW29" s="25">
        <f t="shared" si="10"/>
        <v>0</v>
      </c>
      <c r="AX29" s="25">
        <f t="shared" si="10"/>
        <v>0</v>
      </c>
      <c r="AY29" s="25">
        <f t="shared" si="10"/>
        <v>0</v>
      </c>
      <c r="AZ29" s="25">
        <f t="shared" si="10"/>
        <v>0</v>
      </c>
      <c r="BA29" s="25">
        <f t="shared" si="10"/>
        <v>0</v>
      </c>
      <c r="BB29" s="25">
        <f t="shared" si="10"/>
        <v>0</v>
      </c>
      <c r="BC29" s="25">
        <f t="shared" si="10"/>
        <v>0</v>
      </c>
      <c r="BD29" s="25">
        <f t="shared" si="10"/>
        <v>0</v>
      </c>
      <c r="BE29" s="25">
        <f t="shared" si="10"/>
        <v>0</v>
      </c>
      <c r="BF29" s="25">
        <f t="shared" si="10"/>
        <v>0</v>
      </c>
      <c r="BG29" s="25">
        <f t="shared" si="10"/>
        <v>0</v>
      </c>
      <c r="BH29" s="25">
        <f t="shared" si="10"/>
        <v>0</v>
      </c>
      <c r="BI29" s="25">
        <f t="shared" si="10"/>
        <v>0</v>
      </c>
      <c r="BJ29" s="25">
        <f t="shared" si="10"/>
        <v>0</v>
      </c>
      <c r="BK29" s="25">
        <f t="shared" si="10"/>
        <v>116531.69</v>
      </c>
      <c r="BL29" s="25">
        <f t="shared" si="10"/>
        <v>0</v>
      </c>
      <c r="BM29" s="25">
        <f t="shared" si="10"/>
        <v>0</v>
      </c>
      <c r="BN29" s="25">
        <f t="shared" ref="BN29:DY29" si="11">ROUND(BN17+BN27,2)</f>
        <v>640063.86</v>
      </c>
      <c r="BO29" s="25">
        <f t="shared" si="11"/>
        <v>0</v>
      </c>
      <c r="BP29" s="25">
        <f t="shared" si="11"/>
        <v>0</v>
      </c>
      <c r="BQ29" s="25">
        <f t="shared" si="11"/>
        <v>0</v>
      </c>
      <c r="BR29" s="25">
        <f t="shared" si="11"/>
        <v>0</v>
      </c>
      <c r="BS29" s="25">
        <f t="shared" si="11"/>
        <v>156977.79999999999</v>
      </c>
      <c r="BT29" s="25">
        <f t="shared" si="11"/>
        <v>212452.62</v>
      </c>
      <c r="BU29" s="25">
        <f t="shared" si="11"/>
        <v>0</v>
      </c>
      <c r="BV29" s="25">
        <f t="shared" si="11"/>
        <v>0</v>
      </c>
      <c r="BW29" s="25">
        <f t="shared" si="11"/>
        <v>0</v>
      </c>
      <c r="BX29" s="25">
        <f t="shared" si="11"/>
        <v>0</v>
      </c>
      <c r="BY29" s="25">
        <f t="shared" si="11"/>
        <v>0</v>
      </c>
      <c r="BZ29" s="25">
        <f t="shared" si="11"/>
        <v>0</v>
      </c>
      <c r="CA29" s="25">
        <f t="shared" si="11"/>
        <v>0</v>
      </c>
      <c r="CB29" s="25">
        <f t="shared" si="11"/>
        <v>185428.71</v>
      </c>
      <c r="CC29" s="25">
        <f t="shared" si="11"/>
        <v>0</v>
      </c>
      <c r="CD29" s="25">
        <f t="shared" si="11"/>
        <v>0</v>
      </c>
      <c r="CE29" s="25">
        <f t="shared" si="11"/>
        <v>100598.44</v>
      </c>
      <c r="CF29" s="25">
        <f t="shared" si="11"/>
        <v>177213.02</v>
      </c>
      <c r="CG29" s="25">
        <f t="shared" si="11"/>
        <v>0</v>
      </c>
      <c r="CH29" s="25">
        <f t="shared" si="11"/>
        <v>0</v>
      </c>
      <c r="CI29" s="25">
        <f t="shared" si="11"/>
        <v>0</v>
      </c>
      <c r="CJ29" s="25">
        <f t="shared" si="11"/>
        <v>1573050.59</v>
      </c>
      <c r="CK29" s="25">
        <f t="shared" si="11"/>
        <v>0</v>
      </c>
      <c r="CL29" s="25">
        <f t="shared" si="11"/>
        <v>448822.38</v>
      </c>
      <c r="CM29" s="25">
        <f t="shared" si="11"/>
        <v>0</v>
      </c>
      <c r="CN29" s="25">
        <f t="shared" si="11"/>
        <v>0</v>
      </c>
      <c r="CO29" s="25">
        <f t="shared" si="11"/>
        <v>0</v>
      </c>
      <c r="CP29" s="25">
        <f t="shared" si="11"/>
        <v>0</v>
      </c>
      <c r="CQ29" s="25">
        <f t="shared" si="11"/>
        <v>0</v>
      </c>
      <c r="CR29" s="25">
        <f t="shared" si="11"/>
        <v>175625.05</v>
      </c>
      <c r="CS29" s="25">
        <f t="shared" si="11"/>
        <v>0</v>
      </c>
      <c r="CT29" s="25">
        <f t="shared" si="11"/>
        <v>318195.32</v>
      </c>
      <c r="CU29" s="25">
        <f t="shared" si="11"/>
        <v>0</v>
      </c>
      <c r="CV29" s="25">
        <f t="shared" si="11"/>
        <v>0</v>
      </c>
      <c r="CW29" s="25">
        <f t="shared" si="11"/>
        <v>0</v>
      </c>
      <c r="CX29" s="25">
        <f t="shared" si="11"/>
        <v>0</v>
      </c>
      <c r="CY29" s="25">
        <f t="shared" si="11"/>
        <v>0</v>
      </c>
      <c r="CZ29" s="25">
        <f t="shared" si="11"/>
        <v>132210.72</v>
      </c>
      <c r="DA29" s="25">
        <f t="shared" si="11"/>
        <v>202965.63</v>
      </c>
      <c r="DB29" s="25">
        <f t="shared" si="11"/>
        <v>130521.71</v>
      </c>
      <c r="DC29" s="25">
        <f t="shared" si="11"/>
        <v>0</v>
      </c>
      <c r="DD29" s="25">
        <f t="shared" si="11"/>
        <v>145016.62</v>
      </c>
      <c r="DE29" s="25">
        <f t="shared" si="11"/>
        <v>0</v>
      </c>
      <c r="DF29" s="25">
        <f t="shared" si="11"/>
        <v>42389.85</v>
      </c>
      <c r="DG29" s="25">
        <f t="shared" si="11"/>
        <v>0</v>
      </c>
      <c r="DH29" s="25">
        <f t="shared" si="11"/>
        <v>0</v>
      </c>
      <c r="DI29" s="25">
        <f t="shared" si="11"/>
        <v>0</v>
      </c>
      <c r="DJ29" s="25">
        <f t="shared" si="11"/>
        <v>300684.48</v>
      </c>
      <c r="DK29" s="25">
        <f t="shared" si="11"/>
        <v>2519169.4500000002</v>
      </c>
      <c r="DL29" s="25">
        <f t="shared" si="11"/>
        <v>0</v>
      </c>
      <c r="DM29" s="25">
        <f t="shared" si="11"/>
        <v>0</v>
      </c>
      <c r="DN29" s="25">
        <f t="shared" si="11"/>
        <v>0</v>
      </c>
      <c r="DO29" s="25">
        <f t="shared" si="11"/>
        <v>172252.22</v>
      </c>
      <c r="DP29" s="25">
        <f t="shared" si="11"/>
        <v>0</v>
      </c>
      <c r="DQ29" s="25">
        <f t="shared" si="11"/>
        <v>811315.11</v>
      </c>
      <c r="DR29" s="25">
        <f t="shared" si="11"/>
        <v>430853.09</v>
      </c>
      <c r="DS29" s="25">
        <f t="shared" si="11"/>
        <v>196240.45</v>
      </c>
      <c r="DT29" s="25">
        <f t="shared" si="11"/>
        <v>259890.23</v>
      </c>
      <c r="DU29" s="25">
        <f t="shared" si="11"/>
        <v>0</v>
      </c>
      <c r="DV29" s="25">
        <f t="shared" si="11"/>
        <v>0</v>
      </c>
      <c r="DW29" s="25">
        <f t="shared" si="11"/>
        <v>0</v>
      </c>
      <c r="DX29" s="25">
        <f t="shared" si="11"/>
        <v>0</v>
      </c>
      <c r="DY29" s="25">
        <f t="shared" si="11"/>
        <v>0</v>
      </c>
      <c r="DZ29" s="25">
        <f t="shared" ref="DZ29:FX29" si="12">ROUND(DZ17+DZ27,2)</f>
        <v>0</v>
      </c>
      <c r="EA29" s="25">
        <f t="shared" si="12"/>
        <v>288371.46999999997</v>
      </c>
      <c r="EB29" s="25">
        <f t="shared" si="12"/>
        <v>198818.45</v>
      </c>
      <c r="EC29" s="25">
        <f t="shared" si="12"/>
        <v>0</v>
      </c>
      <c r="ED29" s="25">
        <f t="shared" si="12"/>
        <v>187151.48</v>
      </c>
      <c r="EE29" s="25">
        <f t="shared" si="12"/>
        <v>838971.36</v>
      </c>
      <c r="EF29" s="25">
        <f t="shared" si="12"/>
        <v>196978.95</v>
      </c>
      <c r="EG29" s="25">
        <f t="shared" si="12"/>
        <v>218254.66</v>
      </c>
      <c r="EH29" s="25">
        <f t="shared" si="12"/>
        <v>7517219.8700000001</v>
      </c>
      <c r="EI29" s="25">
        <f t="shared" si="12"/>
        <v>0</v>
      </c>
      <c r="EJ29" s="25">
        <f t="shared" si="12"/>
        <v>0</v>
      </c>
      <c r="EK29" s="25">
        <f t="shared" si="12"/>
        <v>0</v>
      </c>
      <c r="EL29" s="25">
        <f t="shared" si="12"/>
        <v>0</v>
      </c>
      <c r="EM29" s="25">
        <f t="shared" si="12"/>
        <v>0</v>
      </c>
      <c r="EN29" s="25">
        <f t="shared" si="12"/>
        <v>206641.97</v>
      </c>
      <c r="EO29" s="25">
        <f t="shared" si="12"/>
        <v>0</v>
      </c>
      <c r="EP29" s="25">
        <f t="shared" si="12"/>
        <v>0</v>
      </c>
      <c r="EQ29" s="25">
        <f t="shared" si="12"/>
        <v>121168.49</v>
      </c>
      <c r="ER29" s="25">
        <f t="shared" si="12"/>
        <v>120184.16</v>
      </c>
      <c r="ES29" s="25">
        <f t="shared" si="12"/>
        <v>185045.82</v>
      </c>
      <c r="ET29" s="25">
        <f t="shared" si="12"/>
        <v>395125.24</v>
      </c>
      <c r="EU29" s="25">
        <f t="shared" si="12"/>
        <v>0</v>
      </c>
      <c r="EV29" s="25">
        <f t="shared" si="12"/>
        <v>0</v>
      </c>
      <c r="EW29" s="25">
        <f t="shared" si="12"/>
        <v>193697.38</v>
      </c>
      <c r="EX29" s="25">
        <f t="shared" si="12"/>
        <v>0</v>
      </c>
      <c r="EY29" s="25">
        <f t="shared" si="12"/>
        <v>111859.87</v>
      </c>
      <c r="EZ29" s="25">
        <f t="shared" si="12"/>
        <v>0</v>
      </c>
      <c r="FA29" s="25">
        <f t="shared" si="12"/>
        <v>0</v>
      </c>
      <c r="FB29" s="25">
        <f t="shared" si="12"/>
        <v>0</v>
      </c>
      <c r="FC29" s="25">
        <f t="shared" si="12"/>
        <v>254191.05</v>
      </c>
      <c r="FD29" s="25">
        <f t="shared" si="12"/>
        <v>83802.97</v>
      </c>
      <c r="FE29" s="25">
        <f t="shared" si="12"/>
        <v>0</v>
      </c>
      <c r="FF29" s="25">
        <f t="shared" si="12"/>
        <v>101191.73</v>
      </c>
      <c r="FG29" s="25">
        <f t="shared" si="12"/>
        <v>0</v>
      </c>
      <c r="FH29" s="25">
        <f t="shared" si="12"/>
        <v>0</v>
      </c>
      <c r="FI29" s="25">
        <f t="shared" si="12"/>
        <v>249325.22</v>
      </c>
      <c r="FJ29" s="25">
        <f t="shared" si="12"/>
        <v>0</v>
      </c>
      <c r="FK29" s="25">
        <f t="shared" si="12"/>
        <v>0</v>
      </c>
      <c r="FL29" s="25">
        <f t="shared" si="12"/>
        <v>0</v>
      </c>
      <c r="FM29" s="25">
        <f t="shared" si="12"/>
        <v>0</v>
      </c>
      <c r="FN29" s="25">
        <f t="shared" si="12"/>
        <v>0</v>
      </c>
      <c r="FO29" s="25">
        <f t="shared" si="12"/>
        <v>0</v>
      </c>
      <c r="FP29" s="25">
        <f t="shared" si="12"/>
        <v>0</v>
      </c>
      <c r="FQ29" s="25">
        <f t="shared" si="12"/>
        <v>0</v>
      </c>
      <c r="FR29" s="25">
        <f t="shared" si="12"/>
        <v>0</v>
      </c>
      <c r="FS29" s="25">
        <f t="shared" si="12"/>
        <v>0</v>
      </c>
      <c r="FT29" s="25">
        <f t="shared" si="12"/>
        <v>424013.66</v>
      </c>
      <c r="FU29" s="25">
        <f t="shared" si="12"/>
        <v>343242.47</v>
      </c>
      <c r="FV29" s="25">
        <f t="shared" si="12"/>
        <v>0</v>
      </c>
      <c r="FW29" s="25">
        <f t="shared" si="12"/>
        <v>0</v>
      </c>
      <c r="FX29" s="25">
        <f t="shared" si="12"/>
        <v>16662726.41</v>
      </c>
      <c r="FY29" s="25">
        <f>SUM(B29:FX29)</f>
        <v>45665433.829999998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48954556.640000001</v>
      </c>
      <c r="C32" s="39">
        <f>FY29</f>
        <v>45665433.829999998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3" x14ac:dyDescent="0.25">
      <c r="B33" s="48">
        <f>+B17+K17+M17+N17+P17+AA17+AK17+AM17+AO17+AQ17+AR17+AS17+AZ17+BF17+BL17+BU17+BX17+CI17+CM17+CN17+CO17+CS17+CY17+DZ17+EC17+EO17+EQ17+EV17+EZ17+FH17+FJ17+FK17+FL17+FO17</f>
        <v>121168.49</v>
      </c>
      <c r="C33" s="49">
        <f>+B29+K29+M29+N29+P29+AA29+AK29+AM29+AO29+AQ29+AR29+AS29+BU29+BX29+CI29+CM29+CN29+CO29+CY29+DZ29+EC29+EO29+EQ29+EV29+EZ29+FH29+FJ29+FK29+FL29+FO29+BL29+AZ29+BF29+CS29</f>
        <v>121168.49</v>
      </c>
      <c r="D33" s="53" t="s">
        <v>407</v>
      </c>
      <c r="E33" s="26"/>
      <c r="AJ33" s="4"/>
      <c r="AQ33" s="22"/>
      <c r="CE33" s="25"/>
      <c r="EC33" s="26"/>
      <c r="FX33" s="4"/>
      <c r="FY33" s="4"/>
    </row>
    <row r="34" spans="1:183" x14ac:dyDescent="0.25">
      <c r="B34" s="26">
        <f>B32-B33</f>
        <v>48833388.149999999</v>
      </c>
      <c r="C34" s="26">
        <f>C32-C33</f>
        <v>45544265.339999996</v>
      </c>
      <c r="D34" s="26">
        <f>B34-C34</f>
        <v>3289122.8100000024</v>
      </c>
      <c r="AJ34" s="4"/>
      <c r="FX34" s="4"/>
      <c r="FY34" s="10"/>
    </row>
    <row r="35" spans="1:183" x14ac:dyDescent="0.25">
      <c r="B35" s="26"/>
      <c r="C35" s="26"/>
      <c r="AJ35" s="4"/>
      <c r="FX35" s="4"/>
      <c r="FY35" s="10"/>
    </row>
    <row r="36" spans="1:183" ht="13" x14ac:dyDescent="0.25">
      <c r="A36" s="56"/>
      <c r="B36" s="26"/>
      <c r="FX36" s="4"/>
    </row>
    <row r="37" spans="1:183" ht="13" x14ac:dyDescent="0.25">
      <c r="A37" s="56"/>
      <c r="B37" s="57"/>
      <c r="C37" s="57"/>
      <c r="D37" s="57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</row>
    <row r="38" spans="1:183" x14ac:dyDescent="0.25">
      <c r="A38" s="57"/>
      <c r="B38" s="57"/>
      <c r="C38" s="57"/>
      <c r="D38" s="57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"/>
      <c r="FY38" s="12"/>
      <c r="FZ38" s="44"/>
      <c r="GA38" s="26"/>
    </row>
    <row r="39" spans="1:183" x14ac:dyDescent="0.25">
      <c r="A39" s="57"/>
      <c r="B39" s="57"/>
      <c r="C39" s="57"/>
      <c r="D39" s="57"/>
      <c r="FX39" s="4"/>
    </row>
    <row r="40" spans="1:183" x14ac:dyDescent="0.25">
      <c r="A40" s="57"/>
      <c r="B40" s="57"/>
      <c r="C40" s="57"/>
      <c r="D40" s="57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"/>
      <c r="FY40" s="26"/>
    </row>
    <row r="41" spans="1:183" x14ac:dyDescent="0.25">
      <c r="A41" s="57"/>
      <c r="B41" s="57"/>
      <c r="C41" s="57"/>
      <c r="D41" s="57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A42" s="57"/>
      <c r="B42" s="57"/>
      <c r="C42" s="57"/>
      <c r="D42" s="57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4"/>
    </row>
    <row r="43" spans="1:183" x14ac:dyDescent="0.25">
      <c r="A43" s="57"/>
      <c r="B43" s="57"/>
      <c r="C43" s="57"/>
      <c r="D43" s="57"/>
      <c r="FX43" s="4"/>
    </row>
    <row r="44" spans="1:183" x14ac:dyDescent="0.25">
      <c r="A44" s="57"/>
      <c r="B44" s="57"/>
      <c r="C44" s="57"/>
      <c r="D44" s="57"/>
      <c r="FX44" s="4"/>
    </row>
    <row r="45" spans="1:183" x14ac:dyDescent="0.25">
      <c r="A45" s="57"/>
      <c r="B45" s="57"/>
      <c r="C45" s="57"/>
      <c r="D45" s="57"/>
      <c r="FX45" s="4"/>
    </row>
    <row r="46" spans="1:183" x14ac:dyDescent="0.25">
      <c r="A46" s="57"/>
      <c r="B46" s="57"/>
      <c r="C46" s="57"/>
      <c r="D46" s="57"/>
      <c r="FX46" s="4"/>
    </row>
    <row r="47" spans="1:183" x14ac:dyDescent="0.25">
      <c r="A47" s="57"/>
      <c r="B47" s="57"/>
      <c r="C47" s="57"/>
      <c r="D47" s="57"/>
      <c r="FX47" s="4"/>
    </row>
    <row r="48" spans="1:183" x14ac:dyDescent="0.25">
      <c r="A48" s="57"/>
      <c r="B48" s="57"/>
      <c r="C48" s="57"/>
      <c r="D48" s="57"/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</sheetData>
  <conditionalFormatting sqref="A3">
    <cfRule type="cellIs" dxfId="1" priority="2" operator="greaterThan">
      <formula>0</formula>
    </cfRule>
  </conditionalFormatting>
  <conditionalFormatting sqref="B4:CR4 CT4:FX4">
    <cfRule type="cellIs" dxfId="0" priority="1" operator="greaterThan">
      <formula>0</formula>
    </cfRule>
  </conditionalFormatting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BBFF0-BB08-42AF-A74B-E75AAD000CEA}">
  <dimension ref="A1:IT73"/>
  <sheetViews>
    <sheetView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B17" sqref="B17"/>
    </sheetView>
  </sheetViews>
  <sheetFormatPr defaultColWidth="24.7265625" defaultRowHeight="12.5" x14ac:dyDescent="0.25"/>
  <cols>
    <col min="1" max="1" width="36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3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1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51" t="s">
        <v>96</v>
      </c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6556</v>
      </c>
      <c r="C5" s="6">
        <v>34494.399999999994</v>
      </c>
      <c r="D5" s="6">
        <v>5215.8999999999996</v>
      </c>
      <c r="E5" s="6">
        <v>22689.5</v>
      </c>
      <c r="F5" s="6">
        <v>1550.5</v>
      </c>
      <c r="G5" s="6">
        <v>1112</v>
      </c>
      <c r="H5" s="6">
        <v>7356.9</v>
      </c>
      <c r="I5" s="6">
        <v>2101.4</v>
      </c>
      <c r="J5" s="6">
        <v>270</v>
      </c>
      <c r="K5" s="6">
        <v>2192.6</v>
      </c>
      <c r="L5" s="6">
        <v>1008.8</v>
      </c>
      <c r="M5" s="6">
        <v>50909.1</v>
      </c>
      <c r="N5" s="6">
        <v>13189.5</v>
      </c>
      <c r="O5" s="6">
        <v>347</v>
      </c>
      <c r="P5" s="6">
        <v>36845</v>
      </c>
      <c r="Q5" s="6">
        <v>6074.5</v>
      </c>
      <c r="R5" s="6">
        <v>1606.3</v>
      </c>
      <c r="S5" s="6">
        <v>162.80000000000001</v>
      </c>
      <c r="T5" s="6">
        <v>51.7</v>
      </c>
      <c r="U5" s="6">
        <v>260.60000000000002</v>
      </c>
      <c r="V5" s="6">
        <v>208.9</v>
      </c>
      <c r="W5" s="6">
        <v>50</v>
      </c>
      <c r="X5" s="6">
        <v>948.7</v>
      </c>
      <c r="Y5" s="6">
        <v>230.5</v>
      </c>
      <c r="Z5" s="6">
        <v>31024.400000000001</v>
      </c>
      <c r="AA5" s="6">
        <v>27406</v>
      </c>
      <c r="AB5" s="6">
        <v>932.5</v>
      </c>
      <c r="AC5" s="6">
        <v>1260.5999999999999</v>
      </c>
      <c r="AD5" s="6">
        <v>94</v>
      </c>
      <c r="AE5" s="6">
        <v>172</v>
      </c>
      <c r="AF5" s="6">
        <v>612.29999999999995</v>
      </c>
      <c r="AG5" s="6">
        <v>977.5</v>
      </c>
      <c r="AH5" s="6">
        <v>400</v>
      </c>
      <c r="AI5" s="6">
        <v>166</v>
      </c>
      <c r="AJ5" s="6">
        <v>170.4</v>
      </c>
      <c r="AK5" s="6">
        <v>282</v>
      </c>
      <c r="AL5" s="6">
        <v>371.8</v>
      </c>
      <c r="AM5" s="6">
        <v>314.3</v>
      </c>
      <c r="AN5" s="6">
        <v>4353.3999999999996</v>
      </c>
      <c r="AO5" s="6">
        <v>83844</v>
      </c>
      <c r="AP5" s="6">
        <v>237.8</v>
      </c>
      <c r="AQ5" s="6">
        <v>60793.26</v>
      </c>
      <c r="AR5" s="6">
        <v>6309.7999999999993</v>
      </c>
      <c r="AS5" s="6">
        <v>2651.4</v>
      </c>
      <c r="AT5" s="6">
        <v>305.5</v>
      </c>
      <c r="AU5" s="6">
        <v>307.5</v>
      </c>
      <c r="AV5" s="6">
        <v>255.8</v>
      </c>
      <c r="AW5" s="6">
        <v>66.3</v>
      </c>
      <c r="AX5" s="6">
        <v>424.3</v>
      </c>
      <c r="AY5" s="6">
        <v>12382</v>
      </c>
      <c r="AZ5" s="6">
        <v>9172.2999999999993</v>
      </c>
      <c r="BA5" s="6">
        <v>7569.5</v>
      </c>
      <c r="BB5" s="6">
        <v>21945.200000000001</v>
      </c>
      <c r="BC5" s="6">
        <v>3635</v>
      </c>
      <c r="BD5" s="6">
        <v>1259.2</v>
      </c>
      <c r="BE5" s="6">
        <v>25664.7</v>
      </c>
      <c r="BF5" s="6">
        <v>899.7</v>
      </c>
      <c r="BG5" s="6">
        <v>590.29999999999995</v>
      </c>
      <c r="BH5" s="6">
        <v>257.10000000000002</v>
      </c>
      <c r="BI5" s="6">
        <v>6303.3</v>
      </c>
      <c r="BJ5" s="6">
        <v>30973.9</v>
      </c>
      <c r="BK5" s="6">
        <v>96.7</v>
      </c>
      <c r="BL5" s="6">
        <v>420</v>
      </c>
      <c r="BM5" s="6">
        <v>3202.6</v>
      </c>
      <c r="BN5" s="6">
        <v>1287.2</v>
      </c>
      <c r="BO5" s="6">
        <v>169.6</v>
      </c>
      <c r="BP5" s="6">
        <v>5695</v>
      </c>
      <c r="BQ5" s="6">
        <v>4499.6000000000004</v>
      </c>
      <c r="BR5" s="6">
        <v>1116.0999999999999</v>
      </c>
      <c r="BS5" s="6">
        <v>386.6</v>
      </c>
      <c r="BT5" s="6">
        <v>417</v>
      </c>
      <c r="BU5" s="6">
        <v>1232.5999999999999</v>
      </c>
      <c r="BV5" s="6">
        <v>1992.9</v>
      </c>
      <c r="BW5" s="6">
        <v>69.2</v>
      </c>
      <c r="BX5" s="6">
        <v>459.3</v>
      </c>
      <c r="BY5" s="6">
        <v>203.7</v>
      </c>
      <c r="BZ5" s="6">
        <v>150.6</v>
      </c>
      <c r="CA5" s="6">
        <v>74061.599999999991</v>
      </c>
      <c r="CB5" s="6">
        <v>188</v>
      </c>
      <c r="CC5" s="6">
        <v>211.3</v>
      </c>
      <c r="CD5" s="6">
        <v>151.80000000000001</v>
      </c>
      <c r="CE5" s="6">
        <v>114.9</v>
      </c>
      <c r="CF5" s="6">
        <v>201.5</v>
      </c>
      <c r="CG5" s="6">
        <v>100.2</v>
      </c>
      <c r="CH5" s="6">
        <v>697.5</v>
      </c>
      <c r="CI5" s="6">
        <v>896.7</v>
      </c>
      <c r="CJ5" s="6">
        <v>5095.8999999999996</v>
      </c>
      <c r="CK5" s="6">
        <v>1281.3</v>
      </c>
      <c r="CL5" s="6">
        <v>732.7</v>
      </c>
      <c r="CM5" s="6">
        <v>29268</v>
      </c>
      <c r="CN5" s="6">
        <v>14539.6</v>
      </c>
      <c r="CO5" s="6">
        <v>971.7</v>
      </c>
      <c r="CP5" s="6">
        <v>773</v>
      </c>
      <c r="CQ5" s="6">
        <v>233.2</v>
      </c>
      <c r="CR5" s="6">
        <v>301.60000000000002</v>
      </c>
      <c r="CS5" s="6">
        <v>103.8</v>
      </c>
      <c r="CT5" s="6">
        <v>406.4</v>
      </c>
      <c r="CU5" s="6">
        <v>50</v>
      </c>
      <c r="CV5" s="6">
        <v>206</v>
      </c>
      <c r="CW5" s="6">
        <v>462.5</v>
      </c>
      <c r="CX5" s="6">
        <v>50</v>
      </c>
      <c r="CY5" s="6">
        <v>1843.3</v>
      </c>
      <c r="CZ5" s="6">
        <v>199.5</v>
      </c>
      <c r="DA5" s="6">
        <v>320.5</v>
      </c>
      <c r="DB5" s="6">
        <v>183</v>
      </c>
      <c r="DC5" s="6">
        <v>156</v>
      </c>
      <c r="DD5" s="6">
        <v>297.89999999999998</v>
      </c>
      <c r="DE5" s="6">
        <v>19790.3</v>
      </c>
      <c r="DF5" s="6">
        <v>104</v>
      </c>
      <c r="DG5" s="6">
        <v>1860.6</v>
      </c>
      <c r="DH5" s="6">
        <v>2431.8000000000002</v>
      </c>
      <c r="DI5" s="6">
        <v>639.5</v>
      </c>
      <c r="DJ5" s="6">
        <v>500</v>
      </c>
      <c r="DK5" s="6">
        <v>5726.4</v>
      </c>
      <c r="DL5" s="6">
        <v>232.8</v>
      </c>
      <c r="DM5" s="6">
        <v>1320</v>
      </c>
      <c r="DN5" s="6">
        <v>3248</v>
      </c>
      <c r="DO5" s="6">
        <v>198.3</v>
      </c>
      <c r="DP5" s="6">
        <v>834</v>
      </c>
      <c r="DQ5" s="6">
        <v>1343.6</v>
      </c>
      <c r="DR5" s="6">
        <v>639</v>
      </c>
      <c r="DS5" s="6">
        <v>175</v>
      </c>
      <c r="DT5" s="6">
        <v>361</v>
      </c>
      <c r="DU5" s="6">
        <v>214</v>
      </c>
      <c r="DV5" s="6">
        <v>307.7</v>
      </c>
      <c r="DW5" s="6">
        <v>164.2</v>
      </c>
      <c r="DX5" s="6">
        <v>305.3</v>
      </c>
      <c r="DY5" s="6">
        <v>716.4</v>
      </c>
      <c r="DZ5" s="6">
        <v>531.29999999999995</v>
      </c>
      <c r="EA5" s="6">
        <v>569.1</v>
      </c>
      <c r="EB5" s="6">
        <v>297.10000000000002</v>
      </c>
      <c r="EC5" s="6">
        <v>1562.4</v>
      </c>
      <c r="ED5" s="6">
        <v>190.2</v>
      </c>
      <c r="EE5" s="6">
        <v>1404.7</v>
      </c>
      <c r="EF5" s="6">
        <v>249.9</v>
      </c>
      <c r="EG5" s="6">
        <v>248</v>
      </c>
      <c r="EH5" s="6">
        <v>14178.9</v>
      </c>
      <c r="EI5" s="6">
        <v>10106</v>
      </c>
      <c r="EJ5" s="6">
        <v>682.8</v>
      </c>
      <c r="EK5" s="6">
        <v>474.5</v>
      </c>
      <c r="EL5" s="6">
        <v>384.9</v>
      </c>
      <c r="EM5" s="6">
        <v>979.8</v>
      </c>
      <c r="EN5" s="6">
        <v>314.2</v>
      </c>
      <c r="EO5" s="6">
        <v>419.7</v>
      </c>
      <c r="EP5" s="6">
        <v>2530.9</v>
      </c>
      <c r="EQ5" s="6">
        <v>316</v>
      </c>
      <c r="ER5" s="6">
        <v>181.4</v>
      </c>
      <c r="ES5" s="6">
        <v>191.2</v>
      </c>
      <c r="ET5" s="6">
        <v>574.6</v>
      </c>
      <c r="EU5" s="6">
        <v>78.8</v>
      </c>
      <c r="EV5" s="6">
        <v>839</v>
      </c>
      <c r="EW5" s="6">
        <v>169.3</v>
      </c>
      <c r="EX5" s="6">
        <v>779</v>
      </c>
      <c r="EY5" s="6">
        <v>128.5</v>
      </c>
      <c r="EZ5" s="6">
        <v>3455.1</v>
      </c>
      <c r="FA5" s="6">
        <v>295.5</v>
      </c>
      <c r="FB5" s="6">
        <v>1964.2</v>
      </c>
      <c r="FC5" s="6">
        <v>405.3</v>
      </c>
      <c r="FD5" s="6">
        <v>83.4</v>
      </c>
      <c r="FE5" s="6">
        <v>195.4</v>
      </c>
      <c r="FF5" s="6">
        <v>126.8</v>
      </c>
      <c r="FG5" s="6">
        <v>69.7</v>
      </c>
      <c r="FH5" s="6">
        <v>1739.1</v>
      </c>
      <c r="FI5" s="6">
        <v>2033</v>
      </c>
      <c r="FJ5" s="6">
        <v>2573.5</v>
      </c>
      <c r="FK5" s="6">
        <v>8294</v>
      </c>
      <c r="FL5" s="6">
        <v>3886</v>
      </c>
      <c r="FM5" s="6">
        <v>22184.9</v>
      </c>
      <c r="FN5" s="6">
        <v>1089.0999999999999</v>
      </c>
      <c r="FO5" s="6">
        <v>2280</v>
      </c>
      <c r="FP5" s="6">
        <v>986.9</v>
      </c>
      <c r="FQ5" s="6">
        <v>169.4</v>
      </c>
      <c r="FR5" s="6">
        <v>179.9</v>
      </c>
      <c r="FS5" s="6">
        <v>59</v>
      </c>
      <c r="FT5" s="6">
        <v>813.7</v>
      </c>
      <c r="FU5" s="6">
        <v>784</v>
      </c>
      <c r="FV5" s="6">
        <v>159.19999999999999</v>
      </c>
      <c r="FW5" s="6">
        <v>57.2</v>
      </c>
      <c r="FX5" s="7">
        <v>21220.1</v>
      </c>
      <c r="FY5" s="6">
        <f>SUM(B5:FX5)</f>
        <v>849914.25999999978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5129.3999999999996</v>
      </c>
      <c r="C6" s="7">
        <v>19578.8</v>
      </c>
      <c r="D6" s="7">
        <v>4800</v>
      </c>
      <c r="E6" s="7">
        <v>11977.3</v>
      </c>
      <c r="F6" s="7">
        <v>621.79999999999995</v>
      </c>
      <c r="G6" s="7">
        <v>464.6</v>
      </c>
      <c r="H6" s="7">
        <v>6298.3</v>
      </c>
      <c r="I6" s="7">
        <v>1529.6</v>
      </c>
      <c r="J6" s="7">
        <v>187.3</v>
      </c>
      <c r="K6" s="7">
        <v>1452</v>
      </c>
      <c r="L6" s="7">
        <v>823.3</v>
      </c>
      <c r="M6" s="7">
        <v>19147.7</v>
      </c>
      <c r="N6" s="7">
        <v>2888.2</v>
      </c>
      <c r="O6" s="7">
        <v>207.5</v>
      </c>
      <c r="P6" s="7">
        <v>31176.3</v>
      </c>
      <c r="Q6" s="7">
        <v>3514.2</v>
      </c>
      <c r="R6" s="7">
        <v>967.7</v>
      </c>
      <c r="S6" s="7">
        <v>124.6</v>
      </c>
      <c r="T6" s="7">
        <v>37.9</v>
      </c>
      <c r="U6" s="7">
        <v>184</v>
      </c>
      <c r="V6" s="7">
        <v>107.9</v>
      </c>
      <c r="W6" s="7">
        <v>15.9</v>
      </c>
      <c r="X6" s="7">
        <v>778.9</v>
      </c>
      <c r="Y6" s="7">
        <v>105.8</v>
      </c>
      <c r="Z6" s="7">
        <v>10312</v>
      </c>
      <c r="AA6" s="7">
        <v>7010.1</v>
      </c>
      <c r="AB6" s="7">
        <v>333.4</v>
      </c>
      <c r="AC6" s="7">
        <v>523.9</v>
      </c>
      <c r="AD6" s="7">
        <v>50.4</v>
      </c>
      <c r="AE6" s="7">
        <v>93.9</v>
      </c>
      <c r="AF6" s="7">
        <v>185.1</v>
      </c>
      <c r="AG6" s="7">
        <v>640.29999999999995</v>
      </c>
      <c r="AH6" s="7">
        <v>262.2</v>
      </c>
      <c r="AI6" s="7">
        <v>136.6</v>
      </c>
      <c r="AJ6" s="7">
        <v>148.80000000000001</v>
      </c>
      <c r="AK6" s="7">
        <v>234.9</v>
      </c>
      <c r="AL6" s="7">
        <v>240.9</v>
      </c>
      <c r="AM6" s="7">
        <v>164.8</v>
      </c>
      <c r="AN6" s="7">
        <v>2677.2</v>
      </c>
      <c r="AO6" s="7">
        <v>52550.9</v>
      </c>
      <c r="AP6" s="7">
        <v>135.1</v>
      </c>
      <c r="AQ6" s="7">
        <v>10577.7</v>
      </c>
      <c r="AR6" s="7">
        <v>2622.2</v>
      </c>
      <c r="AS6" s="7">
        <v>743.8</v>
      </c>
      <c r="AT6" s="7">
        <v>125</v>
      </c>
      <c r="AU6" s="7">
        <v>173.3</v>
      </c>
      <c r="AV6" s="7">
        <v>98.1</v>
      </c>
      <c r="AW6" s="7">
        <v>32</v>
      </c>
      <c r="AX6" s="7">
        <v>260.8</v>
      </c>
      <c r="AY6" s="7">
        <v>8656.7999999999993</v>
      </c>
      <c r="AZ6" s="7">
        <v>4798.3</v>
      </c>
      <c r="BA6" s="7">
        <v>3902</v>
      </c>
      <c r="BB6" s="7">
        <v>15605</v>
      </c>
      <c r="BC6" s="7">
        <v>665.7</v>
      </c>
      <c r="BD6" s="7">
        <v>508.9</v>
      </c>
      <c r="BE6" s="7">
        <v>5460.3</v>
      </c>
      <c r="BF6" s="7">
        <v>575.20000000000005</v>
      </c>
      <c r="BG6" s="7">
        <v>233.5</v>
      </c>
      <c r="BH6" s="7">
        <v>181.1</v>
      </c>
      <c r="BI6" s="7">
        <v>982.2</v>
      </c>
      <c r="BJ6" s="7">
        <v>12833.3</v>
      </c>
      <c r="BK6" s="7">
        <v>55.1</v>
      </c>
      <c r="BL6" s="7">
        <v>289.3</v>
      </c>
      <c r="BM6" s="7">
        <v>1967.5</v>
      </c>
      <c r="BN6" s="7">
        <v>722.5</v>
      </c>
      <c r="BO6" s="7">
        <v>108.2</v>
      </c>
      <c r="BP6" s="7">
        <v>3053.2</v>
      </c>
      <c r="BQ6" s="7">
        <v>1579.8</v>
      </c>
      <c r="BR6" s="7">
        <v>774.5</v>
      </c>
      <c r="BS6" s="7">
        <v>155</v>
      </c>
      <c r="BT6" s="7">
        <v>168.8</v>
      </c>
      <c r="BU6" s="7">
        <v>426.9</v>
      </c>
      <c r="BV6" s="7">
        <v>667.8</v>
      </c>
      <c r="BW6" s="7">
        <v>32.5</v>
      </c>
      <c r="BX6" s="7">
        <v>376.4</v>
      </c>
      <c r="BY6" s="7">
        <v>129.9</v>
      </c>
      <c r="BZ6" s="7">
        <v>54.2</v>
      </c>
      <c r="CA6" s="7">
        <v>23737.599999999999</v>
      </c>
      <c r="CB6" s="7">
        <v>123.1</v>
      </c>
      <c r="CC6" s="7">
        <v>23.7</v>
      </c>
      <c r="CD6" s="7">
        <v>80.400000000000006</v>
      </c>
      <c r="CE6" s="7">
        <v>33</v>
      </c>
      <c r="CF6" s="7">
        <v>111.9</v>
      </c>
      <c r="CG6" s="7">
        <v>85.1</v>
      </c>
      <c r="CH6" s="7">
        <v>464.6</v>
      </c>
      <c r="CI6" s="7">
        <v>466.2</v>
      </c>
      <c r="CJ6" s="7">
        <v>2222.6999999999998</v>
      </c>
      <c r="CK6" s="7">
        <v>532.1</v>
      </c>
      <c r="CL6" s="7">
        <v>419</v>
      </c>
      <c r="CM6" s="7">
        <v>10630.4</v>
      </c>
      <c r="CN6" s="7">
        <v>6039</v>
      </c>
      <c r="CO6" s="7">
        <v>477.9</v>
      </c>
      <c r="CP6" s="7">
        <v>628.20000000000005</v>
      </c>
      <c r="CQ6" s="7">
        <v>134.5</v>
      </c>
      <c r="CR6" s="7">
        <v>127.8</v>
      </c>
      <c r="CS6" s="7">
        <v>81.3</v>
      </c>
      <c r="CT6" s="7">
        <v>177.7</v>
      </c>
      <c r="CU6" s="7">
        <v>7.4</v>
      </c>
      <c r="CV6" s="7">
        <v>111</v>
      </c>
      <c r="CW6" s="7">
        <v>243.6</v>
      </c>
      <c r="CX6" s="7">
        <v>19.899999999999999</v>
      </c>
      <c r="CY6" s="7">
        <v>1091.3</v>
      </c>
      <c r="CZ6" s="7">
        <v>51</v>
      </c>
      <c r="DA6" s="7">
        <v>106.4</v>
      </c>
      <c r="DB6" s="7">
        <v>46.3</v>
      </c>
      <c r="DC6" s="7">
        <v>109.4</v>
      </c>
      <c r="DD6" s="7">
        <v>118</v>
      </c>
      <c r="DE6" s="7">
        <v>10976.6</v>
      </c>
      <c r="DF6" s="7">
        <v>59</v>
      </c>
      <c r="DG6" s="7">
        <v>1091.3</v>
      </c>
      <c r="DH6" s="7">
        <v>1583.9</v>
      </c>
      <c r="DI6" s="7">
        <v>320.39999999999998</v>
      </c>
      <c r="DJ6" s="7">
        <v>282.89999999999998</v>
      </c>
      <c r="DK6" s="7">
        <v>3498.4</v>
      </c>
      <c r="DL6" s="7">
        <v>139</v>
      </c>
      <c r="DM6" s="7">
        <v>895.8</v>
      </c>
      <c r="DN6" s="7">
        <v>2222.8000000000002</v>
      </c>
      <c r="DO6" s="7">
        <v>86.9</v>
      </c>
      <c r="DP6" s="7">
        <v>328.7</v>
      </c>
      <c r="DQ6" s="7">
        <v>1067</v>
      </c>
      <c r="DR6" s="7">
        <v>483.5</v>
      </c>
      <c r="DS6" s="7">
        <v>151.30000000000001</v>
      </c>
      <c r="DT6" s="7">
        <v>213.8</v>
      </c>
      <c r="DU6" s="7">
        <v>110.3</v>
      </c>
      <c r="DV6" s="7">
        <v>166.8</v>
      </c>
      <c r="DW6" s="7">
        <v>53.3</v>
      </c>
      <c r="DX6" s="7">
        <v>78.2</v>
      </c>
      <c r="DY6" s="7">
        <v>249.4</v>
      </c>
      <c r="DZ6" s="7">
        <v>219.1</v>
      </c>
      <c r="EA6" s="7">
        <v>364.6</v>
      </c>
      <c r="EB6" s="7">
        <v>96.4</v>
      </c>
      <c r="EC6" s="7">
        <v>103.1</v>
      </c>
      <c r="ED6" s="7">
        <v>135.69999999999999</v>
      </c>
      <c r="EE6" s="7">
        <v>1043.8</v>
      </c>
      <c r="EF6" s="7">
        <v>158</v>
      </c>
      <c r="EG6" s="7">
        <v>139.5</v>
      </c>
      <c r="EH6" s="7">
        <v>11759.2</v>
      </c>
      <c r="EI6" s="7">
        <v>5631.1</v>
      </c>
      <c r="EJ6" s="7">
        <v>274.39999999999998</v>
      </c>
      <c r="EK6" s="7">
        <v>244.2</v>
      </c>
      <c r="EL6" s="7">
        <v>213.4</v>
      </c>
      <c r="EM6" s="7">
        <v>700.4</v>
      </c>
      <c r="EN6" s="7">
        <v>151.30000000000001</v>
      </c>
      <c r="EO6" s="7">
        <v>114.9</v>
      </c>
      <c r="EP6" s="7">
        <v>531</v>
      </c>
      <c r="EQ6" s="7">
        <v>78.400000000000006</v>
      </c>
      <c r="ER6" s="7">
        <v>135.5</v>
      </c>
      <c r="ES6" s="7">
        <v>139.19999999999999</v>
      </c>
      <c r="ET6" s="7">
        <v>527.20000000000005</v>
      </c>
      <c r="EU6" s="7">
        <v>44.8</v>
      </c>
      <c r="EV6" s="7">
        <v>209.4</v>
      </c>
      <c r="EW6" s="7">
        <v>82.7</v>
      </c>
      <c r="EX6" s="7">
        <v>558.5</v>
      </c>
      <c r="EY6" s="7">
        <v>71.8</v>
      </c>
      <c r="EZ6" s="7">
        <v>1478.8</v>
      </c>
      <c r="FA6" s="7">
        <v>200.1</v>
      </c>
      <c r="FB6" s="7">
        <v>660.2</v>
      </c>
      <c r="FC6" s="7">
        <v>237.2</v>
      </c>
      <c r="FD6" s="7">
        <v>48</v>
      </c>
      <c r="FE6" s="7">
        <v>113.4</v>
      </c>
      <c r="FF6" s="7">
        <v>63</v>
      </c>
      <c r="FG6" s="7">
        <v>36.5</v>
      </c>
      <c r="FH6" s="7">
        <v>923.9</v>
      </c>
      <c r="FI6" s="7">
        <v>761.8</v>
      </c>
      <c r="FJ6" s="7">
        <v>1461.5</v>
      </c>
      <c r="FK6" s="7">
        <v>1926.6</v>
      </c>
      <c r="FL6" s="7">
        <v>1382.6</v>
      </c>
      <c r="FM6" s="7">
        <v>16548.599999999999</v>
      </c>
      <c r="FN6" s="7">
        <v>592.9</v>
      </c>
      <c r="FO6" s="7">
        <v>1306.9000000000001</v>
      </c>
      <c r="FP6" s="7">
        <v>466.9</v>
      </c>
      <c r="FQ6" s="7">
        <v>65.400000000000006</v>
      </c>
      <c r="FR6" s="7">
        <v>46.6</v>
      </c>
      <c r="FS6" s="7">
        <v>40.4</v>
      </c>
      <c r="FT6" s="7">
        <v>556.79999999999995</v>
      </c>
      <c r="FU6" s="7">
        <v>479</v>
      </c>
      <c r="FV6" s="7">
        <v>84.8</v>
      </c>
      <c r="FW6" s="7">
        <v>26.3</v>
      </c>
      <c r="FX6" s="7"/>
      <c r="FY6" s="6">
        <f>SUM(B6:FX6)</f>
        <v>393211.9000000002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78280926.659999996</v>
      </c>
      <c r="C8" s="10">
        <v>388367808.66999996</v>
      </c>
      <c r="D8" s="10">
        <v>62963164.525999993</v>
      </c>
      <c r="E8" s="10">
        <v>253302790.678</v>
      </c>
      <c r="F8" s="10">
        <v>18270291.879999999</v>
      </c>
      <c r="G8" s="10">
        <v>13281345.189999999</v>
      </c>
      <c r="H8" s="10">
        <v>87627805.966999993</v>
      </c>
      <c r="I8" s="10">
        <v>24020317.789999999</v>
      </c>
      <c r="J8" s="10">
        <v>4376133.2699999996</v>
      </c>
      <c r="K8" s="10">
        <v>26195544.030000001</v>
      </c>
      <c r="L8" s="10">
        <v>13496937.890000001</v>
      </c>
      <c r="M8" s="10">
        <v>581494672.08000004</v>
      </c>
      <c r="N8" s="10">
        <v>143582716.31</v>
      </c>
      <c r="O8" s="10">
        <v>5486815.5099999998</v>
      </c>
      <c r="P8" s="10">
        <v>455192255.19400001</v>
      </c>
      <c r="Q8" s="10">
        <v>67966839.079999998</v>
      </c>
      <c r="R8" s="10">
        <v>18924881.170000002</v>
      </c>
      <c r="S8" s="10">
        <v>3280571.47</v>
      </c>
      <c r="T8" s="10">
        <v>1310359.06</v>
      </c>
      <c r="U8" s="10">
        <v>4233931.0599999996</v>
      </c>
      <c r="V8" s="10">
        <v>3689031.04</v>
      </c>
      <c r="W8" s="10">
        <v>1219109.24</v>
      </c>
      <c r="X8" s="10">
        <v>11502733.689999999</v>
      </c>
      <c r="Y8" s="10">
        <v>3812547.54</v>
      </c>
      <c r="Z8" s="10">
        <v>344053132.07999998</v>
      </c>
      <c r="AA8" s="10">
        <v>307314036.79000002</v>
      </c>
      <c r="AB8" s="10">
        <v>11287823.91</v>
      </c>
      <c r="AC8" s="10">
        <v>14211512.780000001</v>
      </c>
      <c r="AD8" s="10">
        <v>2102521.44</v>
      </c>
      <c r="AE8" s="10">
        <v>3417701.57</v>
      </c>
      <c r="AF8" s="10">
        <v>7968998</v>
      </c>
      <c r="AG8" s="10">
        <v>11675182.67</v>
      </c>
      <c r="AH8" s="10">
        <v>5504284.8300000001</v>
      </c>
      <c r="AI8" s="10">
        <v>3421162.94</v>
      </c>
      <c r="AJ8" s="10">
        <v>3437264.26</v>
      </c>
      <c r="AK8" s="10">
        <v>4531542.67</v>
      </c>
      <c r="AL8" s="10">
        <v>5326794.29</v>
      </c>
      <c r="AM8" s="10">
        <v>4853828.37</v>
      </c>
      <c r="AN8" s="10">
        <v>49184234.969999999</v>
      </c>
      <c r="AO8" s="10">
        <v>984605907.71000004</v>
      </c>
      <c r="AP8" s="10">
        <v>4254691.1900000004</v>
      </c>
      <c r="AQ8" s="10">
        <v>664254112.49000001</v>
      </c>
      <c r="AR8" s="10">
        <v>75135621.656000003</v>
      </c>
      <c r="AS8" s="10">
        <v>29998910.32</v>
      </c>
      <c r="AT8" s="10">
        <v>4940563.0599999996</v>
      </c>
      <c r="AU8" s="10">
        <v>5000518.68</v>
      </c>
      <c r="AV8" s="10">
        <v>4416637.21</v>
      </c>
      <c r="AW8" s="10">
        <v>1697596.48</v>
      </c>
      <c r="AX8" s="10">
        <v>6061181.2300000004</v>
      </c>
      <c r="AY8" s="10">
        <v>142156367.77000001</v>
      </c>
      <c r="AZ8" s="10">
        <v>99159671.230000004</v>
      </c>
      <c r="BA8" s="10">
        <v>82441914.719999999</v>
      </c>
      <c r="BB8" s="10">
        <v>246543250.63200003</v>
      </c>
      <c r="BC8" s="10">
        <v>39224945.799999997</v>
      </c>
      <c r="BD8" s="10">
        <v>14653499.359999999</v>
      </c>
      <c r="BE8" s="10">
        <v>276327513.99000001</v>
      </c>
      <c r="BF8" s="10">
        <v>11571564.07</v>
      </c>
      <c r="BG8" s="10">
        <v>7670052.2699999996</v>
      </c>
      <c r="BH8" s="10">
        <v>4534185.93</v>
      </c>
      <c r="BI8" s="10">
        <v>68009926.640000001</v>
      </c>
      <c r="BJ8" s="10">
        <v>337261596.94</v>
      </c>
      <c r="BK8" s="10">
        <v>2237957.75</v>
      </c>
      <c r="BL8" s="10">
        <v>5935767.3499999996</v>
      </c>
      <c r="BM8" s="10">
        <v>35461904.289999999</v>
      </c>
      <c r="BN8" s="10">
        <v>14739893.41</v>
      </c>
      <c r="BO8" s="10">
        <v>3427045.16</v>
      </c>
      <c r="BP8" s="10">
        <v>69335280.178000003</v>
      </c>
      <c r="BQ8" s="10">
        <v>49902027.479999997</v>
      </c>
      <c r="BR8" s="10">
        <v>14128786.939999999</v>
      </c>
      <c r="BS8" s="10">
        <v>5769623.6399999997</v>
      </c>
      <c r="BT8" s="10">
        <v>6050134.0800000001</v>
      </c>
      <c r="BU8" s="10">
        <v>14351929.449999999</v>
      </c>
      <c r="BV8" s="10">
        <v>22872366.5</v>
      </c>
      <c r="BW8" s="10">
        <v>1793810.78</v>
      </c>
      <c r="BX8" s="10">
        <v>5897243.5499999998</v>
      </c>
      <c r="BY8" s="10">
        <v>3670222.23</v>
      </c>
      <c r="BZ8" s="10">
        <v>3155462.16</v>
      </c>
      <c r="CA8" s="10">
        <v>816771671.74199998</v>
      </c>
      <c r="CB8" s="10">
        <v>3503040.55</v>
      </c>
      <c r="CC8" s="10">
        <v>3475014.13</v>
      </c>
      <c r="CD8" s="10">
        <v>3031667.9</v>
      </c>
      <c r="CE8" s="10">
        <v>2337551.13</v>
      </c>
      <c r="CF8" s="10">
        <v>3663065.84</v>
      </c>
      <c r="CG8" s="10">
        <v>2312645.7799999998</v>
      </c>
      <c r="CH8" s="10">
        <v>8594395.4700000007</v>
      </c>
      <c r="CI8" s="10">
        <v>11416894.039999999</v>
      </c>
      <c r="CJ8" s="10">
        <v>57794769.189999998</v>
      </c>
      <c r="CK8" s="10">
        <v>15441854.310000001</v>
      </c>
      <c r="CL8" s="10">
        <v>9716589.3699999992</v>
      </c>
      <c r="CM8" s="10">
        <v>315415222.14499998</v>
      </c>
      <c r="CN8" s="10">
        <v>156897852.21000001</v>
      </c>
      <c r="CO8" s="10">
        <v>12353747.810000001</v>
      </c>
      <c r="CP8" s="10">
        <v>10329534.98</v>
      </c>
      <c r="CQ8" s="10">
        <v>4056706.95</v>
      </c>
      <c r="CR8" s="10">
        <v>4594320.78</v>
      </c>
      <c r="CS8" s="10">
        <v>2341807.96</v>
      </c>
      <c r="CT8" s="10">
        <v>4688350.54</v>
      </c>
      <c r="CU8" s="10">
        <v>1148275.01</v>
      </c>
      <c r="CV8" s="10">
        <v>3787358.23</v>
      </c>
      <c r="CW8" s="10">
        <v>6036047.8799999999</v>
      </c>
      <c r="CX8" s="10">
        <v>1239684.8999999999</v>
      </c>
      <c r="CY8" s="10">
        <v>21057356.120000001</v>
      </c>
      <c r="CZ8" s="10">
        <v>3612368.75</v>
      </c>
      <c r="DA8" s="10">
        <v>4839800.6399999997</v>
      </c>
      <c r="DB8" s="10">
        <v>3462885.21</v>
      </c>
      <c r="DC8" s="10">
        <v>3271844.17</v>
      </c>
      <c r="DD8" s="10">
        <v>4618149.7699999996</v>
      </c>
      <c r="DE8" s="10">
        <v>213546378.44499999</v>
      </c>
      <c r="DF8" s="10">
        <v>2423573.89</v>
      </c>
      <c r="DG8" s="10">
        <v>20886839.41</v>
      </c>
      <c r="DH8" s="10">
        <v>27099833.41</v>
      </c>
      <c r="DI8" s="10">
        <v>8149616.6600000001</v>
      </c>
      <c r="DJ8" s="10">
        <v>6532518.4000000004</v>
      </c>
      <c r="DK8" s="10">
        <v>66133633.740000002</v>
      </c>
      <c r="DL8" s="10">
        <v>4326457.59</v>
      </c>
      <c r="DM8" s="10">
        <v>16054629.26</v>
      </c>
      <c r="DN8" s="10">
        <v>37791858.009999998</v>
      </c>
      <c r="DO8" s="10">
        <v>3823507.1</v>
      </c>
      <c r="DP8" s="10">
        <v>10302616.720000001</v>
      </c>
      <c r="DQ8" s="10">
        <v>16267957.550000001</v>
      </c>
      <c r="DR8" s="10">
        <v>8493099.7400000002</v>
      </c>
      <c r="DS8" s="10">
        <v>3605217.69</v>
      </c>
      <c r="DT8" s="10">
        <v>5250957.58</v>
      </c>
      <c r="DU8" s="10">
        <v>3878489.81</v>
      </c>
      <c r="DV8" s="10">
        <v>4751412.07</v>
      </c>
      <c r="DW8" s="10">
        <v>3671409.73</v>
      </c>
      <c r="DX8" s="10">
        <v>5085104.34</v>
      </c>
      <c r="DY8" s="10">
        <v>9348689.2300000004</v>
      </c>
      <c r="DZ8" s="10">
        <v>7101560.3300000001</v>
      </c>
      <c r="EA8" s="10">
        <v>7337063.96</v>
      </c>
      <c r="EB8" s="10">
        <v>4338254.04</v>
      </c>
      <c r="EC8" s="10">
        <v>23147062.68</v>
      </c>
      <c r="ED8" s="10">
        <v>3588701.8</v>
      </c>
      <c r="EE8" s="10">
        <v>16641732.609999999</v>
      </c>
      <c r="EF8" s="10">
        <v>4050649.17</v>
      </c>
      <c r="EG8" s="10">
        <v>4056579.04</v>
      </c>
      <c r="EH8" s="10">
        <v>164616324.28999999</v>
      </c>
      <c r="EI8" s="10">
        <v>108935649.48</v>
      </c>
      <c r="EJ8" s="10">
        <v>8358286.3700000001</v>
      </c>
      <c r="EK8" s="10">
        <v>5973275.9500000002</v>
      </c>
      <c r="EL8" s="10">
        <v>5540294.6200000001</v>
      </c>
      <c r="EM8" s="10">
        <v>11951057.869999999</v>
      </c>
      <c r="EN8" s="10">
        <v>4720810.3</v>
      </c>
      <c r="EO8" s="10">
        <v>6002523.3200000003</v>
      </c>
      <c r="EP8" s="10">
        <v>29094032.710000001</v>
      </c>
      <c r="EQ8" s="10">
        <v>5084806.1399999997</v>
      </c>
      <c r="ER8" s="10">
        <v>3508977.85</v>
      </c>
      <c r="ES8" s="10">
        <v>4095070.51</v>
      </c>
      <c r="ET8" s="10">
        <v>7751229.6200000001</v>
      </c>
      <c r="EU8" s="10">
        <v>1931507.33</v>
      </c>
      <c r="EV8" s="10">
        <v>13218618.970000001</v>
      </c>
      <c r="EW8" s="10">
        <v>3623072.51</v>
      </c>
      <c r="EX8" s="10">
        <v>8997897.1199999992</v>
      </c>
      <c r="EY8" s="10">
        <v>2751725.07</v>
      </c>
      <c r="EZ8" s="10">
        <v>42115471.619999997</v>
      </c>
      <c r="FA8" s="10">
        <v>4735112.4400000004</v>
      </c>
      <c r="FB8" s="10">
        <v>22083734.780000001</v>
      </c>
      <c r="FC8" s="10">
        <v>5672439.54</v>
      </c>
      <c r="FD8" s="10">
        <v>2003245.54</v>
      </c>
      <c r="FE8" s="10">
        <v>3739006.87</v>
      </c>
      <c r="FF8" s="10">
        <v>2791667.9</v>
      </c>
      <c r="FG8" s="10">
        <v>1687641.15</v>
      </c>
      <c r="FH8" s="10">
        <v>20073193.170000002</v>
      </c>
      <c r="FI8" s="10">
        <v>22454241.260000002</v>
      </c>
      <c r="FJ8" s="10">
        <v>29197638.190000001</v>
      </c>
      <c r="FK8" s="10">
        <v>89506028.040000007</v>
      </c>
      <c r="FL8" s="10">
        <v>42624583.259999998</v>
      </c>
      <c r="FM8" s="10">
        <v>254079029.58000001</v>
      </c>
      <c r="FN8" s="10">
        <v>12923250.27</v>
      </c>
      <c r="FO8" s="10">
        <v>26423778.789999999</v>
      </c>
      <c r="FP8" s="10">
        <v>11931842.02</v>
      </c>
      <c r="FQ8" s="10">
        <v>3384089.51</v>
      </c>
      <c r="FR8" s="10">
        <v>3457705.04</v>
      </c>
      <c r="FS8" s="10">
        <v>1530952.34</v>
      </c>
      <c r="FT8" s="10">
        <v>10796310.34</v>
      </c>
      <c r="FU8" s="10">
        <v>9902514.9100000001</v>
      </c>
      <c r="FV8" s="10">
        <v>3307351.27</v>
      </c>
      <c r="FW8" s="10">
        <v>1506941.06</v>
      </c>
      <c r="FX8" s="10">
        <v>239312138.28</v>
      </c>
      <c r="FY8" s="4">
        <f>SUM(B8:FX8)</f>
        <v>9731710179.6030102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35253798.540554166</v>
      </c>
      <c r="C10" s="11">
        <v>128229657.98821996</v>
      </c>
      <c r="D10" s="11">
        <v>35963805.524029709</v>
      </c>
      <c r="E10" s="11">
        <v>91861217.670198485</v>
      </c>
      <c r="F10" s="11">
        <v>14041905.375152614</v>
      </c>
      <c r="G10" s="11">
        <v>4010866.7744518542</v>
      </c>
      <c r="H10" s="11">
        <v>33618950.421450086</v>
      </c>
      <c r="I10" s="11">
        <v>5258155.7746904334</v>
      </c>
      <c r="J10" s="11">
        <v>1373420.2249569031</v>
      </c>
      <c r="K10" s="11">
        <v>23803341.999421168</v>
      </c>
      <c r="L10" s="11">
        <v>8872055.0667070299</v>
      </c>
      <c r="M10" s="11">
        <v>183177269.96864021</v>
      </c>
      <c r="N10" s="11">
        <v>74099086.926608339</v>
      </c>
      <c r="O10" s="11">
        <v>1557973.5128213479</v>
      </c>
      <c r="P10" s="11">
        <v>159254145.28772166</v>
      </c>
      <c r="Q10" s="11">
        <v>2046066.1098450595</v>
      </c>
      <c r="R10" s="11">
        <v>16119708.626638984</v>
      </c>
      <c r="S10" s="11">
        <v>648188.49994890962</v>
      </c>
      <c r="T10" s="11">
        <v>737004.56624226843</v>
      </c>
      <c r="U10" s="11">
        <v>1057600.3818665161</v>
      </c>
      <c r="V10" s="11">
        <v>188028.74100294587</v>
      </c>
      <c r="W10" s="11">
        <v>288177.32620773971</v>
      </c>
      <c r="X10" s="11">
        <v>1906066.8602718078</v>
      </c>
      <c r="Y10" s="11">
        <v>639125.62254097313</v>
      </c>
      <c r="Z10" s="11">
        <v>181808711.27667764</v>
      </c>
      <c r="AA10" s="11">
        <v>282104893.29125261</v>
      </c>
      <c r="AB10" s="11">
        <v>9287753.8735153116</v>
      </c>
      <c r="AC10" s="11">
        <v>9616354.1312326975</v>
      </c>
      <c r="AD10" s="11">
        <v>606536.67515341402</v>
      </c>
      <c r="AE10" s="11">
        <v>1035004.2861338131</v>
      </c>
      <c r="AF10" s="11">
        <v>4573381.573305794</v>
      </c>
      <c r="AG10" s="11">
        <v>1001138.0726092531</v>
      </c>
      <c r="AH10" s="11">
        <v>329720.2781396659</v>
      </c>
      <c r="AI10" s="11">
        <v>954901.13381936064</v>
      </c>
      <c r="AJ10" s="11">
        <v>1451019.7727747855</v>
      </c>
      <c r="AK10" s="11">
        <v>2627354.7674582163</v>
      </c>
      <c r="AL10" s="11">
        <v>1345938.8400217153</v>
      </c>
      <c r="AM10" s="11">
        <v>4451896.26</v>
      </c>
      <c r="AN10" s="11">
        <v>15857741.499898082</v>
      </c>
      <c r="AO10" s="11">
        <v>743135171.56106412</v>
      </c>
      <c r="AP10" s="11">
        <v>1809897.3026800284</v>
      </c>
      <c r="AQ10" s="11">
        <v>310272053.46982086</v>
      </c>
      <c r="AR10" s="11">
        <v>60204882.073984198</v>
      </c>
      <c r="AS10" s="11">
        <v>11539371.05343595</v>
      </c>
      <c r="AT10" s="11">
        <v>1757715.501162977</v>
      </c>
      <c r="AU10" s="11">
        <v>1296312.824599874</v>
      </c>
      <c r="AV10" s="11">
        <v>1014386.1303660375</v>
      </c>
      <c r="AW10" s="11">
        <v>659140.29288256809</v>
      </c>
      <c r="AX10" s="11">
        <v>1714714.2618439649</v>
      </c>
      <c r="AY10" s="11">
        <v>17601034.543541301</v>
      </c>
      <c r="AZ10" s="11">
        <v>25681103.034686949</v>
      </c>
      <c r="BA10" s="11">
        <v>6672323.0615810156</v>
      </c>
      <c r="BB10" s="11">
        <v>97184625.461721823</v>
      </c>
      <c r="BC10" s="11">
        <v>16439229.770821597</v>
      </c>
      <c r="BD10" s="11">
        <v>5646226.173322483</v>
      </c>
      <c r="BE10" s="11">
        <v>84136602.481668785</v>
      </c>
      <c r="BF10" s="11">
        <v>1851147.8606126299</v>
      </c>
      <c r="BG10" s="11">
        <v>2176949.1489782399</v>
      </c>
      <c r="BH10" s="11">
        <v>716296.58517669805</v>
      </c>
      <c r="BI10" s="11">
        <v>28038761.339993056</v>
      </c>
      <c r="BJ10" s="11">
        <v>54766145.283444978</v>
      </c>
      <c r="BK10" s="11">
        <v>225587.77077551596</v>
      </c>
      <c r="BL10" s="11">
        <v>1126510.536941048</v>
      </c>
      <c r="BM10" s="11">
        <v>10610202.88422305</v>
      </c>
      <c r="BN10" s="11">
        <v>4089518.9878254728</v>
      </c>
      <c r="BO10" s="11">
        <v>2664472.6173484898</v>
      </c>
      <c r="BP10" s="11">
        <v>51671092.897542462</v>
      </c>
      <c r="BQ10" s="11">
        <v>10311880.054110514</v>
      </c>
      <c r="BR10" s="11">
        <v>4084254.1730383243</v>
      </c>
      <c r="BS10" s="11">
        <v>3279943.3391271606</v>
      </c>
      <c r="BT10" s="11">
        <v>2443960.3146244111</v>
      </c>
      <c r="BU10" s="11">
        <v>13557654.930219444</v>
      </c>
      <c r="BV10" s="11">
        <v>18638420.922287412</v>
      </c>
      <c r="BW10" s="11">
        <v>1239671.0647408476</v>
      </c>
      <c r="BX10" s="11">
        <v>3830510.7910474292</v>
      </c>
      <c r="BY10" s="11">
        <v>1205979.2542702756</v>
      </c>
      <c r="BZ10" s="11">
        <v>2421868.8191735288</v>
      </c>
      <c r="CA10" s="11">
        <v>407484574.95720559</v>
      </c>
      <c r="CB10" s="11">
        <v>572756.62930633</v>
      </c>
      <c r="CC10" s="11">
        <v>465740.53092221858</v>
      </c>
      <c r="CD10" s="11">
        <v>1223320.7120838149</v>
      </c>
      <c r="CE10" s="11">
        <v>783104.09616008739</v>
      </c>
      <c r="CF10" s="11">
        <v>713468.02064942487</v>
      </c>
      <c r="CG10" s="11">
        <v>500629.23427780427</v>
      </c>
      <c r="CH10" s="11">
        <v>3457298.6269873558</v>
      </c>
      <c r="CI10" s="11">
        <v>11016896.404468739</v>
      </c>
      <c r="CJ10" s="11">
        <v>18289999.383109245</v>
      </c>
      <c r="CK10" s="11">
        <v>3303301.9023739682</v>
      </c>
      <c r="CL10" s="11">
        <v>1811676.9984258218</v>
      </c>
      <c r="CM10" s="11">
        <v>148459369.55211762</v>
      </c>
      <c r="CN10" s="11">
        <v>96249848.148484319</v>
      </c>
      <c r="CO10" s="11">
        <v>11640928.661459321</v>
      </c>
      <c r="CP10" s="11">
        <v>3028708.1822238164</v>
      </c>
      <c r="CQ10" s="11">
        <v>696047.72234226018</v>
      </c>
      <c r="CR10" s="11">
        <v>1605625.7750297501</v>
      </c>
      <c r="CS10" s="11">
        <v>833582.70387287368</v>
      </c>
      <c r="CT10" s="11">
        <v>481257.39109779493</v>
      </c>
      <c r="CU10" s="11">
        <v>388308.28920853988</v>
      </c>
      <c r="CV10" s="11">
        <v>1333214.7276245405</v>
      </c>
      <c r="CW10" s="11">
        <v>2380759.2227618322</v>
      </c>
      <c r="CX10" s="11">
        <v>183805.80868446073</v>
      </c>
      <c r="CY10" s="11">
        <v>7221794.6543975212</v>
      </c>
      <c r="CZ10" s="11">
        <v>1363252.8331010048</v>
      </c>
      <c r="DA10" s="11">
        <v>1212882.1014778237</v>
      </c>
      <c r="DB10" s="11">
        <v>1355920.2463473477</v>
      </c>
      <c r="DC10" s="11">
        <v>1028064.2691205827</v>
      </c>
      <c r="DD10" s="11">
        <v>2106117.3752637953</v>
      </c>
      <c r="DE10" s="11">
        <v>77315647.924715459</v>
      </c>
      <c r="DF10" s="11">
        <v>1574636.3851741247</v>
      </c>
      <c r="DG10" s="11">
        <v>10649969.613069352</v>
      </c>
      <c r="DH10" s="11">
        <v>14082469.626916558</v>
      </c>
      <c r="DI10" s="11">
        <v>1761102.9385874607</v>
      </c>
      <c r="DJ10" s="11">
        <v>1300649.8095633748</v>
      </c>
      <c r="DK10" s="11">
        <v>23973351.979063943</v>
      </c>
      <c r="DL10" s="11">
        <v>678587.38171821821</v>
      </c>
      <c r="DM10" s="11">
        <v>7783941.8948601969</v>
      </c>
      <c r="DN10" s="11">
        <v>10506645.64777107</v>
      </c>
      <c r="DO10" s="11">
        <v>929800.15351989411</v>
      </c>
      <c r="DP10" s="11">
        <v>9904607.0469613429</v>
      </c>
      <c r="DQ10" s="11">
        <v>2691333.5387806473</v>
      </c>
      <c r="DR10" s="11">
        <v>1247846.8177005996</v>
      </c>
      <c r="DS10" s="11">
        <v>320798.19500301237</v>
      </c>
      <c r="DT10" s="11">
        <v>883534.84425521479</v>
      </c>
      <c r="DU10" s="11">
        <v>266777.42896753491</v>
      </c>
      <c r="DV10" s="11">
        <v>634099.50488561043</v>
      </c>
      <c r="DW10" s="11">
        <v>2598694.4736028961</v>
      </c>
      <c r="DX10" s="11">
        <v>3619410.683453551</v>
      </c>
      <c r="DY10" s="11">
        <v>5769014.8207273595</v>
      </c>
      <c r="DZ10" s="11">
        <v>6512540.0074977791</v>
      </c>
      <c r="EA10" s="11">
        <v>2470091.7549102847</v>
      </c>
      <c r="EB10" s="11">
        <v>1050192.8938622694</v>
      </c>
      <c r="EC10" s="11">
        <v>22558236.759999998</v>
      </c>
      <c r="ED10" s="11">
        <v>504332.87384134391</v>
      </c>
      <c r="EE10" s="11">
        <v>2571328.4525209232</v>
      </c>
      <c r="EF10" s="11">
        <v>868849.11805075197</v>
      </c>
      <c r="EG10" s="11">
        <v>413101.67248662794</v>
      </c>
      <c r="EH10" s="11">
        <v>40203696.862650633</v>
      </c>
      <c r="EI10" s="11">
        <v>31376157.475633226</v>
      </c>
      <c r="EJ10" s="11">
        <v>3612257.8993960274</v>
      </c>
      <c r="EK10" s="11">
        <v>1851291.6751363499</v>
      </c>
      <c r="EL10" s="11">
        <v>2722200.4941474297</v>
      </c>
      <c r="EM10" s="11">
        <v>2366524.35700572</v>
      </c>
      <c r="EN10" s="11">
        <v>1271172.0273581806</v>
      </c>
      <c r="EO10" s="11">
        <v>3872633.9378254237</v>
      </c>
      <c r="EP10" s="11">
        <v>10290537.678643214</v>
      </c>
      <c r="EQ10" s="11">
        <v>3118698.2636639993</v>
      </c>
      <c r="ER10" s="11">
        <v>1028126.6498641075</v>
      </c>
      <c r="ES10" s="11">
        <v>1400734.8616667718</v>
      </c>
      <c r="ET10" s="11">
        <v>1252819.2134579793</v>
      </c>
      <c r="EU10" s="11">
        <v>1243158.6205034626</v>
      </c>
      <c r="EV10" s="11">
        <v>9461342.5434755199</v>
      </c>
      <c r="EW10" s="11">
        <v>463196.60472377657</v>
      </c>
      <c r="EX10" s="11">
        <v>935870.77853859751</v>
      </c>
      <c r="EY10" s="11">
        <v>813355.90467574692</v>
      </c>
      <c r="EZ10" s="11">
        <v>40593156.449999996</v>
      </c>
      <c r="FA10" s="11">
        <v>4279180.7600000007</v>
      </c>
      <c r="FB10" s="11">
        <v>12760901.304481095</v>
      </c>
      <c r="FC10" s="11">
        <v>1498160.0657999592</v>
      </c>
      <c r="FD10" s="11">
        <v>609250.40598811454</v>
      </c>
      <c r="FE10" s="11">
        <v>679164.13406070846</v>
      </c>
      <c r="FF10" s="11">
        <v>854140.35730145231</v>
      </c>
      <c r="FG10" s="11">
        <v>897413.73805556574</v>
      </c>
      <c r="FH10" s="11">
        <v>13744643.852007139</v>
      </c>
      <c r="FI10" s="11">
        <v>20789986.079602659</v>
      </c>
      <c r="FJ10" s="11">
        <v>22251378.39798601</v>
      </c>
      <c r="FK10" s="11">
        <v>58955219.078848727</v>
      </c>
      <c r="FL10" s="11">
        <v>24859859.680954706</v>
      </c>
      <c r="FM10" s="11">
        <v>80105817.560036466</v>
      </c>
      <c r="FN10" s="11">
        <v>12312399.34</v>
      </c>
      <c r="FO10" s="11">
        <v>18098828.682035714</v>
      </c>
      <c r="FP10" s="11">
        <v>11121040.395272799</v>
      </c>
      <c r="FQ10" s="11">
        <v>3212105.5799999996</v>
      </c>
      <c r="FR10" s="11">
        <v>2076126.3770441501</v>
      </c>
      <c r="FS10" s="11">
        <v>1424683.4400000002</v>
      </c>
      <c r="FT10" s="11">
        <v>3936142.4488232448</v>
      </c>
      <c r="FU10" s="11">
        <v>2786066.552301113</v>
      </c>
      <c r="FV10" s="11">
        <v>529262.15540898801</v>
      </c>
      <c r="FW10" s="11">
        <v>417333.07500636915</v>
      </c>
      <c r="FX10" s="11">
        <v>0</v>
      </c>
      <c r="FY10" s="4">
        <f>SUM(B10:FX10)</f>
        <v>4349483467.2593002</v>
      </c>
      <c r="FZ10" s="4"/>
    </row>
    <row r="11" spans="1:254" x14ac:dyDescent="0.25">
      <c r="A11" s="8" t="s">
        <v>414</v>
      </c>
      <c r="B11" s="12">
        <v>1571551.38</v>
      </c>
      <c r="C11" s="12">
        <v>5891825.6799999997</v>
      </c>
      <c r="D11" s="12">
        <v>1402059.47</v>
      </c>
      <c r="E11" s="12">
        <v>2122414.0099999998</v>
      </c>
      <c r="F11" s="12">
        <v>416370.91</v>
      </c>
      <c r="G11" s="12">
        <v>179594.77</v>
      </c>
      <c r="H11" s="12">
        <v>1756720.2</v>
      </c>
      <c r="I11" s="12">
        <v>582873.21</v>
      </c>
      <c r="J11" s="12">
        <v>145057.79</v>
      </c>
      <c r="K11" s="12">
        <v>1248477.73</v>
      </c>
      <c r="L11" s="12">
        <v>481296.04</v>
      </c>
      <c r="M11" s="12">
        <v>12518003.27</v>
      </c>
      <c r="N11" s="12">
        <v>5033894.09</v>
      </c>
      <c r="O11" s="12">
        <v>95177.919999999998</v>
      </c>
      <c r="P11" s="12">
        <v>6780650.7199999997</v>
      </c>
      <c r="Q11" s="12">
        <v>113968.89</v>
      </c>
      <c r="R11" s="12">
        <v>913618.61</v>
      </c>
      <c r="S11" s="12">
        <v>49295.81</v>
      </c>
      <c r="T11" s="12">
        <v>50012.93</v>
      </c>
      <c r="U11" s="12">
        <v>88788.87</v>
      </c>
      <c r="V11" s="12">
        <v>19888.419999999998</v>
      </c>
      <c r="W11" s="12">
        <v>22818.9</v>
      </c>
      <c r="X11" s="12">
        <v>141119.24</v>
      </c>
      <c r="Y11" s="12">
        <v>61875.24</v>
      </c>
      <c r="Z11" s="12">
        <v>6604117.9199999999</v>
      </c>
      <c r="AA11" s="12">
        <v>11894214.49</v>
      </c>
      <c r="AB11" s="12">
        <v>561458.46</v>
      </c>
      <c r="AC11" s="12">
        <v>682715.08</v>
      </c>
      <c r="AD11" s="12">
        <v>47201.09</v>
      </c>
      <c r="AE11" s="12">
        <v>84283.1</v>
      </c>
      <c r="AF11" s="12">
        <v>313551.83</v>
      </c>
      <c r="AG11" s="12">
        <v>167628.9</v>
      </c>
      <c r="AH11" s="12">
        <v>51575.21</v>
      </c>
      <c r="AI11" s="12">
        <v>124430.11</v>
      </c>
      <c r="AJ11" s="12">
        <v>72430.179999999993</v>
      </c>
      <c r="AK11" s="12">
        <v>95522.73</v>
      </c>
      <c r="AL11" s="12">
        <v>112017.04</v>
      </c>
      <c r="AM11" s="12">
        <v>401932.11</v>
      </c>
      <c r="AN11" s="12">
        <v>1628093.62</v>
      </c>
      <c r="AO11" s="12">
        <v>36602070.200000003</v>
      </c>
      <c r="AP11" s="12">
        <v>94590.83</v>
      </c>
      <c r="AQ11" s="12">
        <v>21243656.5</v>
      </c>
      <c r="AR11" s="12">
        <v>2440060.58</v>
      </c>
      <c r="AS11" s="12">
        <v>1133113.94</v>
      </c>
      <c r="AT11" s="12">
        <v>173594.73</v>
      </c>
      <c r="AU11" s="12">
        <v>173821.12</v>
      </c>
      <c r="AV11" s="12">
        <v>99601.88</v>
      </c>
      <c r="AW11" s="12">
        <v>76112.820000000007</v>
      </c>
      <c r="AX11" s="12">
        <v>123539.77</v>
      </c>
      <c r="AY11" s="12">
        <v>1468336.63</v>
      </c>
      <c r="AZ11" s="12">
        <v>2124211.2200000002</v>
      </c>
      <c r="BA11" s="12">
        <v>471622.86</v>
      </c>
      <c r="BB11" s="12">
        <v>8290955.8700000001</v>
      </c>
      <c r="BC11" s="12">
        <v>1368268.68</v>
      </c>
      <c r="BD11" s="12">
        <v>412716.85</v>
      </c>
      <c r="BE11" s="12">
        <v>6776142.7800000003</v>
      </c>
      <c r="BF11" s="12">
        <v>112213.16</v>
      </c>
      <c r="BG11" s="12">
        <v>143362.25</v>
      </c>
      <c r="BH11" s="12">
        <v>54240.93</v>
      </c>
      <c r="BI11" s="12">
        <v>1877850.74</v>
      </c>
      <c r="BJ11" s="12">
        <v>1001138.86</v>
      </c>
      <c r="BK11" s="12">
        <v>17665.37</v>
      </c>
      <c r="BL11" s="12">
        <v>89316.4</v>
      </c>
      <c r="BM11" s="12">
        <v>1106659</v>
      </c>
      <c r="BN11" s="12">
        <v>384843.3</v>
      </c>
      <c r="BO11" s="12">
        <v>238832.28</v>
      </c>
      <c r="BP11" s="12">
        <v>1683219.75</v>
      </c>
      <c r="BQ11" s="12">
        <v>445647.79</v>
      </c>
      <c r="BR11" s="12">
        <v>251402.09</v>
      </c>
      <c r="BS11" s="12">
        <v>145040.91</v>
      </c>
      <c r="BT11" s="12">
        <v>106177.51</v>
      </c>
      <c r="BU11" s="12">
        <v>793787.58</v>
      </c>
      <c r="BV11" s="12">
        <v>690926.44</v>
      </c>
      <c r="BW11" s="12">
        <v>97032.79</v>
      </c>
      <c r="BX11" s="12">
        <v>187763.57</v>
      </c>
      <c r="BY11" s="12">
        <v>96958.43</v>
      </c>
      <c r="BZ11" s="12">
        <v>383123.12</v>
      </c>
      <c r="CA11" s="12">
        <v>24047453.739999998</v>
      </c>
      <c r="CB11" s="12">
        <v>88410.42</v>
      </c>
      <c r="CC11" s="12">
        <v>70795.820000000007</v>
      </c>
      <c r="CD11" s="12">
        <v>101444.46</v>
      </c>
      <c r="CE11" s="12">
        <v>83737.119999999995</v>
      </c>
      <c r="CF11" s="12">
        <v>72258.929999999993</v>
      </c>
      <c r="CG11" s="12">
        <v>32470</v>
      </c>
      <c r="CH11" s="12">
        <v>311447.21999999997</v>
      </c>
      <c r="CI11" s="12">
        <v>304717.32</v>
      </c>
      <c r="CJ11" s="12">
        <v>1475639.43</v>
      </c>
      <c r="CK11" s="12">
        <v>226813.62</v>
      </c>
      <c r="CL11" s="12">
        <v>110576.29</v>
      </c>
      <c r="CM11" s="12">
        <v>8354450.8799999999</v>
      </c>
      <c r="CN11" s="12">
        <v>5003295.2300000004</v>
      </c>
      <c r="CO11" s="12">
        <v>712804.91</v>
      </c>
      <c r="CP11" s="12">
        <v>375171.52</v>
      </c>
      <c r="CQ11" s="12">
        <v>78141.490000000005</v>
      </c>
      <c r="CR11" s="12">
        <v>240994.83</v>
      </c>
      <c r="CS11" s="12">
        <v>83455.19</v>
      </c>
      <c r="CT11" s="12">
        <v>56659.8</v>
      </c>
      <c r="CU11" s="12">
        <v>46464.75</v>
      </c>
      <c r="CV11" s="12">
        <v>130209.35</v>
      </c>
      <c r="CW11" s="12">
        <v>236614.89</v>
      </c>
      <c r="CX11" s="12">
        <v>18418.2</v>
      </c>
      <c r="CY11" s="12">
        <v>611552.81000000006</v>
      </c>
      <c r="CZ11" s="12">
        <v>119902.84</v>
      </c>
      <c r="DA11" s="12">
        <v>98442.17</v>
      </c>
      <c r="DB11" s="12">
        <v>108815.98</v>
      </c>
      <c r="DC11" s="12">
        <v>95092.160000000003</v>
      </c>
      <c r="DD11" s="12">
        <v>280000.14</v>
      </c>
      <c r="DE11" s="12">
        <v>7589856.1399999997</v>
      </c>
      <c r="DF11" s="12">
        <v>114732.09</v>
      </c>
      <c r="DG11" s="12">
        <v>973344.63</v>
      </c>
      <c r="DH11" s="12">
        <v>1135354.81</v>
      </c>
      <c r="DI11" s="12">
        <v>164899.51</v>
      </c>
      <c r="DJ11" s="12">
        <v>85577.18</v>
      </c>
      <c r="DK11" s="12">
        <v>2349569.46</v>
      </c>
      <c r="DL11" s="12">
        <v>75524.81</v>
      </c>
      <c r="DM11" s="12">
        <v>610111.31999999995</v>
      </c>
      <c r="DN11" s="12">
        <v>739086.14</v>
      </c>
      <c r="DO11" s="12">
        <v>75167.67</v>
      </c>
      <c r="DP11" s="12">
        <v>397780.74</v>
      </c>
      <c r="DQ11" s="12">
        <v>461879.11</v>
      </c>
      <c r="DR11" s="12">
        <v>192707.77</v>
      </c>
      <c r="DS11" s="12">
        <v>51538.85</v>
      </c>
      <c r="DT11" s="12">
        <v>124519.54</v>
      </c>
      <c r="DU11" s="12">
        <v>47613.23</v>
      </c>
      <c r="DV11" s="12">
        <v>102737.64</v>
      </c>
      <c r="DW11" s="12">
        <v>160703.32</v>
      </c>
      <c r="DX11" s="12">
        <v>205678.91</v>
      </c>
      <c r="DY11" s="12">
        <v>427511.79</v>
      </c>
      <c r="DZ11" s="12">
        <v>589008.71</v>
      </c>
      <c r="EA11" s="12">
        <v>257265.85</v>
      </c>
      <c r="EB11" s="12">
        <v>108928.44</v>
      </c>
      <c r="EC11" s="12">
        <v>588825.92000000004</v>
      </c>
      <c r="ED11" s="12">
        <v>67348.02</v>
      </c>
      <c r="EE11" s="12">
        <v>318091.12</v>
      </c>
      <c r="EF11" s="12">
        <v>117163.07</v>
      </c>
      <c r="EG11" s="12">
        <v>49716.29</v>
      </c>
      <c r="EH11" s="12">
        <v>3226427.96</v>
      </c>
      <c r="EI11" s="12">
        <v>1996504.21</v>
      </c>
      <c r="EJ11" s="12">
        <v>133124.13</v>
      </c>
      <c r="EK11" s="12">
        <v>35644.22</v>
      </c>
      <c r="EL11" s="12">
        <v>240421.89</v>
      </c>
      <c r="EM11" s="12">
        <v>276884.05</v>
      </c>
      <c r="EN11" s="12">
        <v>140715.45000000001</v>
      </c>
      <c r="EO11" s="12">
        <v>216670.19</v>
      </c>
      <c r="EP11" s="12">
        <v>994434.47</v>
      </c>
      <c r="EQ11" s="12">
        <v>203079.47</v>
      </c>
      <c r="ER11" s="12">
        <v>103570.89</v>
      </c>
      <c r="ES11" s="12">
        <v>130038.67</v>
      </c>
      <c r="ET11" s="12">
        <v>183859.64</v>
      </c>
      <c r="EU11" s="12">
        <v>42198.99</v>
      </c>
      <c r="EV11" s="12">
        <v>331889.78000000003</v>
      </c>
      <c r="EW11" s="12">
        <v>19212.05</v>
      </c>
      <c r="EX11" s="12">
        <v>103092.08</v>
      </c>
      <c r="EY11" s="12">
        <v>89563.44</v>
      </c>
      <c r="EZ11" s="12">
        <v>1522315.17</v>
      </c>
      <c r="FA11" s="12">
        <v>455931.68</v>
      </c>
      <c r="FB11" s="12">
        <v>899627.18</v>
      </c>
      <c r="FC11" s="12">
        <v>153118.03</v>
      </c>
      <c r="FD11" s="12">
        <v>62925.33</v>
      </c>
      <c r="FE11" s="12">
        <v>68487.77</v>
      </c>
      <c r="FF11" s="12">
        <v>69406.48</v>
      </c>
      <c r="FG11" s="12">
        <v>108930.72</v>
      </c>
      <c r="FH11" s="12">
        <v>542348.28</v>
      </c>
      <c r="FI11" s="12">
        <v>836381.7</v>
      </c>
      <c r="FJ11" s="12">
        <v>900117.46</v>
      </c>
      <c r="FK11" s="12">
        <v>1775900.84</v>
      </c>
      <c r="FL11" s="12">
        <v>516897.45</v>
      </c>
      <c r="FM11" s="12">
        <v>3429327.89</v>
      </c>
      <c r="FN11" s="12">
        <v>610850.93000000005</v>
      </c>
      <c r="FO11" s="12">
        <v>730138.31</v>
      </c>
      <c r="FP11" s="12">
        <v>397901.97</v>
      </c>
      <c r="FQ11" s="12">
        <v>171983.93</v>
      </c>
      <c r="FR11" s="12">
        <v>70738.2</v>
      </c>
      <c r="FS11" s="12">
        <v>106268.9</v>
      </c>
      <c r="FT11" s="12">
        <v>288766.2</v>
      </c>
      <c r="FU11" s="12">
        <v>189342.5</v>
      </c>
      <c r="FV11" s="12">
        <v>47020.12</v>
      </c>
      <c r="FW11" s="12">
        <v>37968.07</v>
      </c>
      <c r="FX11" s="12">
        <v>0</v>
      </c>
      <c r="FY11" s="4">
        <f>SUM(B11:FX11)</f>
        <v>241726665.77999988</v>
      </c>
      <c r="FZ11" s="4"/>
    </row>
    <row r="12" spans="1:254" x14ac:dyDescent="0.25">
      <c r="A12" t="s">
        <v>0</v>
      </c>
      <c r="B12" s="10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10"/>
      <c r="FW12" s="8"/>
      <c r="FX12" s="10"/>
    </row>
    <row r="13" spans="1:254" x14ac:dyDescent="0.25">
      <c r="A13" t="s">
        <v>411</v>
      </c>
      <c r="B13" s="13">
        <v>41455576.739445828</v>
      </c>
      <c r="C13" s="13">
        <v>254246325.00177997</v>
      </c>
      <c r="D13" s="13">
        <v>25597299.531970289</v>
      </c>
      <c r="E13" s="13">
        <v>159319158.99780154</v>
      </c>
      <c r="F13" s="13">
        <v>3812015.5948473848</v>
      </c>
      <c r="G13" s="13">
        <v>9090883.6455481462</v>
      </c>
      <c r="H13" s="13">
        <v>52252135.345549904</v>
      </c>
      <c r="I13" s="13">
        <v>18179288.805309564</v>
      </c>
      <c r="J13" s="13">
        <v>2857655.2550430964</v>
      </c>
      <c r="K13" s="13">
        <v>1143724.3005788331</v>
      </c>
      <c r="L13" s="13">
        <v>4143586.7832929706</v>
      </c>
      <c r="M13" s="13">
        <v>385799398.84135985</v>
      </c>
      <c r="N13" s="13">
        <v>64449735.29339166</v>
      </c>
      <c r="O13" s="13">
        <v>3833664.0771786519</v>
      </c>
      <c r="P13" s="13">
        <v>289157459.18627828</v>
      </c>
      <c r="Q13" s="13">
        <v>65806804.08015494</v>
      </c>
      <c r="R13" s="13">
        <v>1891553.9333610176</v>
      </c>
      <c r="S13" s="13">
        <v>2583087.1600510906</v>
      </c>
      <c r="T13" s="13">
        <v>523341.56375773164</v>
      </c>
      <c r="U13" s="13">
        <v>3087541.8081334834</v>
      </c>
      <c r="V13" s="13">
        <v>3481113.8789970544</v>
      </c>
      <c r="W13" s="13">
        <v>908113.0137922602</v>
      </c>
      <c r="X13" s="13">
        <v>9455547.5897281915</v>
      </c>
      <c r="Y13" s="13">
        <v>3111546.6774590267</v>
      </c>
      <c r="Z13" s="13">
        <v>155640302.88332236</v>
      </c>
      <c r="AA13" s="13">
        <v>13314929.008747408</v>
      </c>
      <c r="AB13" s="13">
        <v>1438611.5764846886</v>
      </c>
      <c r="AC13" s="13">
        <v>3912443.5687673036</v>
      </c>
      <c r="AD13" s="13">
        <v>1448783.6748465858</v>
      </c>
      <c r="AE13" s="13">
        <v>2298414.1838661865</v>
      </c>
      <c r="AF13" s="13">
        <v>3082064.5966942059</v>
      </c>
      <c r="AG13" s="13">
        <v>10506415.697390746</v>
      </c>
      <c r="AH13" s="13">
        <v>5122989.3418603344</v>
      </c>
      <c r="AI13" s="13">
        <v>2341831.6961806393</v>
      </c>
      <c r="AJ13" s="13">
        <v>1913814.3072252143</v>
      </c>
      <c r="AK13" s="13">
        <v>1808665.1725417837</v>
      </c>
      <c r="AL13" s="13">
        <v>3868838.4099782845</v>
      </c>
      <c r="AM13" s="13">
        <v>3.4924596548080444E-10</v>
      </c>
      <c r="AN13" s="13">
        <v>31698399.850101914</v>
      </c>
      <c r="AO13" s="13">
        <v>204868665.94893593</v>
      </c>
      <c r="AP13" s="13">
        <v>2350203.0573199717</v>
      </c>
      <c r="AQ13" s="13">
        <v>332738402.52017909</v>
      </c>
      <c r="AR13" s="13">
        <v>12490679.002015799</v>
      </c>
      <c r="AS13" s="13">
        <v>17326425.326564047</v>
      </c>
      <c r="AT13" s="13">
        <v>3009252.8288370227</v>
      </c>
      <c r="AU13" s="13">
        <v>3530384.7354001254</v>
      </c>
      <c r="AV13" s="13">
        <v>3302649.1996339625</v>
      </c>
      <c r="AW13" s="13">
        <v>962343.36711743195</v>
      </c>
      <c r="AX13" s="13">
        <v>4222927.1981560364</v>
      </c>
      <c r="AY13" s="13">
        <v>123086996.59645872</v>
      </c>
      <c r="AZ13" s="13">
        <v>71354356.975313053</v>
      </c>
      <c r="BA13" s="13">
        <v>75297968.798418984</v>
      </c>
      <c r="BB13" s="13">
        <v>141067669.30027819</v>
      </c>
      <c r="BC13" s="13">
        <v>21417447.3491784</v>
      </c>
      <c r="BD13" s="13">
        <v>8594556.3366775159</v>
      </c>
      <c r="BE13" s="13">
        <v>185414768.72833124</v>
      </c>
      <c r="BF13" s="13">
        <v>9608203.0493873693</v>
      </c>
      <c r="BG13" s="13">
        <v>5349740.8710217597</v>
      </c>
      <c r="BH13" s="13">
        <v>3763648.4148233016</v>
      </c>
      <c r="BI13" s="13">
        <v>38093314.560006939</v>
      </c>
      <c r="BJ13" s="13">
        <v>281494312.79655498</v>
      </c>
      <c r="BK13" s="13">
        <v>1994704.6092244838</v>
      </c>
      <c r="BL13" s="13">
        <v>4719940.4130589515</v>
      </c>
      <c r="BM13" s="13">
        <v>23745042.405776948</v>
      </c>
      <c r="BN13" s="13">
        <v>10265531.122174527</v>
      </c>
      <c r="BO13" s="13">
        <v>523740.2626515103</v>
      </c>
      <c r="BP13" s="13">
        <v>15980967.530457541</v>
      </c>
      <c r="BQ13" s="13">
        <v>39144499.635889485</v>
      </c>
      <c r="BR13" s="13">
        <v>9793130.6769616753</v>
      </c>
      <c r="BS13" s="13">
        <v>2344639.3908728389</v>
      </c>
      <c r="BT13" s="13">
        <v>3499996.2553755892</v>
      </c>
      <c r="BU13" s="13">
        <v>486.93978055578191</v>
      </c>
      <c r="BV13" s="13">
        <v>3543019.1377125881</v>
      </c>
      <c r="BW13" s="13">
        <v>457106.92525915249</v>
      </c>
      <c r="BX13" s="13">
        <v>1878969.1889525705</v>
      </c>
      <c r="BY13" s="13">
        <v>2367284.5457297242</v>
      </c>
      <c r="BZ13" s="13">
        <v>350470.22082647134</v>
      </c>
      <c r="CA13" s="13">
        <v>385239643.04479438</v>
      </c>
      <c r="CB13" s="13">
        <v>2841873.50069367</v>
      </c>
      <c r="CC13" s="13">
        <v>2938477.7790777814</v>
      </c>
      <c r="CD13" s="13">
        <v>1706902.727916185</v>
      </c>
      <c r="CE13" s="13">
        <v>1470709.9138399125</v>
      </c>
      <c r="CF13" s="13">
        <v>2877338.8893505749</v>
      </c>
      <c r="CG13" s="13">
        <v>1779546.5457221954</v>
      </c>
      <c r="CH13" s="13">
        <v>4825649.6230126452</v>
      </c>
      <c r="CI13" s="13">
        <v>95280.315531259694</v>
      </c>
      <c r="CJ13" s="13">
        <v>38029130.376890756</v>
      </c>
      <c r="CK13" s="13">
        <v>11911738.787626034</v>
      </c>
      <c r="CL13" s="13">
        <v>7794336.0815741774</v>
      </c>
      <c r="CM13" s="13">
        <v>158601401.71288237</v>
      </c>
      <c r="CN13" s="13">
        <v>55644708.831515685</v>
      </c>
      <c r="CO13" s="13">
        <v>14.2385406793328</v>
      </c>
      <c r="CP13" s="13">
        <v>6925655.2777761836</v>
      </c>
      <c r="CQ13" s="13">
        <v>3282517.7376577398</v>
      </c>
      <c r="CR13" s="13">
        <v>2747700.1749702501</v>
      </c>
      <c r="CS13" s="13">
        <v>1424770.0661271263</v>
      </c>
      <c r="CT13" s="13">
        <v>4150433.348902205</v>
      </c>
      <c r="CU13" s="13">
        <v>713501.97079146013</v>
      </c>
      <c r="CV13" s="13">
        <v>2323934.1523754592</v>
      </c>
      <c r="CW13" s="13">
        <v>3418673.7672381676</v>
      </c>
      <c r="CX13" s="13">
        <v>1037460.8913155391</v>
      </c>
      <c r="CY13" s="13">
        <v>13224008.655602479</v>
      </c>
      <c r="CZ13" s="13">
        <v>2129213.0768989953</v>
      </c>
      <c r="DA13" s="13">
        <v>3528476.3685221761</v>
      </c>
      <c r="DB13" s="13">
        <v>1998148.9836526522</v>
      </c>
      <c r="DC13" s="13">
        <v>2148687.7408794169</v>
      </c>
      <c r="DD13" s="13">
        <v>2232032.2547362042</v>
      </c>
      <c r="DE13" s="13">
        <v>128640874.38028455</v>
      </c>
      <c r="DF13" s="13">
        <v>734205.41482587543</v>
      </c>
      <c r="DG13" s="13">
        <v>9263525.1669306476</v>
      </c>
      <c r="DH13" s="13">
        <v>11882008.973083442</v>
      </c>
      <c r="DI13" s="13">
        <v>6223614.2114125397</v>
      </c>
      <c r="DJ13" s="13">
        <v>5146291.4104366256</v>
      </c>
      <c r="DK13" s="13">
        <v>39810712.300936058</v>
      </c>
      <c r="DL13" s="13">
        <v>3572345.3982817815</v>
      </c>
      <c r="DM13" s="13">
        <v>7660576.0451398026</v>
      </c>
      <c r="DN13" s="13">
        <v>26546126.222228929</v>
      </c>
      <c r="DO13" s="13">
        <v>2818539.2764801062</v>
      </c>
      <c r="DP13" s="13">
        <v>228.93303865776397</v>
      </c>
      <c r="DQ13" s="13">
        <v>13114744.901219353</v>
      </c>
      <c r="DR13" s="13">
        <v>7052545.1522994014</v>
      </c>
      <c r="DS13" s="13">
        <v>3232880.6449969877</v>
      </c>
      <c r="DT13" s="13">
        <v>4242903.1957447855</v>
      </c>
      <c r="DU13" s="13">
        <v>3564099.151032465</v>
      </c>
      <c r="DV13" s="13">
        <v>4014574.92511439</v>
      </c>
      <c r="DW13" s="13">
        <v>912011.93639710383</v>
      </c>
      <c r="DX13" s="13">
        <v>1260014.7465464489</v>
      </c>
      <c r="DY13" s="13">
        <v>3152162.6192726409</v>
      </c>
      <c r="DZ13" s="13">
        <v>11.612502221018076</v>
      </c>
      <c r="EA13" s="13">
        <v>4609706.3550897157</v>
      </c>
      <c r="EB13" s="13">
        <v>3179132.7061377307</v>
      </c>
      <c r="EC13" s="13">
        <v>1.7462298274040222E-9</v>
      </c>
      <c r="ED13" s="13">
        <v>3017020.9061586559</v>
      </c>
      <c r="EE13" s="13">
        <v>13752313.037479077</v>
      </c>
      <c r="EF13" s="13">
        <v>3064636.9819492479</v>
      </c>
      <c r="EG13" s="13">
        <v>3593761.0775133721</v>
      </c>
      <c r="EH13" s="13">
        <v>121186199.46734937</v>
      </c>
      <c r="EI13" s="13">
        <v>75562987.794366792</v>
      </c>
      <c r="EJ13" s="13">
        <v>4612904.3406039728</v>
      </c>
      <c r="EK13" s="13">
        <v>4086340.0548636499</v>
      </c>
      <c r="EL13" s="13">
        <v>2577672.2358525703</v>
      </c>
      <c r="EM13" s="13">
        <v>9307649.4629942775</v>
      </c>
      <c r="EN13" s="13">
        <v>3308922.8226418188</v>
      </c>
      <c r="EO13" s="13">
        <v>1913219.1921745767</v>
      </c>
      <c r="EP13" s="13">
        <v>17809060.561356787</v>
      </c>
      <c r="EQ13" s="13">
        <v>1763028.4063360004</v>
      </c>
      <c r="ER13" s="13">
        <v>2377280.3101358926</v>
      </c>
      <c r="ES13" s="13">
        <v>2564296.9783332283</v>
      </c>
      <c r="ET13" s="13">
        <v>6314550.7665420212</v>
      </c>
      <c r="EU13" s="13">
        <v>646149.71949653747</v>
      </c>
      <c r="EV13" s="13">
        <v>3425386.6465244805</v>
      </c>
      <c r="EW13" s="13">
        <v>3140663.8552762233</v>
      </c>
      <c r="EX13" s="13">
        <v>7958934.2614614014</v>
      </c>
      <c r="EY13" s="13">
        <v>1848805.7253242531</v>
      </c>
      <c r="EZ13" s="13">
        <v>1.862645149230957E-9</v>
      </c>
      <c r="FA13" s="13">
        <v>0</v>
      </c>
      <c r="FB13" s="13">
        <v>8423206.2955189068</v>
      </c>
      <c r="FC13" s="13">
        <v>4021161.4442000412</v>
      </c>
      <c r="FD13" s="13">
        <v>1331069.8040118855</v>
      </c>
      <c r="FE13" s="13">
        <v>2991354.9659392918</v>
      </c>
      <c r="FF13" s="13">
        <v>1868121.0626985477</v>
      </c>
      <c r="FG13" s="13">
        <v>681296.69194443419</v>
      </c>
      <c r="FH13" s="13">
        <v>5786201.0379928621</v>
      </c>
      <c r="FI13" s="13">
        <v>827873.48039734294</v>
      </c>
      <c r="FJ13" s="13">
        <v>6046142.3320139917</v>
      </c>
      <c r="FK13" s="13">
        <v>28774908.12115128</v>
      </c>
      <c r="FL13" s="13">
        <v>17247826.129045293</v>
      </c>
      <c r="FM13" s="13">
        <v>170543884.12996358</v>
      </c>
      <c r="FN13" s="13">
        <v>0</v>
      </c>
      <c r="FO13" s="13">
        <v>7594811.7979642842</v>
      </c>
      <c r="FP13" s="13">
        <v>412899.65472720074</v>
      </c>
      <c r="FQ13" s="13">
        <v>1.7462298274040222E-10</v>
      </c>
      <c r="FR13" s="13">
        <v>1310840.4629558499</v>
      </c>
      <c r="FS13" s="13">
        <v>0</v>
      </c>
      <c r="FT13" s="13">
        <v>6571401.6911767544</v>
      </c>
      <c r="FU13" s="13">
        <v>6927105.8576988876</v>
      </c>
      <c r="FV13" s="13">
        <v>2731068.9945910117</v>
      </c>
      <c r="FW13" s="13">
        <v>1051639.914993631</v>
      </c>
      <c r="FX13" s="13">
        <f>FX8</f>
        <v>239312138.28</v>
      </c>
      <c r="FY13" s="4">
        <f>SUM(B13:FX13)</f>
        <v>5140500046.5636969</v>
      </c>
      <c r="FZ13" s="4"/>
      <c r="GA13" s="4"/>
    </row>
    <row r="14" spans="1:254" x14ac:dyDescent="0.25">
      <c r="A14" t="s">
        <v>393</v>
      </c>
      <c r="B14" s="14">
        <v>9</v>
      </c>
      <c r="C14" s="14">
        <v>9</v>
      </c>
      <c r="D14" s="14">
        <v>9</v>
      </c>
      <c r="E14" s="14">
        <v>9</v>
      </c>
      <c r="F14" s="14">
        <v>9</v>
      </c>
      <c r="G14" s="14">
        <v>9</v>
      </c>
      <c r="H14" s="14">
        <v>9</v>
      </c>
      <c r="I14" s="14">
        <v>12</v>
      </c>
      <c r="J14" s="14">
        <v>12</v>
      </c>
      <c r="K14" s="14">
        <v>9</v>
      </c>
      <c r="L14" s="14">
        <v>9</v>
      </c>
      <c r="M14" s="14">
        <v>9</v>
      </c>
      <c r="N14" s="14">
        <v>9</v>
      </c>
      <c r="O14" s="14">
        <v>12</v>
      </c>
      <c r="P14" s="14">
        <v>9</v>
      </c>
      <c r="Q14" s="14">
        <v>12</v>
      </c>
      <c r="R14" s="14">
        <v>9</v>
      </c>
      <c r="S14" s="14">
        <v>9</v>
      </c>
      <c r="T14" s="14">
        <v>9</v>
      </c>
      <c r="U14" s="14">
        <v>12</v>
      </c>
      <c r="V14" s="14">
        <v>9</v>
      </c>
      <c r="W14" s="14">
        <v>9</v>
      </c>
      <c r="X14" s="14">
        <v>12</v>
      </c>
      <c r="Y14" s="14">
        <v>9</v>
      </c>
      <c r="Z14" s="14">
        <v>9</v>
      </c>
      <c r="AA14" s="14">
        <v>9</v>
      </c>
      <c r="AB14" s="14">
        <v>9</v>
      </c>
      <c r="AC14" s="14">
        <v>9</v>
      </c>
      <c r="AD14" s="14">
        <v>12</v>
      </c>
      <c r="AE14" s="14">
        <v>12</v>
      </c>
      <c r="AF14" s="14">
        <v>9</v>
      </c>
      <c r="AG14" s="14">
        <v>9</v>
      </c>
      <c r="AH14" s="14">
        <v>12</v>
      </c>
      <c r="AI14" s="14">
        <v>9</v>
      </c>
      <c r="AJ14" s="14">
        <v>12</v>
      </c>
      <c r="AK14" s="14">
        <v>9</v>
      </c>
      <c r="AL14" s="14">
        <v>9</v>
      </c>
      <c r="AM14" s="14">
        <v>9</v>
      </c>
      <c r="AN14" s="14">
        <v>9</v>
      </c>
      <c r="AO14" s="14">
        <v>9</v>
      </c>
      <c r="AP14" s="14">
        <v>9</v>
      </c>
      <c r="AQ14" s="14">
        <v>9</v>
      </c>
      <c r="AR14" s="14">
        <v>9</v>
      </c>
      <c r="AS14" s="14">
        <v>9</v>
      </c>
      <c r="AT14" s="14">
        <v>12</v>
      </c>
      <c r="AU14" s="14">
        <v>9</v>
      </c>
      <c r="AV14" s="14">
        <v>9</v>
      </c>
      <c r="AW14" s="14">
        <v>9</v>
      </c>
      <c r="AX14" s="14">
        <v>9</v>
      </c>
      <c r="AY14" s="14">
        <v>9</v>
      </c>
      <c r="AZ14" s="14">
        <v>9</v>
      </c>
      <c r="BA14" s="14">
        <v>9</v>
      </c>
      <c r="BB14" s="14">
        <v>9</v>
      </c>
      <c r="BC14" s="14">
        <v>9</v>
      </c>
      <c r="BD14" s="14">
        <v>9</v>
      </c>
      <c r="BE14" s="14">
        <v>9</v>
      </c>
      <c r="BF14" s="14">
        <v>9</v>
      </c>
      <c r="BG14" s="14">
        <v>9</v>
      </c>
      <c r="BH14" s="14">
        <v>9</v>
      </c>
      <c r="BI14" s="14">
        <v>9</v>
      </c>
      <c r="BJ14" s="14">
        <v>9</v>
      </c>
      <c r="BK14" s="14">
        <v>12</v>
      </c>
      <c r="BL14" s="14">
        <v>9</v>
      </c>
      <c r="BM14" s="14">
        <v>9</v>
      </c>
      <c r="BN14" s="14">
        <v>12</v>
      </c>
      <c r="BO14" s="14">
        <v>9</v>
      </c>
      <c r="BP14" s="14">
        <v>9</v>
      </c>
      <c r="BQ14" s="14">
        <v>9</v>
      </c>
      <c r="BR14" s="14">
        <v>9</v>
      </c>
      <c r="BS14" s="14">
        <v>12</v>
      </c>
      <c r="BT14" s="14">
        <v>12</v>
      </c>
      <c r="BU14" s="14">
        <v>9</v>
      </c>
      <c r="BV14" s="14">
        <v>9</v>
      </c>
      <c r="BW14" s="14">
        <v>9</v>
      </c>
      <c r="BX14" s="14">
        <v>9</v>
      </c>
      <c r="BY14" s="14">
        <v>9</v>
      </c>
      <c r="BZ14" s="14">
        <v>9</v>
      </c>
      <c r="CA14" s="14">
        <v>9</v>
      </c>
      <c r="CB14" s="14">
        <v>12</v>
      </c>
      <c r="CC14" s="14">
        <v>9</v>
      </c>
      <c r="CD14" s="14">
        <v>9</v>
      </c>
      <c r="CE14" s="14">
        <v>12</v>
      </c>
      <c r="CF14" s="14">
        <v>12</v>
      </c>
      <c r="CG14" s="14">
        <v>9</v>
      </c>
      <c r="CH14" s="14">
        <v>9</v>
      </c>
      <c r="CI14" s="14">
        <v>9</v>
      </c>
      <c r="CJ14" s="14">
        <v>12</v>
      </c>
      <c r="CK14" s="14">
        <v>9</v>
      </c>
      <c r="CL14" s="14">
        <v>12</v>
      </c>
      <c r="CM14" s="14">
        <v>9</v>
      </c>
      <c r="CN14" s="14">
        <v>9</v>
      </c>
      <c r="CO14" s="14">
        <v>9</v>
      </c>
      <c r="CP14" s="14">
        <v>9</v>
      </c>
      <c r="CQ14" s="14">
        <v>9</v>
      </c>
      <c r="CR14" s="14">
        <v>12</v>
      </c>
      <c r="CS14" s="14">
        <v>12</v>
      </c>
      <c r="CT14" s="14">
        <v>12</v>
      </c>
      <c r="CU14" s="14">
        <v>9</v>
      </c>
      <c r="CV14" s="14">
        <v>9</v>
      </c>
      <c r="CW14" s="14">
        <v>9</v>
      </c>
      <c r="CX14" s="14">
        <v>9</v>
      </c>
      <c r="CY14" s="14">
        <v>9</v>
      </c>
      <c r="CZ14" s="14">
        <v>12</v>
      </c>
      <c r="DA14" s="14">
        <v>12</v>
      </c>
      <c r="DB14" s="14">
        <v>12</v>
      </c>
      <c r="DC14" s="14">
        <v>9</v>
      </c>
      <c r="DD14" s="14">
        <v>12</v>
      </c>
      <c r="DE14" s="14">
        <v>9</v>
      </c>
      <c r="DF14" s="14">
        <v>12</v>
      </c>
      <c r="DG14" s="14">
        <v>9</v>
      </c>
      <c r="DH14" s="14">
        <v>9</v>
      </c>
      <c r="DI14" s="14">
        <v>9</v>
      </c>
      <c r="DJ14" s="14">
        <v>12</v>
      </c>
      <c r="DK14" s="14">
        <v>12</v>
      </c>
      <c r="DL14" s="14">
        <v>9</v>
      </c>
      <c r="DM14" s="14">
        <v>9</v>
      </c>
      <c r="DN14" s="14">
        <v>9</v>
      </c>
      <c r="DO14" s="14">
        <v>12</v>
      </c>
      <c r="DP14" s="14">
        <v>12</v>
      </c>
      <c r="DQ14" s="14">
        <v>12</v>
      </c>
      <c r="DR14" s="14">
        <v>12</v>
      </c>
      <c r="DS14" s="14">
        <v>12</v>
      </c>
      <c r="DT14" s="14">
        <v>12</v>
      </c>
      <c r="DU14" s="14">
        <v>9</v>
      </c>
      <c r="DV14" s="14">
        <v>9</v>
      </c>
      <c r="DW14" s="14">
        <v>9</v>
      </c>
      <c r="DX14" s="14">
        <v>9</v>
      </c>
      <c r="DY14" s="14">
        <v>9</v>
      </c>
      <c r="DZ14" s="14">
        <v>9</v>
      </c>
      <c r="EA14" s="14">
        <v>12</v>
      </c>
      <c r="EB14" s="14">
        <v>12</v>
      </c>
      <c r="EC14" s="14">
        <v>9</v>
      </c>
      <c r="ED14" s="14">
        <v>12</v>
      </c>
      <c r="EE14" s="14">
        <v>12</v>
      </c>
      <c r="EF14" s="14">
        <v>12</v>
      </c>
      <c r="EG14" s="14">
        <v>12</v>
      </c>
      <c r="EH14" s="14">
        <v>12</v>
      </c>
      <c r="EI14" s="14">
        <v>9</v>
      </c>
      <c r="EJ14" s="14">
        <v>9</v>
      </c>
      <c r="EK14" s="14">
        <v>9</v>
      </c>
      <c r="EL14" s="14">
        <v>9</v>
      </c>
      <c r="EM14" s="14">
        <v>9</v>
      </c>
      <c r="EN14" s="14">
        <v>12</v>
      </c>
      <c r="EO14" s="14">
        <v>9</v>
      </c>
      <c r="EP14" s="14">
        <v>9</v>
      </c>
      <c r="EQ14" s="14">
        <v>12</v>
      </c>
      <c r="ER14" s="14">
        <v>12</v>
      </c>
      <c r="ES14" s="14">
        <v>12</v>
      </c>
      <c r="ET14" s="14">
        <v>12</v>
      </c>
      <c r="EU14" s="14">
        <v>9</v>
      </c>
      <c r="EV14" s="14">
        <v>9</v>
      </c>
      <c r="EW14" s="14">
        <v>12</v>
      </c>
      <c r="EX14" s="14">
        <v>9</v>
      </c>
      <c r="EY14" s="14">
        <v>12</v>
      </c>
      <c r="EZ14" s="14">
        <v>9</v>
      </c>
      <c r="FA14" s="14">
        <v>9</v>
      </c>
      <c r="FB14" s="14">
        <v>9</v>
      </c>
      <c r="FC14" s="14">
        <v>12</v>
      </c>
      <c r="FD14" s="14">
        <v>12</v>
      </c>
      <c r="FE14" s="14">
        <v>9</v>
      </c>
      <c r="FF14" s="14">
        <v>12</v>
      </c>
      <c r="FG14" s="14">
        <v>9</v>
      </c>
      <c r="FH14" s="14">
        <v>9</v>
      </c>
      <c r="FI14" s="14">
        <v>12</v>
      </c>
      <c r="FJ14" s="14">
        <v>9</v>
      </c>
      <c r="FK14" s="14">
        <v>9</v>
      </c>
      <c r="FL14" s="14">
        <v>9</v>
      </c>
      <c r="FM14" s="14">
        <v>9</v>
      </c>
      <c r="FN14" s="14">
        <v>9</v>
      </c>
      <c r="FO14" s="14">
        <v>9</v>
      </c>
      <c r="FP14" s="14">
        <v>9</v>
      </c>
      <c r="FQ14" s="14">
        <v>9</v>
      </c>
      <c r="FR14" s="14">
        <v>9</v>
      </c>
      <c r="FS14" s="14">
        <v>9</v>
      </c>
      <c r="FT14" s="14">
        <v>12</v>
      </c>
      <c r="FU14" s="14">
        <v>12</v>
      </c>
      <c r="FV14" s="14">
        <v>9</v>
      </c>
      <c r="FW14" s="14">
        <v>9</v>
      </c>
      <c r="FX14" s="14">
        <v>12</v>
      </c>
      <c r="FY14" s="15"/>
      <c r="FZ14" s="4">
        <f>COUNTIF(B14:FY14,12)</f>
        <v>57</v>
      </c>
    </row>
    <row r="15" spans="1:254" x14ac:dyDescent="0.25">
      <c r="A15" t="s">
        <v>394</v>
      </c>
      <c r="B15" s="10">
        <f>B13</f>
        <v>41455576.739445828</v>
      </c>
      <c r="C15" s="10">
        <f t="shared" ref="C15:BN15" si="0">C13</f>
        <v>254246325.00177997</v>
      </c>
      <c r="D15" s="10">
        <f t="shared" si="0"/>
        <v>25597299.531970289</v>
      </c>
      <c r="E15" s="10">
        <f t="shared" si="0"/>
        <v>159319158.99780154</v>
      </c>
      <c r="F15" s="10">
        <f t="shared" si="0"/>
        <v>3812015.5948473848</v>
      </c>
      <c r="G15" s="10">
        <f t="shared" si="0"/>
        <v>9090883.6455481462</v>
      </c>
      <c r="H15" s="10">
        <f t="shared" si="0"/>
        <v>52252135.345549904</v>
      </c>
      <c r="I15" s="10">
        <f t="shared" si="0"/>
        <v>18179288.805309564</v>
      </c>
      <c r="J15" s="10">
        <f t="shared" si="0"/>
        <v>2857655.2550430964</v>
      </c>
      <c r="K15" s="10">
        <f t="shared" si="0"/>
        <v>1143724.3005788331</v>
      </c>
      <c r="L15" s="10">
        <f t="shared" si="0"/>
        <v>4143586.7832929706</v>
      </c>
      <c r="M15" s="10">
        <f t="shared" si="0"/>
        <v>385799398.84135985</v>
      </c>
      <c r="N15" s="10">
        <f t="shared" si="0"/>
        <v>64449735.29339166</v>
      </c>
      <c r="O15" s="10">
        <f t="shared" si="0"/>
        <v>3833664.0771786519</v>
      </c>
      <c r="P15" s="10">
        <f t="shared" si="0"/>
        <v>289157459.18627828</v>
      </c>
      <c r="Q15" s="10">
        <f t="shared" si="0"/>
        <v>65806804.08015494</v>
      </c>
      <c r="R15" s="10">
        <f t="shared" si="0"/>
        <v>1891553.9333610176</v>
      </c>
      <c r="S15" s="10">
        <f t="shared" si="0"/>
        <v>2583087.1600510906</v>
      </c>
      <c r="T15" s="10">
        <f t="shared" si="0"/>
        <v>523341.56375773164</v>
      </c>
      <c r="U15" s="10">
        <f t="shared" si="0"/>
        <v>3087541.8081334834</v>
      </c>
      <c r="V15" s="10">
        <f t="shared" si="0"/>
        <v>3481113.8789970544</v>
      </c>
      <c r="W15" s="10">
        <f t="shared" si="0"/>
        <v>908113.0137922602</v>
      </c>
      <c r="X15" s="10">
        <f t="shared" si="0"/>
        <v>9455547.5897281915</v>
      </c>
      <c r="Y15" s="10">
        <f t="shared" si="0"/>
        <v>3111546.6774590267</v>
      </c>
      <c r="Z15" s="10">
        <f t="shared" si="0"/>
        <v>155640302.88332236</v>
      </c>
      <c r="AA15" s="10">
        <f t="shared" si="0"/>
        <v>13314929.008747408</v>
      </c>
      <c r="AB15" s="10">
        <f t="shared" si="0"/>
        <v>1438611.5764846886</v>
      </c>
      <c r="AC15" s="10">
        <f t="shared" si="0"/>
        <v>3912443.5687673036</v>
      </c>
      <c r="AD15" s="10">
        <f t="shared" si="0"/>
        <v>1448783.6748465858</v>
      </c>
      <c r="AE15" s="10">
        <f t="shared" si="0"/>
        <v>2298414.1838661865</v>
      </c>
      <c r="AF15" s="10">
        <f t="shared" si="0"/>
        <v>3082064.5966942059</v>
      </c>
      <c r="AG15" s="10">
        <f t="shared" si="0"/>
        <v>10506415.697390746</v>
      </c>
      <c r="AH15" s="10">
        <f t="shared" si="0"/>
        <v>5122989.3418603344</v>
      </c>
      <c r="AI15" s="10">
        <f t="shared" si="0"/>
        <v>2341831.6961806393</v>
      </c>
      <c r="AJ15" s="10">
        <f t="shared" si="0"/>
        <v>1913814.3072252143</v>
      </c>
      <c r="AK15" s="10">
        <f t="shared" si="0"/>
        <v>1808665.1725417837</v>
      </c>
      <c r="AL15" s="10">
        <f t="shared" si="0"/>
        <v>3868838.4099782845</v>
      </c>
      <c r="AM15" s="10">
        <f t="shared" si="0"/>
        <v>3.4924596548080444E-10</v>
      </c>
      <c r="AN15" s="10">
        <f t="shared" si="0"/>
        <v>31698399.850101914</v>
      </c>
      <c r="AO15" s="10">
        <f t="shared" si="0"/>
        <v>204868665.94893593</v>
      </c>
      <c r="AP15" s="10">
        <f t="shared" si="0"/>
        <v>2350203.0573199717</v>
      </c>
      <c r="AQ15" s="10">
        <f t="shared" si="0"/>
        <v>332738402.52017909</v>
      </c>
      <c r="AR15" s="10">
        <f t="shared" si="0"/>
        <v>12490679.002015799</v>
      </c>
      <c r="AS15" s="10">
        <f t="shared" si="0"/>
        <v>17326425.326564047</v>
      </c>
      <c r="AT15" s="10">
        <f t="shared" si="0"/>
        <v>3009252.8288370227</v>
      </c>
      <c r="AU15" s="10">
        <f t="shared" si="0"/>
        <v>3530384.7354001254</v>
      </c>
      <c r="AV15" s="10">
        <f t="shared" si="0"/>
        <v>3302649.1996339625</v>
      </c>
      <c r="AW15" s="10">
        <f t="shared" si="0"/>
        <v>962343.36711743195</v>
      </c>
      <c r="AX15" s="10">
        <f t="shared" si="0"/>
        <v>4222927.1981560364</v>
      </c>
      <c r="AY15" s="10">
        <f t="shared" si="0"/>
        <v>123086996.59645872</v>
      </c>
      <c r="AZ15" s="10">
        <f t="shared" si="0"/>
        <v>71354356.975313053</v>
      </c>
      <c r="BA15" s="10">
        <f t="shared" si="0"/>
        <v>75297968.798418984</v>
      </c>
      <c r="BB15" s="10">
        <f t="shared" si="0"/>
        <v>141067669.30027819</v>
      </c>
      <c r="BC15" s="10">
        <f t="shared" si="0"/>
        <v>21417447.3491784</v>
      </c>
      <c r="BD15" s="10">
        <f t="shared" si="0"/>
        <v>8594556.3366775159</v>
      </c>
      <c r="BE15" s="10">
        <f t="shared" si="0"/>
        <v>185414768.72833124</v>
      </c>
      <c r="BF15" s="10">
        <f t="shared" si="0"/>
        <v>9608203.0493873693</v>
      </c>
      <c r="BG15" s="10">
        <f t="shared" si="0"/>
        <v>5349740.8710217597</v>
      </c>
      <c r="BH15" s="10">
        <f t="shared" si="0"/>
        <v>3763648.4148233016</v>
      </c>
      <c r="BI15" s="10">
        <f t="shared" si="0"/>
        <v>38093314.560006939</v>
      </c>
      <c r="BJ15" s="10">
        <f t="shared" si="0"/>
        <v>281494312.79655498</v>
      </c>
      <c r="BK15" s="10">
        <f t="shared" si="0"/>
        <v>1994704.6092244838</v>
      </c>
      <c r="BL15" s="10">
        <f t="shared" si="0"/>
        <v>4719940.4130589515</v>
      </c>
      <c r="BM15" s="10">
        <f t="shared" si="0"/>
        <v>23745042.405776948</v>
      </c>
      <c r="BN15" s="10">
        <f t="shared" si="0"/>
        <v>10265531.122174527</v>
      </c>
      <c r="BO15" s="10">
        <f t="shared" ref="BO15:DZ15" si="1">BO13</f>
        <v>523740.2626515103</v>
      </c>
      <c r="BP15" s="10">
        <f t="shared" si="1"/>
        <v>15980967.530457541</v>
      </c>
      <c r="BQ15" s="10">
        <f t="shared" si="1"/>
        <v>39144499.635889485</v>
      </c>
      <c r="BR15" s="10">
        <f t="shared" si="1"/>
        <v>9793130.6769616753</v>
      </c>
      <c r="BS15" s="10">
        <f t="shared" si="1"/>
        <v>2344639.3908728389</v>
      </c>
      <c r="BT15" s="10">
        <f t="shared" si="1"/>
        <v>3499996.2553755892</v>
      </c>
      <c r="BU15" s="10">
        <f t="shared" si="1"/>
        <v>486.93978055578191</v>
      </c>
      <c r="BV15" s="10">
        <f t="shared" si="1"/>
        <v>3543019.1377125881</v>
      </c>
      <c r="BW15" s="10">
        <f t="shared" si="1"/>
        <v>457106.92525915249</v>
      </c>
      <c r="BX15" s="10">
        <f t="shared" si="1"/>
        <v>1878969.1889525705</v>
      </c>
      <c r="BY15" s="10">
        <f t="shared" si="1"/>
        <v>2367284.5457297242</v>
      </c>
      <c r="BZ15" s="10">
        <f t="shared" si="1"/>
        <v>350470.22082647134</v>
      </c>
      <c r="CA15" s="10">
        <f t="shared" si="1"/>
        <v>385239643.04479438</v>
      </c>
      <c r="CB15" s="10">
        <f t="shared" si="1"/>
        <v>2841873.50069367</v>
      </c>
      <c r="CC15" s="10">
        <f t="shared" si="1"/>
        <v>2938477.7790777814</v>
      </c>
      <c r="CD15" s="10">
        <f t="shared" si="1"/>
        <v>1706902.727916185</v>
      </c>
      <c r="CE15" s="10">
        <f t="shared" si="1"/>
        <v>1470709.9138399125</v>
      </c>
      <c r="CF15" s="10">
        <f t="shared" si="1"/>
        <v>2877338.8893505749</v>
      </c>
      <c r="CG15" s="10">
        <f t="shared" si="1"/>
        <v>1779546.5457221954</v>
      </c>
      <c r="CH15" s="10">
        <f t="shared" si="1"/>
        <v>4825649.6230126452</v>
      </c>
      <c r="CI15" s="10">
        <f t="shared" si="1"/>
        <v>95280.315531259694</v>
      </c>
      <c r="CJ15" s="10">
        <f t="shared" si="1"/>
        <v>38029130.376890756</v>
      </c>
      <c r="CK15" s="10">
        <f t="shared" si="1"/>
        <v>11911738.787626034</v>
      </c>
      <c r="CL15" s="10">
        <f t="shared" si="1"/>
        <v>7794336.0815741774</v>
      </c>
      <c r="CM15" s="10">
        <f t="shared" si="1"/>
        <v>158601401.71288237</v>
      </c>
      <c r="CN15" s="10">
        <f t="shared" si="1"/>
        <v>55644708.831515685</v>
      </c>
      <c r="CO15" s="10">
        <f t="shared" si="1"/>
        <v>14.2385406793328</v>
      </c>
      <c r="CP15" s="10">
        <f t="shared" si="1"/>
        <v>6925655.2777761836</v>
      </c>
      <c r="CQ15" s="10">
        <f t="shared" si="1"/>
        <v>3282517.7376577398</v>
      </c>
      <c r="CR15" s="10">
        <f t="shared" si="1"/>
        <v>2747700.1749702501</v>
      </c>
      <c r="CS15" s="10">
        <f t="shared" si="1"/>
        <v>1424770.0661271263</v>
      </c>
      <c r="CT15" s="10">
        <f t="shared" si="1"/>
        <v>4150433.348902205</v>
      </c>
      <c r="CU15" s="10">
        <f t="shared" si="1"/>
        <v>713501.97079146013</v>
      </c>
      <c r="CV15" s="10">
        <f t="shared" si="1"/>
        <v>2323934.1523754592</v>
      </c>
      <c r="CW15" s="10">
        <f t="shared" si="1"/>
        <v>3418673.7672381676</v>
      </c>
      <c r="CX15" s="10">
        <f t="shared" si="1"/>
        <v>1037460.8913155391</v>
      </c>
      <c r="CY15" s="10">
        <f t="shared" si="1"/>
        <v>13224008.655602479</v>
      </c>
      <c r="CZ15" s="10">
        <f t="shared" si="1"/>
        <v>2129213.0768989953</v>
      </c>
      <c r="DA15" s="10">
        <f t="shared" si="1"/>
        <v>3528476.3685221761</v>
      </c>
      <c r="DB15" s="10">
        <f t="shared" si="1"/>
        <v>1998148.9836526522</v>
      </c>
      <c r="DC15" s="10">
        <f t="shared" si="1"/>
        <v>2148687.7408794169</v>
      </c>
      <c r="DD15" s="10">
        <f t="shared" si="1"/>
        <v>2232032.2547362042</v>
      </c>
      <c r="DE15" s="10">
        <f t="shared" si="1"/>
        <v>128640874.38028455</v>
      </c>
      <c r="DF15" s="10">
        <f t="shared" si="1"/>
        <v>734205.41482587543</v>
      </c>
      <c r="DG15" s="10">
        <f t="shared" si="1"/>
        <v>9263525.1669306476</v>
      </c>
      <c r="DH15" s="10">
        <f t="shared" si="1"/>
        <v>11882008.973083442</v>
      </c>
      <c r="DI15" s="10">
        <f t="shared" si="1"/>
        <v>6223614.2114125397</v>
      </c>
      <c r="DJ15" s="10">
        <f t="shared" si="1"/>
        <v>5146291.4104366256</v>
      </c>
      <c r="DK15" s="10">
        <f t="shared" si="1"/>
        <v>39810712.300936058</v>
      </c>
      <c r="DL15" s="10">
        <f t="shared" si="1"/>
        <v>3572345.3982817815</v>
      </c>
      <c r="DM15" s="10">
        <f t="shared" si="1"/>
        <v>7660576.0451398026</v>
      </c>
      <c r="DN15" s="10">
        <f t="shared" si="1"/>
        <v>26546126.222228929</v>
      </c>
      <c r="DO15" s="10">
        <f t="shared" si="1"/>
        <v>2818539.2764801062</v>
      </c>
      <c r="DP15" s="10">
        <f t="shared" si="1"/>
        <v>228.93303865776397</v>
      </c>
      <c r="DQ15" s="10">
        <f t="shared" si="1"/>
        <v>13114744.901219353</v>
      </c>
      <c r="DR15" s="10">
        <f t="shared" si="1"/>
        <v>7052545.1522994014</v>
      </c>
      <c r="DS15" s="10">
        <f t="shared" si="1"/>
        <v>3232880.6449969877</v>
      </c>
      <c r="DT15" s="10">
        <f t="shared" si="1"/>
        <v>4242903.1957447855</v>
      </c>
      <c r="DU15" s="10">
        <f t="shared" si="1"/>
        <v>3564099.151032465</v>
      </c>
      <c r="DV15" s="10">
        <f t="shared" si="1"/>
        <v>4014574.92511439</v>
      </c>
      <c r="DW15" s="10">
        <f t="shared" si="1"/>
        <v>912011.93639710383</v>
      </c>
      <c r="DX15" s="10">
        <f t="shared" si="1"/>
        <v>1260014.7465464489</v>
      </c>
      <c r="DY15" s="10">
        <f t="shared" si="1"/>
        <v>3152162.6192726409</v>
      </c>
      <c r="DZ15" s="10">
        <f t="shared" si="1"/>
        <v>11.612502221018076</v>
      </c>
      <c r="EA15" s="10">
        <f t="shared" ref="EA15:FX15" si="2">EA13</f>
        <v>4609706.3550897157</v>
      </c>
      <c r="EB15" s="10">
        <f t="shared" si="2"/>
        <v>3179132.7061377307</v>
      </c>
      <c r="EC15" s="10">
        <f t="shared" si="2"/>
        <v>1.7462298274040222E-9</v>
      </c>
      <c r="ED15" s="10">
        <f t="shared" si="2"/>
        <v>3017020.9061586559</v>
      </c>
      <c r="EE15" s="10">
        <f t="shared" si="2"/>
        <v>13752313.037479077</v>
      </c>
      <c r="EF15" s="10">
        <f t="shared" si="2"/>
        <v>3064636.9819492479</v>
      </c>
      <c r="EG15" s="10">
        <f t="shared" si="2"/>
        <v>3593761.0775133721</v>
      </c>
      <c r="EH15" s="10">
        <f t="shared" si="2"/>
        <v>121186199.46734937</v>
      </c>
      <c r="EI15" s="10">
        <f t="shared" si="2"/>
        <v>75562987.794366792</v>
      </c>
      <c r="EJ15" s="10">
        <f t="shared" si="2"/>
        <v>4612904.3406039728</v>
      </c>
      <c r="EK15" s="10">
        <f t="shared" si="2"/>
        <v>4086340.0548636499</v>
      </c>
      <c r="EL15" s="10">
        <f t="shared" si="2"/>
        <v>2577672.2358525703</v>
      </c>
      <c r="EM15" s="10">
        <f t="shared" si="2"/>
        <v>9307649.4629942775</v>
      </c>
      <c r="EN15" s="10">
        <f t="shared" si="2"/>
        <v>3308922.8226418188</v>
      </c>
      <c r="EO15" s="10">
        <f t="shared" si="2"/>
        <v>1913219.1921745767</v>
      </c>
      <c r="EP15" s="10">
        <f t="shared" si="2"/>
        <v>17809060.561356787</v>
      </c>
      <c r="EQ15" s="10">
        <f t="shared" si="2"/>
        <v>1763028.4063360004</v>
      </c>
      <c r="ER15" s="10">
        <f t="shared" si="2"/>
        <v>2377280.3101358926</v>
      </c>
      <c r="ES15" s="10">
        <f t="shared" si="2"/>
        <v>2564296.9783332283</v>
      </c>
      <c r="ET15" s="10">
        <f t="shared" si="2"/>
        <v>6314550.7665420212</v>
      </c>
      <c r="EU15" s="10">
        <f t="shared" si="2"/>
        <v>646149.71949653747</v>
      </c>
      <c r="EV15" s="10">
        <f t="shared" si="2"/>
        <v>3425386.6465244805</v>
      </c>
      <c r="EW15" s="10">
        <f t="shared" si="2"/>
        <v>3140663.8552762233</v>
      </c>
      <c r="EX15" s="10">
        <f t="shared" si="2"/>
        <v>7958934.2614614014</v>
      </c>
      <c r="EY15" s="10">
        <f t="shared" si="2"/>
        <v>1848805.7253242531</v>
      </c>
      <c r="EZ15" s="10">
        <f t="shared" si="2"/>
        <v>1.862645149230957E-9</v>
      </c>
      <c r="FA15" s="10">
        <f t="shared" si="2"/>
        <v>0</v>
      </c>
      <c r="FB15" s="10">
        <f t="shared" si="2"/>
        <v>8423206.2955189068</v>
      </c>
      <c r="FC15" s="10">
        <f t="shared" si="2"/>
        <v>4021161.4442000412</v>
      </c>
      <c r="FD15" s="10">
        <f t="shared" si="2"/>
        <v>1331069.8040118855</v>
      </c>
      <c r="FE15" s="10">
        <f t="shared" si="2"/>
        <v>2991354.9659392918</v>
      </c>
      <c r="FF15" s="10">
        <f t="shared" si="2"/>
        <v>1868121.0626985477</v>
      </c>
      <c r="FG15" s="10">
        <f t="shared" si="2"/>
        <v>681296.69194443419</v>
      </c>
      <c r="FH15" s="10">
        <f t="shared" si="2"/>
        <v>5786201.0379928621</v>
      </c>
      <c r="FI15" s="10">
        <f t="shared" si="2"/>
        <v>827873.48039734294</v>
      </c>
      <c r="FJ15" s="10">
        <f t="shared" si="2"/>
        <v>6046142.3320139917</v>
      </c>
      <c r="FK15" s="10">
        <f t="shared" si="2"/>
        <v>28774908.12115128</v>
      </c>
      <c r="FL15" s="10">
        <f t="shared" si="2"/>
        <v>17247826.129045293</v>
      </c>
      <c r="FM15" s="10">
        <f t="shared" si="2"/>
        <v>170543884.12996358</v>
      </c>
      <c r="FN15" s="10">
        <f t="shared" si="2"/>
        <v>0</v>
      </c>
      <c r="FO15" s="10">
        <f t="shared" si="2"/>
        <v>7594811.7979642842</v>
      </c>
      <c r="FP15" s="10">
        <f t="shared" si="2"/>
        <v>412899.65472720074</v>
      </c>
      <c r="FQ15" s="10">
        <f t="shared" si="2"/>
        <v>1.7462298274040222E-10</v>
      </c>
      <c r="FR15" s="10">
        <f t="shared" si="2"/>
        <v>1310840.4629558499</v>
      </c>
      <c r="FS15" s="10">
        <f t="shared" si="2"/>
        <v>0</v>
      </c>
      <c r="FT15" s="10">
        <f t="shared" si="2"/>
        <v>6571401.6911767544</v>
      </c>
      <c r="FU15" s="10">
        <f t="shared" si="2"/>
        <v>6927105.8576988876</v>
      </c>
      <c r="FV15" s="10">
        <f t="shared" si="2"/>
        <v>2731068.9945910117</v>
      </c>
      <c r="FW15" s="10">
        <f t="shared" si="2"/>
        <v>1051639.914993631</v>
      </c>
      <c r="FX15" s="10">
        <f t="shared" si="2"/>
        <v>239312138.28</v>
      </c>
      <c r="FY15" s="4">
        <f>SUM(B15:FX15)</f>
        <v>5140500046.5636969</v>
      </c>
      <c r="FZ15" s="32"/>
      <c r="GA15" s="4"/>
      <c r="GB15" s="26"/>
    </row>
    <row r="16" spans="1:254" x14ac:dyDescent="0.25">
      <c r="A16" t="s">
        <v>395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0</v>
      </c>
      <c r="AX16" s="16">
        <v>0</v>
      </c>
      <c r="AY16" s="16">
        <v>0</v>
      </c>
      <c r="AZ16" s="16">
        <v>0</v>
      </c>
      <c r="BA16" s="16">
        <v>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0</v>
      </c>
      <c r="BK16" s="16">
        <v>0</v>
      </c>
      <c r="BL16" s="16">
        <v>0</v>
      </c>
      <c r="BM16" s="16">
        <v>0</v>
      </c>
      <c r="BN16" s="16">
        <v>0</v>
      </c>
      <c r="BO16" s="16">
        <v>0</v>
      </c>
      <c r="BP16" s="16">
        <v>0</v>
      </c>
      <c r="BQ16" s="16">
        <v>0</v>
      </c>
      <c r="BR16" s="16">
        <v>0</v>
      </c>
      <c r="BS16" s="16">
        <v>0</v>
      </c>
      <c r="BT16" s="16">
        <v>0</v>
      </c>
      <c r="BU16" s="16">
        <v>0</v>
      </c>
      <c r="BV16" s="16">
        <v>0</v>
      </c>
      <c r="BW16" s="16">
        <v>0</v>
      </c>
      <c r="BX16" s="16">
        <v>0</v>
      </c>
      <c r="BY16" s="16">
        <v>0</v>
      </c>
      <c r="BZ16" s="16">
        <v>0</v>
      </c>
      <c r="CA16" s="16">
        <v>0</v>
      </c>
      <c r="CB16" s="16">
        <v>0</v>
      </c>
      <c r="CC16" s="16">
        <v>0</v>
      </c>
      <c r="CD16" s="16">
        <v>0</v>
      </c>
      <c r="CE16" s="16">
        <v>0</v>
      </c>
      <c r="CF16" s="16">
        <v>0</v>
      </c>
      <c r="CG16" s="16">
        <v>0</v>
      </c>
      <c r="CH16" s="16">
        <v>0</v>
      </c>
      <c r="CI16" s="16">
        <v>0</v>
      </c>
      <c r="CJ16" s="16">
        <v>0</v>
      </c>
      <c r="CK16" s="16">
        <v>0</v>
      </c>
      <c r="CL16" s="16">
        <v>0</v>
      </c>
      <c r="CM16" s="16">
        <v>0</v>
      </c>
      <c r="CN16" s="16">
        <v>0</v>
      </c>
      <c r="CO16" s="16">
        <v>0</v>
      </c>
      <c r="CP16" s="16">
        <v>0</v>
      </c>
      <c r="CQ16" s="16">
        <v>0</v>
      </c>
      <c r="CR16" s="16">
        <v>0</v>
      </c>
      <c r="CS16" s="16">
        <v>0</v>
      </c>
      <c r="CT16" s="16">
        <v>0</v>
      </c>
      <c r="CU16" s="16">
        <v>0</v>
      </c>
      <c r="CV16" s="16">
        <v>0</v>
      </c>
      <c r="CW16" s="16">
        <v>0</v>
      </c>
      <c r="CX16" s="16">
        <v>0</v>
      </c>
      <c r="CY16" s="16">
        <v>0</v>
      </c>
      <c r="CZ16" s="16">
        <v>0</v>
      </c>
      <c r="DA16" s="16">
        <v>0</v>
      </c>
      <c r="DB16" s="16">
        <v>0</v>
      </c>
      <c r="DC16" s="16">
        <v>0</v>
      </c>
      <c r="DD16" s="16">
        <v>0</v>
      </c>
      <c r="DE16" s="16">
        <v>0</v>
      </c>
      <c r="DF16" s="16">
        <v>0</v>
      </c>
      <c r="DG16" s="16">
        <v>0</v>
      </c>
      <c r="DH16" s="16">
        <v>0</v>
      </c>
      <c r="DI16" s="16">
        <v>0</v>
      </c>
      <c r="DJ16" s="16">
        <v>0</v>
      </c>
      <c r="DK16" s="16">
        <v>0</v>
      </c>
      <c r="DL16" s="16">
        <v>0</v>
      </c>
      <c r="DM16" s="16">
        <v>0</v>
      </c>
      <c r="DN16" s="16">
        <v>0</v>
      </c>
      <c r="DO16" s="16">
        <v>0</v>
      </c>
      <c r="DP16" s="16">
        <v>0</v>
      </c>
      <c r="DQ16" s="16">
        <v>0</v>
      </c>
      <c r="DR16" s="16">
        <v>0</v>
      </c>
      <c r="DS16" s="16">
        <v>0</v>
      </c>
      <c r="DT16" s="16">
        <v>0</v>
      </c>
      <c r="DU16" s="16">
        <v>0</v>
      </c>
      <c r="DV16" s="16">
        <v>0</v>
      </c>
      <c r="DW16" s="16">
        <v>0</v>
      </c>
      <c r="DX16" s="16">
        <v>0</v>
      </c>
      <c r="DY16" s="16">
        <v>0</v>
      </c>
      <c r="DZ16" s="16">
        <v>0</v>
      </c>
      <c r="EA16" s="16">
        <v>0</v>
      </c>
      <c r="EB16" s="16">
        <v>0</v>
      </c>
      <c r="EC16" s="16">
        <v>0</v>
      </c>
      <c r="ED16" s="16">
        <v>0</v>
      </c>
      <c r="EE16" s="16">
        <v>0</v>
      </c>
      <c r="EF16" s="16">
        <v>0</v>
      </c>
      <c r="EG16" s="16">
        <v>0</v>
      </c>
      <c r="EH16" s="16">
        <v>0</v>
      </c>
      <c r="EI16" s="16">
        <v>0</v>
      </c>
      <c r="EJ16" s="16">
        <v>0</v>
      </c>
      <c r="EK16" s="16">
        <v>0</v>
      </c>
      <c r="EL16" s="16">
        <v>0</v>
      </c>
      <c r="EM16" s="16">
        <v>0</v>
      </c>
      <c r="EN16" s="16">
        <v>0</v>
      </c>
      <c r="EO16" s="16">
        <v>0</v>
      </c>
      <c r="EP16" s="16">
        <v>0</v>
      </c>
      <c r="EQ16" s="16">
        <v>0</v>
      </c>
      <c r="ER16" s="16">
        <v>0</v>
      </c>
      <c r="ES16" s="16">
        <v>0</v>
      </c>
      <c r="ET16" s="16">
        <v>0</v>
      </c>
      <c r="EU16" s="16">
        <v>0</v>
      </c>
      <c r="EV16" s="16">
        <v>0</v>
      </c>
      <c r="EW16" s="16">
        <v>0</v>
      </c>
      <c r="EX16" s="16">
        <v>0</v>
      </c>
      <c r="EY16" s="16">
        <v>0</v>
      </c>
      <c r="EZ16" s="16">
        <v>0</v>
      </c>
      <c r="FA16" s="16">
        <v>0</v>
      </c>
      <c r="FB16" s="16">
        <v>0</v>
      </c>
      <c r="FC16" s="16">
        <v>0</v>
      </c>
      <c r="FD16" s="16">
        <v>0</v>
      </c>
      <c r="FE16" s="16">
        <v>0</v>
      </c>
      <c r="FF16" s="16">
        <v>0</v>
      </c>
      <c r="FG16" s="16">
        <v>0</v>
      </c>
      <c r="FH16" s="16">
        <v>0</v>
      </c>
      <c r="FI16" s="16">
        <v>0</v>
      </c>
      <c r="FJ16" s="16">
        <v>0</v>
      </c>
      <c r="FK16" s="16">
        <v>0</v>
      </c>
      <c r="FL16" s="16">
        <v>0</v>
      </c>
      <c r="FM16" s="16">
        <v>0</v>
      </c>
      <c r="FN16" s="16">
        <v>0</v>
      </c>
      <c r="FO16" s="16">
        <v>0</v>
      </c>
      <c r="FP16" s="16">
        <v>0</v>
      </c>
      <c r="FQ16" s="16">
        <v>0</v>
      </c>
      <c r="FR16" s="16">
        <v>0</v>
      </c>
      <c r="FS16" s="16">
        <v>0</v>
      </c>
      <c r="FT16" s="16">
        <v>0</v>
      </c>
      <c r="FU16" s="16">
        <v>0</v>
      </c>
      <c r="FV16" s="16">
        <v>0</v>
      </c>
      <c r="FW16" s="16">
        <v>0</v>
      </c>
      <c r="FX16" s="16">
        <v>0</v>
      </c>
      <c r="FY16" s="17">
        <f>SUM(B16:FX16)</f>
        <v>0</v>
      </c>
      <c r="FZ16" s="4"/>
      <c r="GC16" s="4"/>
    </row>
    <row r="17" spans="1:254" s="12" customFormat="1" x14ac:dyDescent="0.25">
      <c r="A17" s="12" t="s">
        <v>396</v>
      </c>
      <c r="B17" s="11">
        <f t="shared" ref="B17:BM17" si="3">IF(B15-B16&lt;1000,0,ROUND((B15-B16)/B14,2))</f>
        <v>4606175.1900000004</v>
      </c>
      <c r="C17" s="11">
        <f t="shared" si="3"/>
        <v>28249591.670000002</v>
      </c>
      <c r="D17" s="11">
        <f t="shared" si="3"/>
        <v>2844144.39</v>
      </c>
      <c r="E17" s="11">
        <f t="shared" si="3"/>
        <v>17702128.780000001</v>
      </c>
      <c r="F17" s="11">
        <f t="shared" si="3"/>
        <v>423557.29</v>
      </c>
      <c r="G17" s="11">
        <f t="shared" si="3"/>
        <v>1010098.18</v>
      </c>
      <c r="H17" s="11">
        <f t="shared" si="3"/>
        <v>5805792.8200000003</v>
      </c>
      <c r="I17" s="11">
        <f t="shared" si="3"/>
        <v>1514940.73</v>
      </c>
      <c r="J17" s="11">
        <f t="shared" si="3"/>
        <v>238137.94</v>
      </c>
      <c r="K17" s="11">
        <f t="shared" si="3"/>
        <v>127080.48</v>
      </c>
      <c r="L17" s="11">
        <f t="shared" si="3"/>
        <v>460398.53</v>
      </c>
      <c r="M17" s="11">
        <f t="shared" si="3"/>
        <v>42866599.869999997</v>
      </c>
      <c r="N17" s="11">
        <f t="shared" si="3"/>
        <v>7161081.7000000002</v>
      </c>
      <c r="O17" s="11">
        <f t="shared" si="3"/>
        <v>319472.01</v>
      </c>
      <c r="P17" s="11">
        <f t="shared" si="3"/>
        <v>32128606.579999998</v>
      </c>
      <c r="Q17" s="11">
        <f t="shared" si="3"/>
        <v>5483900.3399999999</v>
      </c>
      <c r="R17" s="11">
        <f t="shared" si="3"/>
        <v>210172.66</v>
      </c>
      <c r="S17" s="11">
        <f t="shared" si="3"/>
        <v>287009.68</v>
      </c>
      <c r="T17" s="11">
        <f t="shared" si="3"/>
        <v>58149.06</v>
      </c>
      <c r="U17" s="11">
        <f t="shared" si="3"/>
        <v>257295.15</v>
      </c>
      <c r="V17" s="11">
        <f t="shared" si="3"/>
        <v>386790.43</v>
      </c>
      <c r="W17" s="11">
        <f t="shared" si="3"/>
        <v>100901.45</v>
      </c>
      <c r="X17" s="11">
        <f t="shared" si="3"/>
        <v>787962.3</v>
      </c>
      <c r="Y17" s="11">
        <f t="shared" si="3"/>
        <v>345727.41</v>
      </c>
      <c r="Z17" s="11">
        <f t="shared" si="3"/>
        <v>17293366.989999998</v>
      </c>
      <c r="AA17" s="11">
        <f t="shared" si="3"/>
        <v>1479436.56</v>
      </c>
      <c r="AB17" s="11">
        <f t="shared" si="3"/>
        <v>159845.73000000001</v>
      </c>
      <c r="AC17" s="11">
        <f t="shared" si="3"/>
        <v>434715.95</v>
      </c>
      <c r="AD17" s="11">
        <f t="shared" si="3"/>
        <v>120731.97</v>
      </c>
      <c r="AE17" s="11">
        <f t="shared" si="3"/>
        <v>191534.52</v>
      </c>
      <c r="AF17" s="11">
        <f t="shared" si="3"/>
        <v>342451.62</v>
      </c>
      <c r="AG17" s="11">
        <f t="shared" si="3"/>
        <v>1167379.52</v>
      </c>
      <c r="AH17" s="11">
        <f t="shared" si="3"/>
        <v>426915.78</v>
      </c>
      <c r="AI17" s="11">
        <f t="shared" si="3"/>
        <v>260203.51999999999</v>
      </c>
      <c r="AJ17" s="11">
        <f t="shared" si="3"/>
        <v>159484.53</v>
      </c>
      <c r="AK17" s="11">
        <f t="shared" si="3"/>
        <v>200962.8</v>
      </c>
      <c r="AL17" s="11">
        <f t="shared" si="3"/>
        <v>429870.93</v>
      </c>
      <c r="AM17" s="11">
        <f t="shared" si="3"/>
        <v>0</v>
      </c>
      <c r="AN17" s="11">
        <f t="shared" si="3"/>
        <v>3522044.43</v>
      </c>
      <c r="AO17" s="11">
        <f t="shared" si="3"/>
        <v>22763185.109999999</v>
      </c>
      <c r="AP17" s="11">
        <f t="shared" si="3"/>
        <v>261133.67</v>
      </c>
      <c r="AQ17" s="11">
        <f t="shared" si="3"/>
        <v>36970933.609999999</v>
      </c>
      <c r="AR17" s="11">
        <f t="shared" si="3"/>
        <v>1387853.22</v>
      </c>
      <c r="AS17" s="11">
        <f t="shared" si="3"/>
        <v>1925158.37</v>
      </c>
      <c r="AT17" s="11">
        <f t="shared" si="3"/>
        <v>250771.07</v>
      </c>
      <c r="AU17" s="11">
        <f t="shared" si="3"/>
        <v>392264.97</v>
      </c>
      <c r="AV17" s="11">
        <f t="shared" si="3"/>
        <v>366961.02</v>
      </c>
      <c r="AW17" s="11">
        <f t="shared" si="3"/>
        <v>106927.03999999999</v>
      </c>
      <c r="AX17" s="11">
        <f t="shared" si="3"/>
        <v>469214.13</v>
      </c>
      <c r="AY17" s="11">
        <f t="shared" si="3"/>
        <v>13676332.960000001</v>
      </c>
      <c r="AZ17" s="11">
        <f t="shared" si="3"/>
        <v>7928261.8899999997</v>
      </c>
      <c r="BA17" s="11">
        <f t="shared" si="3"/>
        <v>8366440.9800000004</v>
      </c>
      <c r="BB17" s="11">
        <f t="shared" si="3"/>
        <v>15674185.48</v>
      </c>
      <c r="BC17" s="11">
        <f t="shared" si="3"/>
        <v>2379716.37</v>
      </c>
      <c r="BD17" s="11">
        <f t="shared" si="3"/>
        <v>954950.7</v>
      </c>
      <c r="BE17" s="11">
        <f t="shared" si="3"/>
        <v>20601640.969999999</v>
      </c>
      <c r="BF17" s="11">
        <f t="shared" si="3"/>
        <v>1067578.1200000001</v>
      </c>
      <c r="BG17" s="11">
        <f t="shared" si="3"/>
        <v>594415.65</v>
      </c>
      <c r="BH17" s="11">
        <f t="shared" si="3"/>
        <v>418183.16</v>
      </c>
      <c r="BI17" s="11">
        <f t="shared" si="3"/>
        <v>4232590.51</v>
      </c>
      <c r="BJ17" s="11">
        <f t="shared" si="3"/>
        <v>31277145.870000001</v>
      </c>
      <c r="BK17" s="11">
        <f t="shared" si="3"/>
        <v>166225.38</v>
      </c>
      <c r="BL17" s="11">
        <f t="shared" si="3"/>
        <v>524437.81999999995</v>
      </c>
      <c r="BM17" s="11">
        <f t="shared" si="3"/>
        <v>2638338.0499999998</v>
      </c>
      <c r="BN17" s="11">
        <f t="shared" ref="BN17:BT17" si="4">IF(BN15-BN16&lt;1000,0,ROUND((BN15-BN16)/BN14,2))</f>
        <v>855460.93</v>
      </c>
      <c r="BO17" s="11">
        <f t="shared" si="4"/>
        <v>58193.36</v>
      </c>
      <c r="BP17" s="11">
        <f t="shared" si="4"/>
        <v>1775663.06</v>
      </c>
      <c r="BQ17" s="11">
        <f t="shared" si="4"/>
        <v>4349388.8499999996</v>
      </c>
      <c r="BR17" s="11">
        <f t="shared" si="4"/>
        <v>1088125.6299999999</v>
      </c>
      <c r="BS17" s="11">
        <f t="shared" si="4"/>
        <v>195386.62</v>
      </c>
      <c r="BT17" s="11">
        <f t="shared" si="4"/>
        <v>291666.34999999998</v>
      </c>
      <c r="BU17" s="11">
        <f>IF(BU15-BU16&lt;1000,0,ROUND((BU15-BU16)/BU14,2))</f>
        <v>0</v>
      </c>
      <c r="BV17" s="11">
        <f t="shared" ref="BV17:EG17" si="5">IF(BV15-BV16&lt;1000,0,ROUND((BV15-BV16)/BV14,2))</f>
        <v>393668.79</v>
      </c>
      <c r="BW17" s="11">
        <f t="shared" si="5"/>
        <v>50789.66</v>
      </c>
      <c r="BX17" s="11">
        <f t="shared" si="5"/>
        <v>208774.35</v>
      </c>
      <c r="BY17" s="11">
        <f t="shared" si="5"/>
        <v>263031.62</v>
      </c>
      <c r="BZ17" s="11">
        <f t="shared" si="5"/>
        <v>38941.14</v>
      </c>
      <c r="CA17" s="11">
        <f t="shared" si="5"/>
        <v>42804404.780000001</v>
      </c>
      <c r="CB17" s="11">
        <f t="shared" si="5"/>
        <v>236822.79</v>
      </c>
      <c r="CC17" s="11">
        <f t="shared" si="5"/>
        <v>326497.53000000003</v>
      </c>
      <c r="CD17" s="11">
        <f t="shared" si="5"/>
        <v>189655.86</v>
      </c>
      <c r="CE17" s="11">
        <f t="shared" si="5"/>
        <v>122559.16</v>
      </c>
      <c r="CF17" s="11">
        <f t="shared" si="5"/>
        <v>239778.24</v>
      </c>
      <c r="CG17" s="11">
        <f t="shared" si="5"/>
        <v>197727.39</v>
      </c>
      <c r="CH17" s="11">
        <f t="shared" si="5"/>
        <v>536183.29</v>
      </c>
      <c r="CI17" s="11">
        <f t="shared" si="5"/>
        <v>10586.7</v>
      </c>
      <c r="CJ17" s="11">
        <f t="shared" si="5"/>
        <v>3169094.2</v>
      </c>
      <c r="CK17" s="11">
        <f t="shared" si="5"/>
        <v>1323526.53</v>
      </c>
      <c r="CL17" s="11">
        <f t="shared" si="5"/>
        <v>649528.01</v>
      </c>
      <c r="CM17" s="11">
        <f t="shared" si="5"/>
        <v>17622377.969999999</v>
      </c>
      <c r="CN17" s="11">
        <f t="shared" si="5"/>
        <v>6182745.4299999997</v>
      </c>
      <c r="CO17" s="11">
        <f t="shared" si="5"/>
        <v>0</v>
      </c>
      <c r="CP17" s="11">
        <f t="shared" si="5"/>
        <v>769517.25</v>
      </c>
      <c r="CQ17" s="11">
        <f t="shared" si="5"/>
        <v>364724.19</v>
      </c>
      <c r="CR17" s="11">
        <f t="shared" si="5"/>
        <v>228975.01</v>
      </c>
      <c r="CS17" s="11">
        <f t="shared" si="5"/>
        <v>118730.84</v>
      </c>
      <c r="CT17" s="11">
        <f t="shared" si="5"/>
        <v>345869.45</v>
      </c>
      <c r="CU17" s="11">
        <f t="shared" si="5"/>
        <v>79278</v>
      </c>
      <c r="CV17" s="11">
        <f t="shared" si="5"/>
        <v>258214.91</v>
      </c>
      <c r="CW17" s="11">
        <f t="shared" si="5"/>
        <v>379852.64</v>
      </c>
      <c r="CX17" s="11">
        <f t="shared" si="5"/>
        <v>115273.43</v>
      </c>
      <c r="CY17" s="11">
        <f t="shared" si="5"/>
        <v>1469334.3</v>
      </c>
      <c r="CZ17" s="11">
        <f t="shared" si="5"/>
        <v>177434.42</v>
      </c>
      <c r="DA17" s="11">
        <f t="shared" si="5"/>
        <v>294039.7</v>
      </c>
      <c r="DB17" s="11">
        <f t="shared" si="5"/>
        <v>166512.42000000001</v>
      </c>
      <c r="DC17" s="11">
        <f t="shared" si="5"/>
        <v>238743.08</v>
      </c>
      <c r="DD17" s="11">
        <f t="shared" si="5"/>
        <v>186002.69</v>
      </c>
      <c r="DE17" s="11">
        <f t="shared" si="5"/>
        <v>14293430.49</v>
      </c>
      <c r="DF17" s="11">
        <f t="shared" si="5"/>
        <v>61183.78</v>
      </c>
      <c r="DG17" s="11">
        <f t="shared" si="5"/>
        <v>1029280.57</v>
      </c>
      <c r="DH17" s="11">
        <f t="shared" si="5"/>
        <v>1320223.22</v>
      </c>
      <c r="DI17" s="11">
        <f t="shared" si="5"/>
        <v>691512.69</v>
      </c>
      <c r="DJ17" s="11">
        <f t="shared" si="5"/>
        <v>428857.62</v>
      </c>
      <c r="DK17" s="11">
        <f t="shared" si="5"/>
        <v>3317559.36</v>
      </c>
      <c r="DL17" s="11">
        <f t="shared" si="5"/>
        <v>396927.27</v>
      </c>
      <c r="DM17" s="11">
        <f t="shared" si="5"/>
        <v>851175.12</v>
      </c>
      <c r="DN17" s="11">
        <f t="shared" si="5"/>
        <v>2949569.58</v>
      </c>
      <c r="DO17" s="11">
        <f t="shared" si="5"/>
        <v>234878.27</v>
      </c>
      <c r="DP17" s="11">
        <f t="shared" si="5"/>
        <v>0</v>
      </c>
      <c r="DQ17" s="11">
        <f t="shared" si="5"/>
        <v>1092895.4099999999</v>
      </c>
      <c r="DR17" s="11">
        <f t="shared" si="5"/>
        <v>587712.1</v>
      </c>
      <c r="DS17" s="11">
        <f t="shared" si="5"/>
        <v>269406.71999999997</v>
      </c>
      <c r="DT17" s="11">
        <f t="shared" si="5"/>
        <v>353575.27</v>
      </c>
      <c r="DU17" s="11">
        <f t="shared" si="5"/>
        <v>396011.02</v>
      </c>
      <c r="DV17" s="11">
        <f t="shared" si="5"/>
        <v>446063.88</v>
      </c>
      <c r="DW17" s="11">
        <f t="shared" si="5"/>
        <v>101334.66</v>
      </c>
      <c r="DX17" s="11">
        <f t="shared" si="5"/>
        <v>140001.64000000001</v>
      </c>
      <c r="DY17" s="11">
        <f t="shared" si="5"/>
        <v>350240.29</v>
      </c>
      <c r="DZ17" s="11">
        <f t="shared" si="5"/>
        <v>0</v>
      </c>
      <c r="EA17" s="11">
        <f t="shared" si="5"/>
        <v>384142.2</v>
      </c>
      <c r="EB17" s="11">
        <f t="shared" si="5"/>
        <v>264927.73</v>
      </c>
      <c r="EC17" s="11">
        <f t="shared" si="5"/>
        <v>0</v>
      </c>
      <c r="ED17" s="11">
        <f t="shared" si="5"/>
        <v>251418.41</v>
      </c>
      <c r="EE17" s="11">
        <f t="shared" si="5"/>
        <v>1146026.0900000001</v>
      </c>
      <c r="EF17" s="11">
        <f t="shared" si="5"/>
        <v>255386.42</v>
      </c>
      <c r="EG17" s="11">
        <f t="shared" si="5"/>
        <v>299480.09000000003</v>
      </c>
      <c r="EH17" s="11">
        <f t="shared" ref="EH17:FW17" si="6">IF(EH15-EH16&lt;1000,0,ROUND((EH15-EH16)/EH14,2))</f>
        <v>10098849.960000001</v>
      </c>
      <c r="EI17" s="11">
        <f t="shared" si="6"/>
        <v>8395887.5299999993</v>
      </c>
      <c r="EJ17" s="11">
        <f t="shared" si="6"/>
        <v>512544.93</v>
      </c>
      <c r="EK17" s="11">
        <f t="shared" si="6"/>
        <v>454037.78</v>
      </c>
      <c r="EL17" s="11">
        <f t="shared" si="6"/>
        <v>286408.03000000003</v>
      </c>
      <c r="EM17" s="11">
        <f t="shared" si="6"/>
        <v>1034183.27</v>
      </c>
      <c r="EN17" s="11">
        <f t="shared" si="6"/>
        <v>275743.57</v>
      </c>
      <c r="EO17" s="11">
        <f t="shared" si="6"/>
        <v>212579.91</v>
      </c>
      <c r="EP17" s="11">
        <f t="shared" si="6"/>
        <v>1978784.51</v>
      </c>
      <c r="EQ17" s="11">
        <f t="shared" si="6"/>
        <v>146919.03</v>
      </c>
      <c r="ER17" s="11">
        <f t="shared" si="6"/>
        <v>198106.69</v>
      </c>
      <c r="ES17" s="11">
        <f t="shared" si="6"/>
        <v>213691.41</v>
      </c>
      <c r="ET17" s="11">
        <f t="shared" si="6"/>
        <v>526212.56000000006</v>
      </c>
      <c r="EU17" s="11">
        <f t="shared" si="6"/>
        <v>71794.41</v>
      </c>
      <c r="EV17" s="11">
        <f t="shared" si="6"/>
        <v>380598.52</v>
      </c>
      <c r="EW17" s="11">
        <f t="shared" si="6"/>
        <v>261721.99</v>
      </c>
      <c r="EX17" s="11">
        <f t="shared" si="6"/>
        <v>884326.03</v>
      </c>
      <c r="EY17" s="11">
        <f t="shared" si="6"/>
        <v>154067.14000000001</v>
      </c>
      <c r="EZ17" s="11">
        <f t="shared" si="6"/>
        <v>0</v>
      </c>
      <c r="FA17" s="11">
        <f t="shared" si="6"/>
        <v>0</v>
      </c>
      <c r="FB17" s="11">
        <f t="shared" si="6"/>
        <v>935911.81</v>
      </c>
      <c r="FC17" s="11">
        <f t="shared" si="6"/>
        <v>335096.78999999998</v>
      </c>
      <c r="FD17" s="11">
        <f t="shared" si="6"/>
        <v>110922.48</v>
      </c>
      <c r="FE17" s="11">
        <f t="shared" si="6"/>
        <v>332372.77</v>
      </c>
      <c r="FF17" s="11">
        <f t="shared" si="6"/>
        <v>155676.76</v>
      </c>
      <c r="FG17" s="11">
        <f t="shared" si="6"/>
        <v>75699.63</v>
      </c>
      <c r="FH17" s="11">
        <f t="shared" si="6"/>
        <v>642911.23</v>
      </c>
      <c r="FI17" s="11">
        <f t="shared" si="6"/>
        <v>68989.460000000006</v>
      </c>
      <c r="FJ17" s="11">
        <f t="shared" si="6"/>
        <v>671793.59</v>
      </c>
      <c r="FK17" s="11">
        <f t="shared" si="6"/>
        <v>3197212.01</v>
      </c>
      <c r="FL17" s="11">
        <f t="shared" si="6"/>
        <v>1916425.13</v>
      </c>
      <c r="FM17" s="11">
        <f t="shared" si="6"/>
        <v>18949320.460000001</v>
      </c>
      <c r="FN17" s="11">
        <f t="shared" si="6"/>
        <v>0</v>
      </c>
      <c r="FO17" s="11">
        <f t="shared" si="6"/>
        <v>843867.98</v>
      </c>
      <c r="FP17" s="11">
        <f t="shared" si="6"/>
        <v>45877.74</v>
      </c>
      <c r="FQ17" s="11">
        <f t="shared" si="6"/>
        <v>0</v>
      </c>
      <c r="FR17" s="11">
        <f t="shared" si="6"/>
        <v>145648.94</v>
      </c>
      <c r="FS17" s="11">
        <f t="shared" si="6"/>
        <v>0</v>
      </c>
      <c r="FT17" s="11">
        <f t="shared" si="6"/>
        <v>547616.81000000006</v>
      </c>
      <c r="FU17" s="11">
        <f t="shared" si="6"/>
        <v>577258.81999999995</v>
      </c>
      <c r="FV17" s="11">
        <f t="shared" si="6"/>
        <v>303452.11</v>
      </c>
      <c r="FW17" s="11">
        <f t="shared" si="6"/>
        <v>116848.88</v>
      </c>
      <c r="FX17" s="11">
        <f>IF(FX15-FX16&lt;1000,0,ROUND((FX15-FX16)/FX14,2))-0.01</f>
        <v>19942678.18</v>
      </c>
      <c r="FY17" s="4">
        <f>SUM(B17:FX17)</f>
        <v>551247844.93000007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9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42" t="s">
        <v>398</v>
      </c>
      <c r="B21" s="21">
        <v>-20380.222222222223</v>
      </c>
      <c r="C21" s="21">
        <v>-33239.060000000005</v>
      </c>
      <c r="D21" s="21">
        <v>-28787.577777777766</v>
      </c>
      <c r="E21" s="21">
        <v>0</v>
      </c>
      <c r="F21" s="21">
        <v>0</v>
      </c>
      <c r="G21" s="21">
        <v>0</v>
      </c>
      <c r="H21" s="21">
        <v>-28992.699444444446</v>
      </c>
      <c r="I21" s="21">
        <v>0</v>
      </c>
      <c r="J21" s="21">
        <v>0</v>
      </c>
      <c r="K21" s="21">
        <v>-12304.786587301585</v>
      </c>
      <c r="L21" s="21">
        <v>0</v>
      </c>
      <c r="M21" s="21">
        <v>0</v>
      </c>
      <c r="N21" s="21">
        <v>-32076.736111111113</v>
      </c>
      <c r="O21" s="21">
        <v>0</v>
      </c>
      <c r="P21" s="21">
        <v>-19819.122777777771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-60539.077619047617</v>
      </c>
      <c r="AA21" s="21">
        <v>-36884.970952380958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-15594.923809523809</v>
      </c>
      <c r="AO21" s="21">
        <v>-55509.353572991095</v>
      </c>
      <c r="AP21" s="21">
        <v>0</v>
      </c>
      <c r="AQ21" s="21">
        <v>-29625.768809523808</v>
      </c>
      <c r="AR21" s="21">
        <v>-12191.173968253966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-9912.9381333333331</v>
      </c>
      <c r="AZ21" s="21">
        <v>-7788.7371047619063</v>
      </c>
      <c r="BA21" s="21">
        <v>-6638.1282142857153</v>
      </c>
      <c r="BB21" s="21">
        <v>0</v>
      </c>
      <c r="BC21" s="21">
        <v>-4277.9048492063494</v>
      </c>
      <c r="BD21" s="21">
        <v>0</v>
      </c>
      <c r="BE21" s="21">
        <v>-29736.114126984125</v>
      </c>
      <c r="BF21" s="21">
        <v>-885.0837619047619</v>
      </c>
      <c r="BG21" s="21">
        <v>0</v>
      </c>
      <c r="BH21" s="21">
        <v>0</v>
      </c>
      <c r="BI21" s="21">
        <v>0</v>
      </c>
      <c r="BJ21" s="21">
        <v>-9411.5403968253959</v>
      </c>
      <c r="BK21" s="21">
        <v>0</v>
      </c>
      <c r="BL21" s="21">
        <v>0</v>
      </c>
      <c r="BM21" s="21">
        <v>-11426.944444444443</v>
      </c>
      <c r="BN21" s="21"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>
        <v>0</v>
      </c>
      <c r="BX21" s="21">
        <v>0</v>
      </c>
      <c r="BY21" s="21">
        <v>0</v>
      </c>
      <c r="BZ21" s="21">
        <v>0</v>
      </c>
      <c r="CA21" s="21">
        <v>-56032.455555555542</v>
      </c>
      <c r="CB21" s="21">
        <v>0</v>
      </c>
      <c r="CC21" s="21">
        <v>0</v>
      </c>
      <c r="CD21" s="21">
        <v>0</v>
      </c>
      <c r="CE21" s="21">
        <v>0</v>
      </c>
      <c r="CF21" s="21">
        <v>0</v>
      </c>
      <c r="CG21" s="21">
        <v>0</v>
      </c>
      <c r="CH21" s="21">
        <v>0</v>
      </c>
      <c r="CI21" s="21">
        <v>0</v>
      </c>
      <c r="CJ21" s="21">
        <v>0</v>
      </c>
      <c r="CK21" s="21">
        <v>0</v>
      </c>
      <c r="CL21" s="21">
        <v>0</v>
      </c>
      <c r="CM21" s="21">
        <v>-43128.256190476197</v>
      </c>
      <c r="CN21" s="21">
        <v>-19803.624523809525</v>
      </c>
      <c r="CO21" s="21">
        <v>0</v>
      </c>
      <c r="CP21" s="21">
        <v>0</v>
      </c>
      <c r="CQ21" s="21">
        <v>0</v>
      </c>
      <c r="CR21" s="21">
        <v>0</v>
      </c>
      <c r="CS21" s="21">
        <v>0</v>
      </c>
      <c r="CT21" s="21">
        <v>0</v>
      </c>
      <c r="CU21" s="21">
        <v>0</v>
      </c>
      <c r="CV21" s="21">
        <v>0</v>
      </c>
      <c r="CW21" s="21">
        <v>0</v>
      </c>
      <c r="CX21" s="21">
        <v>0</v>
      </c>
      <c r="CY21" s="21">
        <v>-13550.222222222223</v>
      </c>
      <c r="CZ21" s="21">
        <v>0</v>
      </c>
      <c r="DA21" s="21">
        <v>0</v>
      </c>
      <c r="DB21" s="21">
        <v>0</v>
      </c>
      <c r="DC21" s="21">
        <v>0</v>
      </c>
      <c r="DD21" s="21">
        <v>0</v>
      </c>
      <c r="DE21" s="21">
        <v>-38073.777777777774</v>
      </c>
      <c r="DF21" s="21">
        <v>0</v>
      </c>
      <c r="DG21" s="21">
        <v>-10284.921746031743</v>
      </c>
      <c r="DH21" s="21">
        <v>0</v>
      </c>
      <c r="DI21" s="21">
        <v>0</v>
      </c>
      <c r="DJ21" s="21">
        <v>0</v>
      </c>
      <c r="DK21" s="21">
        <v>-9148.3827777777788</v>
      </c>
      <c r="DL21" s="21">
        <v>0</v>
      </c>
      <c r="DM21" s="21">
        <v>0</v>
      </c>
      <c r="DN21" s="21">
        <v>0</v>
      </c>
      <c r="DO21" s="21">
        <v>0</v>
      </c>
      <c r="DP21" s="21">
        <v>0</v>
      </c>
      <c r="DQ21" s="21">
        <v>0</v>
      </c>
      <c r="DR21" s="21">
        <v>0</v>
      </c>
      <c r="DS21" s="21">
        <v>0</v>
      </c>
      <c r="DT21" s="21">
        <v>0</v>
      </c>
      <c r="DU21" s="21">
        <v>0</v>
      </c>
      <c r="DV21" s="21">
        <v>0</v>
      </c>
      <c r="DW21" s="21">
        <v>0</v>
      </c>
      <c r="DX21" s="21">
        <v>0</v>
      </c>
      <c r="DY21" s="21">
        <v>0</v>
      </c>
      <c r="DZ21" s="21">
        <v>0</v>
      </c>
      <c r="EA21" s="21">
        <v>0</v>
      </c>
      <c r="EB21" s="21">
        <v>0</v>
      </c>
      <c r="EC21" s="21">
        <v>0</v>
      </c>
      <c r="ED21" s="21">
        <v>0</v>
      </c>
      <c r="EE21" s="21">
        <v>0</v>
      </c>
      <c r="EF21" s="21">
        <v>0</v>
      </c>
      <c r="EG21" s="21">
        <v>0</v>
      </c>
      <c r="EH21" s="21">
        <v>0</v>
      </c>
      <c r="EI21" s="21">
        <v>0</v>
      </c>
      <c r="EJ21" s="21">
        <v>0</v>
      </c>
      <c r="EK21" s="21">
        <v>-17556.848174603176</v>
      </c>
      <c r="EL21" s="21">
        <v>0</v>
      </c>
      <c r="EM21" s="21">
        <v>0</v>
      </c>
      <c r="EN21" s="21">
        <v>0</v>
      </c>
      <c r="EO21" s="21">
        <v>0</v>
      </c>
      <c r="EP21" s="21">
        <v>0</v>
      </c>
      <c r="EQ21" s="21">
        <v>0</v>
      </c>
      <c r="ER21" s="21">
        <v>0</v>
      </c>
      <c r="ES21" s="21">
        <v>0</v>
      </c>
      <c r="ET21" s="21">
        <v>0</v>
      </c>
      <c r="EU21" s="21">
        <v>0</v>
      </c>
      <c r="EV21" s="21">
        <v>0</v>
      </c>
      <c r="EW21" s="21">
        <v>0</v>
      </c>
      <c r="EX21" s="21">
        <v>0</v>
      </c>
      <c r="EY21" s="21">
        <v>0</v>
      </c>
      <c r="EZ21" s="21">
        <v>0</v>
      </c>
      <c r="FA21" s="21">
        <v>0</v>
      </c>
      <c r="FB21" s="21">
        <v>-16169.528809523808</v>
      </c>
      <c r="FC21" s="21">
        <v>0</v>
      </c>
      <c r="FD21" s="21">
        <v>0</v>
      </c>
      <c r="FE21" s="21">
        <v>0</v>
      </c>
      <c r="FF21" s="21">
        <v>0</v>
      </c>
      <c r="FG21" s="21">
        <v>0</v>
      </c>
      <c r="FH21" s="21">
        <v>0</v>
      </c>
      <c r="FI21" s="21">
        <v>0</v>
      </c>
      <c r="FJ21" s="21">
        <v>0</v>
      </c>
      <c r="FK21" s="21">
        <v>-23738.777777777777</v>
      </c>
      <c r="FL21" s="21">
        <v>-6681.9444444444443</v>
      </c>
      <c r="FM21" s="21">
        <v>-24387.045555555556</v>
      </c>
      <c r="FN21" s="21">
        <v>0</v>
      </c>
      <c r="FO21" s="21">
        <v>-26410.135873015875</v>
      </c>
      <c r="FP21" s="21">
        <v>0</v>
      </c>
      <c r="FQ21" s="21">
        <v>0</v>
      </c>
      <c r="FR21" s="21">
        <v>0</v>
      </c>
      <c r="FS21" s="21">
        <v>0</v>
      </c>
      <c r="FT21" s="21">
        <v>0</v>
      </c>
      <c r="FU21" s="21">
        <v>0</v>
      </c>
      <c r="FV21" s="21">
        <v>0</v>
      </c>
      <c r="FW21" s="21">
        <v>0</v>
      </c>
      <c r="FX21" s="21">
        <v>0</v>
      </c>
      <c r="FY21" s="18">
        <f>SUM(B21:FX21)</f>
        <v>-770988.78611267358</v>
      </c>
    </row>
    <row r="22" spans="1:254" s="18" customFormat="1" x14ac:dyDescent="0.25">
      <c r="A22" s="42" t="s">
        <v>404</v>
      </c>
      <c r="B22" s="21">
        <v>0</v>
      </c>
      <c r="C22" s="21">
        <v>-457237.5199999999</v>
      </c>
      <c r="D22" s="21">
        <v>0</v>
      </c>
      <c r="E22" s="21">
        <v>-248015.78999999998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-78958.63</v>
      </c>
      <c r="N22" s="21">
        <v>-81487.08</v>
      </c>
      <c r="O22" s="21">
        <v>0</v>
      </c>
      <c r="P22" s="21">
        <v>-410426.46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-355717.18</v>
      </c>
      <c r="AA22" s="21">
        <v>-118856.25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-206159.39</v>
      </c>
      <c r="AP22" s="21">
        <v>0</v>
      </c>
      <c r="AQ22" s="21">
        <v>-1730466.59</v>
      </c>
      <c r="AR22" s="21">
        <v>0</v>
      </c>
      <c r="AS22" s="21">
        <v>-52815.46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-255247.75</v>
      </c>
      <c r="AZ22" s="21">
        <v>-13937.5</v>
      </c>
      <c r="BA22" s="21">
        <v>0</v>
      </c>
      <c r="BB22" s="21">
        <v>-129799</v>
      </c>
      <c r="BC22" s="21">
        <v>0</v>
      </c>
      <c r="BD22" s="21">
        <v>0</v>
      </c>
      <c r="BE22" s="21">
        <v>-392810.01</v>
      </c>
      <c r="BF22" s="21">
        <v>0</v>
      </c>
      <c r="BG22" s="21">
        <v>0</v>
      </c>
      <c r="BH22" s="21">
        <v>0</v>
      </c>
      <c r="BI22" s="21">
        <v>-231344.01</v>
      </c>
      <c r="BJ22" s="21">
        <v>-769949.09999999986</v>
      </c>
      <c r="BK22" s="21">
        <v>0</v>
      </c>
      <c r="BL22" s="21">
        <v>0</v>
      </c>
      <c r="BM22" s="21">
        <v>0</v>
      </c>
      <c r="BN22" s="21">
        <v>0</v>
      </c>
      <c r="BO22" s="21">
        <v>0</v>
      </c>
      <c r="BP22" s="21">
        <v>-42338.96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>
        <v>0</v>
      </c>
      <c r="BX22" s="21">
        <v>0</v>
      </c>
      <c r="BY22" s="21">
        <v>0</v>
      </c>
      <c r="BZ22" s="21">
        <v>0</v>
      </c>
      <c r="CA22" s="21">
        <v>-453579.94</v>
      </c>
      <c r="CB22" s="21">
        <v>0</v>
      </c>
      <c r="CC22" s="21">
        <v>0</v>
      </c>
      <c r="CD22" s="21">
        <v>0</v>
      </c>
      <c r="CE22" s="21">
        <v>0</v>
      </c>
      <c r="CF22" s="21">
        <v>0</v>
      </c>
      <c r="CG22" s="21">
        <v>0</v>
      </c>
      <c r="CH22" s="21">
        <v>0</v>
      </c>
      <c r="CI22" s="21">
        <v>0</v>
      </c>
      <c r="CJ22" s="21">
        <v>-18702.38</v>
      </c>
      <c r="CK22" s="21">
        <v>0</v>
      </c>
      <c r="CL22" s="21">
        <v>0</v>
      </c>
      <c r="CM22" s="21">
        <v>-254176.74</v>
      </c>
      <c r="CN22" s="21">
        <v>-303342.30000000005</v>
      </c>
      <c r="CO22" s="21">
        <v>0</v>
      </c>
      <c r="CP22" s="21">
        <v>0</v>
      </c>
      <c r="CQ22" s="21">
        <v>0</v>
      </c>
      <c r="CR22" s="21">
        <v>0</v>
      </c>
      <c r="CS22" s="21">
        <v>0</v>
      </c>
      <c r="CT22" s="21">
        <v>0</v>
      </c>
      <c r="CU22" s="21">
        <v>0</v>
      </c>
      <c r="CV22" s="21">
        <v>0</v>
      </c>
      <c r="CW22" s="21">
        <v>0</v>
      </c>
      <c r="CX22" s="21">
        <v>0</v>
      </c>
      <c r="CY22" s="21">
        <v>0</v>
      </c>
      <c r="CZ22" s="21">
        <v>0</v>
      </c>
      <c r="DA22" s="21">
        <v>0</v>
      </c>
      <c r="DB22" s="21">
        <v>0</v>
      </c>
      <c r="DC22" s="21">
        <v>0</v>
      </c>
      <c r="DD22" s="21">
        <v>0</v>
      </c>
      <c r="DE22" s="21">
        <v>-59551.89</v>
      </c>
      <c r="DF22" s="21">
        <v>0</v>
      </c>
      <c r="DG22" s="21">
        <v>0</v>
      </c>
      <c r="DH22" s="21">
        <v>0</v>
      </c>
      <c r="DI22" s="21">
        <v>0</v>
      </c>
      <c r="DJ22" s="21">
        <v>0</v>
      </c>
      <c r="DK22" s="21">
        <v>0</v>
      </c>
      <c r="DL22" s="21">
        <v>0</v>
      </c>
      <c r="DM22" s="21">
        <v>0</v>
      </c>
      <c r="DN22" s="21">
        <v>0</v>
      </c>
      <c r="DO22" s="21">
        <v>0</v>
      </c>
      <c r="DP22" s="21">
        <v>0</v>
      </c>
      <c r="DQ22" s="21">
        <v>0</v>
      </c>
      <c r="DR22" s="21">
        <v>0</v>
      </c>
      <c r="DS22" s="21">
        <v>0</v>
      </c>
      <c r="DT22" s="21">
        <v>0</v>
      </c>
      <c r="DU22" s="21">
        <v>0</v>
      </c>
      <c r="DV22" s="21">
        <v>0</v>
      </c>
      <c r="DW22" s="21">
        <v>0</v>
      </c>
      <c r="DX22" s="21">
        <v>0</v>
      </c>
      <c r="DY22" s="21">
        <v>0</v>
      </c>
      <c r="DZ22" s="21">
        <v>0</v>
      </c>
      <c r="EA22" s="21">
        <v>0</v>
      </c>
      <c r="EB22" s="21">
        <v>0</v>
      </c>
      <c r="EC22" s="21">
        <v>0</v>
      </c>
      <c r="ED22" s="21">
        <v>0</v>
      </c>
      <c r="EE22" s="21">
        <v>0</v>
      </c>
      <c r="EF22" s="21">
        <v>0</v>
      </c>
      <c r="EG22" s="21">
        <v>0</v>
      </c>
      <c r="EH22" s="21">
        <v>-223250.52999999997</v>
      </c>
      <c r="EI22" s="21">
        <v>-145737.66</v>
      </c>
      <c r="EJ22" s="21">
        <v>0</v>
      </c>
      <c r="EK22" s="21">
        <v>0</v>
      </c>
      <c r="EL22" s="21">
        <v>0</v>
      </c>
      <c r="EM22" s="21">
        <v>0</v>
      </c>
      <c r="EN22" s="21">
        <v>0</v>
      </c>
      <c r="EO22" s="21">
        <v>0</v>
      </c>
      <c r="EP22" s="21">
        <v>0</v>
      </c>
      <c r="EQ22" s="21">
        <v>0</v>
      </c>
      <c r="ER22" s="21">
        <v>0</v>
      </c>
      <c r="ES22" s="21">
        <v>0</v>
      </c>
      <c r="ET22" s="21">
        <v>0</v>
      </c>
      <c r="EU22" s="21">
        <v>0</v>
      </c>
      <c r="EV22" s="21">
        <v>0</v>
      </c>
      <c r="EW22" s="21">
        <v>0</v>
      </c>
      <c r="EX22" s="21">
        <v>0</v>
      </c>
      <c r="EY22" s="21">
        <v>0</v>
      </c>
      <c r="EZ22" s="21">
        <v>0</v>
      </c>
      <c r="FA22" s="21">
        <v>0</v>
      </c>
      <c r="FB22" s="21">
        <v>0</v>
      </c>
      <c r="FC22" s="21">
        <v>0</v>
      </c>
      <c r="FD22" s="21">
        <v>0</v>
      </c>
      <c r="FE22" s="21">
        <v>0</v>
      </c>
      <c r="FF22" s="21">
        <v>0</v>
      </c>
      <c r="FG22" s="21">
        <v>0</v>
      </c>
      <c r="FH22" s="21">
        <v>0</v>
      </c>
      <c r="FI22" s="21">
        <v>0</v>
      </c>
      <c r="FJ22" s="21">
        <v>0</v>
      </c>
      <c r="FK22" s="21">
        <v>-117652.93</v>
      </c>
      <c r="FL22" s="21">
        <v>-61834.1</v>
      </c>
      <c r="FM22" s="21">
        <v>-486827.04999999993</v>
      </c>
      <c r="FN22" s="21">
        <v>0</v>
      </c>
      <c r="FO22" s="21">
        <v>0</v>
      </c>
      <c r="FP22" s="21">
        <v>0</v>
      </c>
      <c r="FQ22" s="21">
        <v>0</v>
      </c>
      <c r="FR22" s="21">
        <v>0</v>
      </c>
      <c r="FS22" s="21">
        <v>0</v>
      </c>
      <c r="FT22" s="21">
        <v>0</v>
      </c>
      <c r="FU22" s="21">
        <v>0</v>
      </c>
      <c r="FV22" s="21">
        <v>0</v>
      </c>
      <c r="FW22" s="21">
        <v>0</v>
      </c>
      <c r="FX22" s="21">
        <v>-1874794.72</v>
      </c>
      <c r="FY22" s="18">
        <f t="shared" ref="FY22:FY25" si="7">SUM(B22:FX22)</f>
        <v>-9575016.9199999981</v>
      </c>
    </row>
    <row r="23" spans="1:254" s="22" customFormat="1" x14ac:dyDescent="0.25">
      <c r="A23" s="42" t="s">
        <v>403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0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0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0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0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-598280.33999999985</v>
      </c>
      <c r="FY23" s="18">
        <f t="shared" si="7"/>
        <v>-598280.33999999985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42" t="s">
        <v>416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1389.14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40">
        <v>-700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35">
        <v>4177.32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 t="shared" si="7"/>
        <v>4866.46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42" t="s">
        <v>417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35">
        <v>-100000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18">
        <f t="shared" si="7"/>
        <v>-100000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>SUM(B21:B26)</f>
        <v>-20380.222222222223</v>
      </c>
      <c r="C27" s="18">
        <f>SUM(C21:C26)</f>
        <v>-490476.5799999999</v>
      </c>
      <c r="D27" s="18">
        <f t="shared" ref="D27:BO27" si="8">SUM(D21:D26)</f>
        <v>-28787.577777777766</v>
      </c>
      <c r="E27" s="18">
        <f t="shared" si="8"/>
        <v>-248015.78999999998</v>
      </c>
      <c r="F27" s="18">
        <f t="shared" si="8"/>
        <v>0</v>
      </c>
      <c r="G27" s="18">
        <f t="shared" si="8"/>
        <v>1389.14</v>
      </c>
      <c r="H27" s="18">
        <f t="shared" si="8"/>
        <v>-28992.699444444446</v>
      </c>
      <c r="I27" s="18">
        <f t="shared" si="8"/>
        <v>0</v>
      </c>
      <c r="J27" s="18">
        <f t="shared" si="8"/>
        <v>0</v>
      </c>
      <c r="K27" s="18">
        <f t="shared" si="8"/>
        <v>-12304.786587301585</v>
      </c>
      <c r="L27" s="18">
        <f t="shared" si="8"/>
        <v>0</v>
      </c>
      <c r="M27" s="18">
        <f t="shared" si="8"/>
        <v>-78958.63</v>
      </c>
      <c r="N27" s="18">
        <f t="shared" si="8"/>
        <v>-113563.81611111111</v>
      </c>
      <c r="O27" s="18">
        <f t="shared" si="8"/>
        <v>-100000</v>
      </c>
      <c r="P27" s="18">
        <f t="shared" si="8"/>
        <v>-430245.5827777778</v>
      </c>
      <c r="Q27" s="18">
        <f t="shared" si="8"/>
        <v>0</v>
      </c>
      <c r="R27" s="18">
        <f t="shared" si="8"/>
        <v>0</v>
      </c>
      <c r="S27" s="18">
        <f t="shared" si="8"/>
        <v>0</v>
      </c>
      <c r="T27" s="18">
        <f t="shared" si="8"/>
        <v>0</v>
      </c>
      <c r="U27" s="18">
        <f t="shared" si="8"/>
        <v>0</v>
      </c>
      <c r="V27" s="18">
        <f t="shared" si="8"/>
        <v>0</v>
      </c>
      <c r="W27" s="18">
        <f t="shared" si="8"/>
        <v>0</v>
      </c>
      <c r="X27" s="18">
        <f t="shared" si="8"/>
        <v>0</v>
      </c>
      <c r="Y27" s="18">
        <f t="shared" si="8"/>
        <v>0</v>
      </c>
      <c r="Z27" s="18">
        <f t="shared" si="8"/>
        <v>-416256.2576190476</v>
      </c>
      <c r="AA27" s="18">
        <f t="shared" si="8"/>
        <v>-155741.22095238097</v>
      </c>
      <c r="AB27" s="18">
        <f t="shared" si="8"/>
        <v>0</v>
      </c>
      <c r="AC27" s="18">
        <f t="shared" si="8"/>
        <v>0</v>
      </c>
      <c r="AD27" s="18">
        <f t="shared" si="8"/>
        <v>0</v>
      </c>
      <c r="AE27" s="18">
        <f t="shared" si="8"/>
        <v>0</v>
      </c>
      <c r="AF27" s="18">
        <f t="shared" si="8"/>
        <v>0</v>
      </c>
      <c r="AG27" s="18">
        <f t="shared" si="8"/>
        <v>0</v>
      </c>
      <c r="AH27" s="18">
        <f t="shared" si="8"/>
        <v>0</v>
      </c>
      <c r="AI27" s="18">
        <f t="shared" si="8"/>
        <v>0</v>
      </c>
      <c r="AJ27" s="18">
        <f t="shared" si="8"/>
        <v>0</v>
      </c>
      <c r="AK27" s="18">
        <f t="shared" si="8"/>
        <v>0</v>
      </c>
      <c r="AL27" s="18">
        <f t="shared" si="8"/>
        <v>0</v>
      </c>
      <c r="AM27" s="18">
        <f t="shared" si="8"/>
        <v>0</v>
      </c>
      <c r="AN27" s="18">
        <f t="shared" si="8"/>
        <v>-15594.923809523809</v>
      </c>
      <c r="AO27" s="18">
        <f t="shared" si="8"/>
        <v>-261668.74357299111</v>
      </c>
      <c r="AP27" s="18">
        <f t="shared" si="8"/>
        <v>0</v>
      </c>
      <c r="AQ27" s="18">
        <f t="shared" si="8"/>
        <v>-1760092.358809524</v>
      </c>
      <c r="AR27" s="18">
        <f t="shared" si="8"/>
        <v>-12191.173968253966</v>
      </c>
      <c r="AS27" s="18">
        <f t="shared" si="8"/>
        <v>-52815.46</v>
      </c>
      <c r="AT27" s="18">
        <f t="shared" si="8"/>
        <v>0</v>
      </c>
      <c r="AU27" s="18">
        <f t="shared" si="8"/>
        <v>0</v>
      </c>
      <c r="AV27" s="18">
        <f t="shared" si="8"/>
        <v>0</v>
      </c>
      <c r="AW27" s="18">
        <f t="shared" si="8"/>
        <v>0</v>
      </c>
      <c r="AX27" s="18">
        <f t="shared" si="8"/>
        <v>0</v>
      </c>
      <c r="AY27" s="18">
        <f t="shared" si="8"/>
        <v>-265160.68813333334</v>
      </c>
      <c r="AZ27" s="18">
        <f t="shared" si="8"/>
        <v>-21726.237104761905</v>
      </c>
      <c r="BA27" s="18">
        <f t="shared" si="8"/>
        <v>-6638.1282142857153</v>
      </c>
      <c r="BB27" s="18">
        <f t="shared" si="8"/>
        <v>-129799</v>
      </c>
      <c r="BC27" s="18">
        <f t="shared" si="8"/>
        <v>-4277.9048492063494</v>
      </c>
      <c r="BD27" s="18">
        <f t="shared" si="8"/>
        <v>0</v>
      </c>
      <c r="BE27" s="18">
        <f t="shared" si="8"/>
        <v>-422546.12412698416</v>
      </c>
      <c r="BF27" s="18">
        <f t="shared" si="8"/>
        <v>-885.0837619047619</v>
      </c>
      <c r="BG27" s="18">
        <f t="shared" si="8"/>
        <v>0</v>
      </c>
      <c r="BH27" s="18">
        <f t="shared" si="8"/>
        <v>0</v>
      </c>
      <c r="BI27" s="18">
        <f t="shared" si="8"/>
        <v>-231344.01</v>
      </c>
      <c r="BJ27" s="18">
        <f t="shared" si="8"/>
        <v>-779360.64039682527</v>
      </c>
      <c r="BK27" s="18">
        <f t="shared" si="8"/>
        <v>0</v>
      </c>
      <c r="BL27" s="18">
        <v>0</v>
      </c>
      <c r="BM27" s="18">
        <f t="shared" si="8"/>
        <v>-11426.944444444443</v>
      </c>
      <c r="BN27" s="18">
        <f t="shared" si="8"/>
        <v>0</v>
      </c>
      <c r="BO27" s="18">
        <f t="shared" si="8"/>
        <v>0</v>
      </c>
      <c r="BP27" s="18">
        <f t="shared" ref="BP27:EA27" si="9">SUM(BP21:BP26)</f>
        <v>-42338.96</v>
      </c>
      <c r="BQ27" s="18">
        <f t="shared" si="9"/>
        <v>0</v>
      </c>
      <c r="BR27" s="18">
        <f t="shared" si="9"/>
        <v>0</v>
      </c>
      <c r="BS27" s="18">
        <f t="shared" si="9"/>
        <v>0</v>
      </c>
      <c r="BT27" s="18">
        <f t="shared" si="9"/>
        <v>0</v>
      </c>
      <c r="BU27" s="18">
        <f t="shared" si="9"/>
        <v>0</v>
      </c>
      <c r="BV27" s="18">
        <f t="shared" si="9"/>
        <v>0</v>
      </c>
      <c r="BW27" s="18">
        <f t="shared" si="9"/>
        <v>0</v>
      </c>
      <c r="BX27" s="18">
        <f t="shared" si="9"/>
        <v>0</v>
      </c>
      <c r="BY27" s="18">
        <f t="shared" si="9"/>
        <v>0</v>
      </c>
      <c r="BZ27" s="18">
        <f t="shared" si="9"/>
        <v>0</v>
      </c>
      <c r="CA27" s="18">
        <f t="shared" si="9"/>
        <v>-509612.39555555553</v>
      </c>
      <c r="CB27" s="18">
        <f t="shared" si="9"/>
        <v>0</v>
      </c>
      <c r="CC27" s="18">
        <f t="shared" si="9"/>
        <v>0</v>
      </c>
      <c r="CD27" s="18">
        <f t="shared" si="9"/>
        <v>-700</v>
      </c>
      <c r="CE27" s="18">
        <f t="shared" si="9"/>
        <v>0</v>
      </c>
      <c r="CF27" s="18">
        <f t="shared" si="9"/>
        <v>0</v>
      </c>
      <c r="CG27" s="18">
        <f t="shared" si="9"/>
        <v>0</v>
      </c>
      <c r="CH27" s="18">
        <f t="shared" si="9"/>
        <v>0</v>
      </c>
      <c r="CI27" s="18">
        <f t="shared" si="9"/>
        <v>0</v>
      </c>
      <c r="CJ27" s="18">
        <f t="shared" si="9"/>
        <v>-18702.38</v>
      </c>
      <c r="CK27" s="18">
        <f t="shared" si="9"/>
        <v>0</v>
      </c>
      <c r="CL27" s="18">
        <f t="shared" si="9"/>
        <v>0</v>
      </c>
      <c r="CM27" s="18">
        <f t="shared" si="9"/>
        <v>-297304.99619047617</v>
      </c>
      <c r="CN27" s="18">
        <f t="shared" si="9"/>
        <v>-323145.92452380958</v>
      </c>
      <c r="CO27" s="18">
        <f t="shared" si="9"/>
        <v>0</v>
      </c>
      <c r="CP27" s="18">
        <f t="shared" si="9"/>
        <v>0</v>
      </c>
      <c r="CQ27" s="18">
        <f t="shared" si="9"/>
        <v>0</v>
      </c>
      <c r="CR27" s="18">
        <f t="shared" si="9"/>
        <v>0</v>
      </c>
      <c r="CS27" s="18">
        <f t="shared" si="9"/>
        <v>0</v>
      </c>
      <c r="CT27" s="18">
        <f t="shared" si="9"/>
        <v>0</v>
      </c>
      <c r="CU27" s="18">
        <f t="shared" si="9"/>
        <v>0</v>
      </c>
      <c r="CV27" s="18">
        <f t="shared" si="9"/>
        <v>0</v>
      </c>
      <c r="CW27" s="18">
        <f t="shared" si="9"/>
        <v>0</v>
      </c>
      <c r="CX27" s="18">
        <f t="shared" si="9"/>
        <v>4177.32</v>
      </c>
      <c r="CY27" s="18">
        <f t="shared" si="9"/>
        <v>-13550.222222222223</v>
      </c>
      <c r="CZ27" s="18">
        <f t="shared" si="9"/>
        <v>0</v>
      </c>
      <c r="DA27" s="18">
        <f t="shared" si="9"/>
        <v>0</v>
      </c>
      <c r="DB27" s="18">
        <f t="shared" si="9"/>
        <v>0</v>
      </c>
      <c r="DC27" s="18">
        <f t="shared" si="9"/>
        <v>0</v>
      </c>
      <c r="DD27" s="18">
        <f t="shared" si="9"/>
        <v>0</v>
      </c>
      <c r="DE27" s="18">
        <f t="shared" si="9"/>
        <v>-97625.667777777766</v>
      </c>
      <c r="DF27" s="18">
        <f t="shared" si="9"/>
        <v>0</v>
      </c>
      <c r="DG27" s="18">
        <f t="shared" si="9"/>
        <v>-10284.921746031743</v>
      </c>
      <c r="DH27" s="18">
        <f t="shared" si="9"/>
        <v>0</v>
      </c>
      <c r="DI27" s="18">
        <f t="shared" si="9"/>
        <v>0</v>
      </c>
      <c r="DJ27" s="18">
        <f t="shared" si="9"/>
        <v>0</v>
      </c>
      <c r="DK27" s="18">
        <f t="shared" si="9"/>
        <v>-9148.3827777777788</v>
      </c>
      <c r="DL27" s="18">
        <f t="shared" si="9"/>
        <v>0</v>
      </c>
      <c r="DM27" s="18">
        <f t="shared" si="9"/>
        <v>0</v>
      </c>
      <c r="DN27" s="18">
        <f t="shared" si="9"/>
        <v>0</v>
      </c>
      <c r="DO27" s="18">
        <f t="shared" si="9"/>
        <v>0</v>
      </c>
      <c r="DP27" s="18">
        <f t="shared" si="9"/>
        <v>0</v>
      </c>
      <c r="DQ27" s="18">
        <f t="shared" si="9"/>
        <v>0</v>
      </c>
      <c r="DR27" s="18">
        <f t="shared" si="9"/>
        <v>0</v>
      </c>
      <c r="DS27" s="18">
        <f t="shared" si="9"/>
        <v>0</v>
      </c>
      <c r="DT27" s="18">
        <f t="shared" si="9"/>
        <v>0</v>
      </c>
      <c r="DU27" s="18">
        <f t="shared" si="9"/>
        <v>0</v>
      </c>
      <c r="DV27" s="18">
        <f t="shared" si="9"/>
        <v>0</v>
      </c>
      <c r="DW27" s="18">
        <f t="shared" si="9"/>
        <v>0</v>
      </c>
      <c r="DX27" s="18">
        <f t="shared" si="9"/>
        <v>0</v>
      </c>
      <c r="DY27" s="18">
        <f t="shared" si="9"/>
        <v>0</v>
      </c>
      <c r="DZ27" s="18">
        <f t="shared" si="9"/>
        <v>0</v>
      </c>
      <c r="EA27" s="18">
        <f t="shared" si="9"/>
        <v>0</v>
      </c>
      <c r="EB27" s="18">
        <f t="shared" ref="EB27:FX27" si="10">SUM(EB21:EB26)</f>
        <v>0</v>
      </c>
      <c r="EC27" s="18">
        <f t="shared" si="10"/>
        <v>0</v>
      </c>
      <c r="ED27" s="18">
        <f t="shared" si="10"/>
        <v>0</v>
      </c>
      <c r="EE27" s="18">
        <f t="shared" si="10"/>
        <v>0</v>
      </c>
      <c r="EF27" s="18">
        <f t="shared" si="10"/>
        <v>0</v>
      </c>
      <c r="EG27" s="18">
        <f t="shared" si="10"/>
        <v>0</v>
      </c>
      <c r="EH27" s="18">
        <f t="shared" si="10"/>
        <v>-223250.52999999997</v>
      </c>
      <c r="EI27" s="18">
        <f t="shared" si="10"/>
        <v>-145737.66</v>
      </c>
      <c r="EJ27" s="18">
        <f t="shared" si="10"/>
        <v>0</v>
      </c>
      <c r="EK27" s="18">
        <f t="shared" si="10"/>
        <v>-17556.848174603176</v>
      </c>
      <c r="EL27" s="18">
        <f t="shared" si="10"/>
        <v>0</v>
      </c>
      <c r="EM27" s="18">
        <f t="shared" si="10"/>
        <v>0</v>
      </c>
      <c r="EN27" s="18">
        <f t="shared" si="10"/>
        <v>0</v>
      </c>
      <c r="EO27" s="18">
        <f t="shared" si="10"/>
        <v>0</v>
      </c>
      <c r="EP27" s="18">
        <f t="shared" si="10"/>
        <v>0</v>
      </c>
      <c r="EQ27" s="18">
        <v>0</v>
      </c>
      <c r="ER27" s="18">
        <f t="shared" si="10"/>
        <v>0</v>
      </c>
      <c r="ES27" s="18">
        <f t="shared" si="10"/>
        <v>0</v>
      </c>
      <c r="ET27" s="18">
        <f t="shared" si="10"/>
        <v>0</v>
      </c>
      <c r="EU27" s="18">
        <f t="shared" si="10"/>
        <v>0</v>
      </c>
      <c r="EV27" s="18">
        <f t="shared" si="10"/>
        <v>0</v>
      </c>
      <c r="EW27" s="18">
        <f t="shared" si="10"/>
        <v>0</v>
      </c>
      <c r="EX27" s="18">
        <f t="shared" si="10"/>
        <v>0</v>
      </c>
      <c r="EY27" s="18">
        <f t="shared" si="10"/>
        <v>0</v>
      </c>
      <c r="EZ27" s="18">
        <f t="shared" si="10"/>
        <v>0</v>
      </c>
      <c r="FA27" s="18">
        <f t="shared" si="10"/>
        <v>0</v>
      </c>
      <c r="FB27" s="18">
        <f t="shared" si="10"/>
        <v>-16169.528809523808</v>
      </c>
      <c r="FC27" s="18">
        <f t="shared" si="10"/>
        <v>0</v>
      </c>
      <c r="FD27" s="18">
        <f t="shared" si="10"/>
        <v>0</v>
      </c>
      <c r="FE27" s="18">
        <f t="shared" si="10"/>
        <v>0</v>
      </c>
      <c r="FF27" s="18">
        <f t="shared" si="10"/>
        <v>0</v>
      </c>
      <c r="FG27" s="18">
        <f t="shared" si="10"/>
        <v>0</v>
      </c>
      <c r="FH27" s="18">
        <f t="shared" si="10"/>
        <v>0</v>
      </c>
      <c r="FI27" s="18">
        <f t="shared" si="10"/>
        <v>0</v>
      </c>
      <c r="FJ27" s="18">
        <f t="shared" si="10"/>
        <v>0</v>
      </c>
      <c r="FK27" s="18">
        <f t="shared" si="10"/>
        <v>-141391.70777777777</v>
      </c>
      <c r="FL27" s="18">
        <f t="shared" si="10"/>
        <v>-68516.044444444444</v>
      </c>
      <c r="FM27" s="18">
        <f t="shared" si="10"/>
        <v>-511214.09555555548</v>
      </c>
      <c r="FN27" s="18">
        <f t="shared" si="10"/>
        <v>0</v>
      </c>
      <c r="FO27" s="18">
        <f t="shared" si="10"/>
        <v>-26410.135873015875</v>
      </c>
      <c r="FP27" s="18">
        <f t="shared" si="10"/>
        <v>0</v>
      </c>
      <c r="FQ27" s="18">
        <f t="shared" si="10"/>
        <v>0</v>
      </c>
      <c r="FR27" s="18">
        <f t="shared" si="10"/>
        <v>0</v>
      </c>
      <c r="FS27" s="18">
        <f t="shared" si="10"/>
        <v>0</v>
      </c>
      <c r="FT27" s="18">
        <f t="shared" si="10"/>
        <v>0</v>
      </c>
      <c r="FU27" s="18">
        <f t="shared" si="10"/>
        <v>0</v>
      </c>
      <c r="FV27" s="18">
        <f t="shared" si="10"/>
        <v>0</v>
      </c>
      <c r="FW27" s="18">
        <f t="shared" si="10"/>
        <v>0</v>
      </c>
      <c r="FX27" s="18">
        <f t="shared" si="10"/>
        <v>-2473075.0599999996</v>
      </c>
      <c r="FY27" s="18">
        <f>SUM(B27:FX27)</f>
        <v>-11039419.586112674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>ROUND(B17+B27,2)</f>
        <v>4585794.97</v>
      </c>
      <c r="C29" s="25">
        <f t="shared" ref="C29:BN29" si="11">ROUND(C17+C27,2)</f>
        <v>27759115.09</v>
      </c>
      <c r="D29" s="25">
        <f t="shared" si="11"/>
        <v>2815356.81</v>
      </c>
      <c r="E29" s="25">
        <f t="shared" si="11"/>
        <v>17454112.989999998</v>
      </c>
      <c r="F29" s="25">
        <f t="shared" si="11"/>
        <v>423557.29</v>
      </c>
      <c r="G29" s="25">
        <f t="shared" si="11"/>
        <v>1011487.32</v>
      </c>
      <c r="H29" s="25">
        <f t="shared" si="11"/>
        <v>5776800.1200000001</v>
      </c>
      <c r="I29" s="25">
        <f t="shared" si="11"/>
        <v>1514940.73</v>
      </c>
      <c r="J29" s="25">
        <f t="shared" si="11"/>
        <v>238137.94</v>
      </c>
      <c r="K29" s="25">
        <f t="shared" si="11"/>
        <v>114775.69</v>
      </c>
      <c r="L29" s="25">
        <f t="shared" si="11"/>
        <v>460398.53</v>
      </c>
      <c r="M29" s="25">
        <f t="shared" si="11"/>
        <v>42787641.240000002</v>
      </c>
      <c r="N29" s="25">
        <f t="shared" si="11"/>
        <v>7047517.8799999999</v>
      </c>
      <c r="O29" s="25">
        <f t="shared" si="11"/>
        <v>219472.01</v>
      </c>
      <c r="P29" s="25">
        <f t="shared" si="11"/>
        <v>31698361</v>
      </c>
      <c r="Q29" s="25">
        <f t="shared" si="11"/>
        <v>5483900.3399999999</v>
      </c>
      <c r="R29" s="25">
        <f t="shared" si="11"/>
        <v>210172.66</v>
      </c>
      <c r="S29" s="25">
        <f t="shared" si="11"/>
        <v>287009.68</v>
      </c>
      <c r="T29" s="25">
        <f t="shared" si="11"/>
        <v>58149.06</v>
      </c>
      <c r="U29" s="25">
        <f t="shared" si="11"/>
        <v>257295.15</v>
      </c>
      <c r="V29" s="25">
        <f t="shared" si="11"/>
        <v>386790.43</v>
      </c>
      <c r="W29" s="25">
        <f t="shared" si="11"/>
        <v>100901.45</v>
      </c>
      <c r="X29" s="25">
        <f t="shared" si="11"/>
        <v>787962.3</v>
      </c>
      <c r="Y29" s="25">
        <f t="shared" si="11"/>
        <v>345727.41</v>
      </c>
      <c r="Z29" s="25">
        <f t="shared" si="11"/>
        <v>16877110.73</v>
      </c>
      <c r="AA29" s="25">
        <f t="shared" si="11"/>
        <v>1323695.3400000001</v>
      </c>
      <c r="AB29" s="25">
        <f t="shared" si="11"/>
        <v>159845.73000000001</v>
      </c>
      <c r="AC29" s="25">
        <f t="shared" si="11"/>
        <v>434715.95</v>
      </c>
      <c r="AD29" s="25">
        <f t="shared" si="11"/>
        <v>120731.97</v>
      </c>
      <c r="AE29" s="25">
        <f t="shared" si="11"/>
        <v>191534.52</v>
      </c>
      <c r="AF29" s="25">
        <f t="shared" si="11"/>
        <v>342451.62</v>
      </c>
      <c r="AG29" s="25">
        <f t="shared" si="11"/>
        <v>1167379.52</v>
      </c>
      <c r="AH29" s="25">
        <f t="shared" si="11"/>
        <v>426915.78</v>
      </c>
      <c r="AI29" s="25">
        <f t="shared" si="11"/>
        <v>260203.51999999999</v>
      </c>
      <c r="AJ29" s="25">
        <f t="shared" si="11"/>
        <v>159484.53</v>
      </c>
      <c r="AK29" s="25">
        <f t="shared" si="11"/>
        <v>200962.8</v>
      </c>
      <c r="AL29" s="25">
        <f t="shared" si="11"/>
        <v>429870.93</v>
      </c>
      <c r="AM29" s="25">
        <f t="shared" si="11"/>
        <v>0</v>
      </c>
      <c r="AN29" s="25">
        <f t="shared" si="11"/>
        <v>3506449.51</v>
      </c>
      <c r="AO29" s="25">
        <f t="shared" si="11"/>
        <v>22501516.370000001</v>
      </c>
      <c r="AP29" s="25">
        <f t="shared" si="11"/>
        <v>261133.67</v>
      </c>
      <c r="AQ29" s="25">
        <f t="shared" si="11"/>
        <v>35210841.25</v>
      </c>
      <c r="AR29" s="25">
        <f t="shared" si="11"/>
        <v>1375662.05</v>
      </c>
      <c r="AS29" s="25">
        <f t="shared" si="11"/>
        <v>1872342.91</v>
      </c>
      <c r="AT29" s="25">
        <f t="shared" si="11"/>
        <v>250771.07</v>
      </c>
      <c r="AU29" s="25">
        <f t="shared" si="11"/>
        <v>392264.97</v>
      </c>
      <c r="AV29" s="25">
        <f t="shared" si="11"/>
        <v>366961.02</v>
      </c>
      <c r="AW29" s="25">
        <f t="shared" si="11"/>
        <v>106927.03999999999</v>
      </c>
      <c r="AX29" s="25">
        <f t="shared" si="11"/>
        <v>469214.13</v>
      </c>
      <c r="AY29" s="25">
        <f t="shared" si="11"/>
        <v>13411172.27</v>
      </c>
      <c r="AZ29" s="25">
        <f t="shared" si="11"/>
        <v>7906535.6500000004</v>
      </c>
      <c r="BA29" s="25">
        <f t="shared" si="11"/>
        <v>8359802.8499999996</v>
      </c>
      <c r="BB29" s="25">
        <f t="shared" si="11"/>
        <v>15544386.48</v>
      </c>
      <c r="BC29" s="25">
        <f t="shared" si="11"/>
        <v>2375438.4700000002</v>
      </c>
      <c r="BD29" s="25">
        <f t="shared" si="11"/>
        <v>954950.7</v>
      </c>
      <c r="BE29" s="25">
        <f t="shared" si="11"/>
        <v>20179094.850000001</v>
      </c>
      <c r="BF29" s="25">
        <f t="shared" si="11"/>
        <v>1066693.04</v>
      </c>
      <c r="BG29" s="25">
        <f t="shared" si="11"/>
        <v>594415.65</v>
      </c>
      <c r="BH29" s="25">
        <f t="shared" si="11"/>
        <v>418183.16</v>
      </c>
      <c r="BI29" s="25">
        <f t="shared" si="11"/>
        <v>4001246.5</v>
      </c>
      <c r="BJ29" s="25">
        <f t="shared" si="11"/>
        <v>30497785.23</v>
      </c>
      <c r="BK29" s="25">
        <f t="shared" si="11"/>
        <v>166225.38</v>
      </c>
      <c r="BL29" s="25">
        <f t="shared" si="11"/>
        <v>524437.81999999995</v>
      </c>
      <c r="BM29" s="25">
        <f t="shared" si="11"/>
        <v>2626911.11</v>
      </c>
      <c r="BN29" s="25">
        <f t="shared" si="11"/>
        <v>855460.93</v>
      </c>
      <c r="BO29" s="25">
        <f t="shared" ref="BO29:DZ29" si="12">ROUND(BO17+BO27,2)</f>
        <v>58193.36</v>
      </c>
      <c r="BP29" s="25">
        <f t="shared" si="12"/>
        <v>1733324.1</v>
      </c>
      <c r="BQ29" s="25">
        <f t="shared" si="12"/>
        <v>4349388.8499999996</v>
      </c>
      <c r="BR29" s="25">
        <f t="shared" si="12"/>
        <v>1088125.6299999999</v>
      </c>
      <c r="BS29" s="25">
        <f t="shared" si="12"/>
        <v>195386.62</v>
      </c>
      <c r="BT29" s="25">
        <f t="shared" si="12"/>
        <v>291666.34999999998</v>
      </c>
      <c r="BU29" s="25">
        <f t="shared" si="12"/>
        <v>0</v>
      </c>
      <c r="BV29" s="25">
        <f t="shared" si="12"/>
        <v>393668.79</v>
      </c>
      <c r="BW29" s="25">
        <f t="shared" si="12"/>
        <v>50789.66</v>
      </c>
      <c r="BX29" s="25">
        <f t="shared" si="12"/>
        <v>208774.35</v>
      </c>
      <c r="BY29" s="25">
        <f t="shared" si="12"/>
        <v>263031.62</v>
      </c>
      <c r="BZ29" s="25">
        <f t="shared" si="12"/>
        <v>38941.14</v>
      </c>
      <c r="CA29" s="25">
        <f t="shared" si="12"/>
        <v>42294792.380000003</v>
      </c>
      <c r="CB29" s="25">
        <f t="shared" si="12"/>
        <v>236822.79</v>
      </c>
      <c r="CC29" s="25">
        <f t="shared" si="12"/>
        <v>326497.53000000003</v>
      </c>
      <c r="CD29" s="25">
        <f t="shared" si="12"/>
        <v>188955.86</v>
      </c>
      <c r="CE29" s="25">
        <f t="shared" si="12"/>
        <v>122559.16</v>
      </c>
      <c r="CF29" s="25">
        <f t="shared" si="12"/>
        <v>239778.24</v>
      </c>
      <c r="CG29" s="25">
        <f t="shared" si="12"/>
        <v>197727.39</v>
      </c>
      <c r="CH29" s="25">
        <f t="shared" si="12"/>
        <v>536183.29</v>
      </c>
      <c r="CI29" s="25">
        <f t="shared" si="12"/>
        <v>10586.7</v>
      </c>
      <c r="CJ29" s="25">
        <f t="shared" si="12"/>
        <v>3150391.82</v>
      </c>
      <c r="CK29" s="25">
        <f t="shared" si="12"/>
        <v>1323526.53</v>
      </c>
      <c r="CL29" s="25">
        <f t="shared" si="12"/>
        <v>649528.01</v>
      </c>
      <c r="CM29" s="25">
        <f t="shared" si="12"/>
        <v>17325072.969999999</v>
      </c>
      <c r="CN29" s="25">
        <f t="shared" si="12"/>
        <v>5859599.5099999998</v>
      </c>
      <c r="CO29" s="25">
        <f t="shared" si="12"/>
        <v>0</v>
      </c>
      <c r="CP29" s="25">
        <f t="shared" si="12"/>
        <v>769517.25</v>
      </c>
      <c r="CQ29" s="25">
        <f t="shared" si="12"/>
        <v>364724.19</v>
      </c>
      <c r="CR29" s="25">
        <f t="shared" si="12"/>
        <v>228975.01</v>
      </c>
      <c r="CS29" s="25">
        <f t="shared" si="12"/>
        <v>118730.84</v>
      </c>
      <c r="CT29" s="25">
        <f t="shared" si="12"/>
        <v>345869.45</v>
      </c>
      <c r="CU29" s="25">
        <f t="shared" si="12"/>
        <v>79278</v>
      </c>
      <c r="CV29" s="25">
        <f t="shared" si="12"/>
        <v>258214.91</v>
      </c>
      <c r="CW29" s="25">
        <f t="shared" si="12"/>
        <v>379852.64</v>
      </c>
      <c r="CX29" s="25">
        <f t="shared" si="12"/>
        <v>119450.75</v>
      </c>
      <c r="CY29" s="25">
        <f t="shared" si="12"/>
        <v>1455784.08</v>
      </c>
      <c r="CZ29" s="25">
        <f t="shared" si="12"/>
        <v>177434.42</v>
      </c>
      <c r="DA29" s="25">
        <f t="shared" si="12"/>
        <v>294039.7</v>
      </c>
      <c r="DB29" s="25">
        <f t="shared" si="12"/>
        <v>166512.42000000001</v>
      </c>
      <c r="DC29" s="25">
        <f t="shared" si="12"/>
        <v>238743.08</v>
      </c>
      <c r="DD29" s="25">
        <f t="shared" si="12"/>
        <v>186002.69</v>
      </c>
      <c r="DE29" s="25">
        <f t="shared" si="12"/>
        <v>14195804.82</v>
      </c>
      <c r="DF29" s="25">
        <f t="shared" si="12"/>
        <v>61183.78</v>
      </c>
      <c r="DG29" s="25">
        <f t="shared" si="12"/>
        <v>1018995.65</v>
      </c>
      <c r="DH29" s="25">
        <f t="shared" si="12"/>
        <v>1320223.22</v>
      </c>
      <c r="DI29" s="25">
        <f t="shared" si="12"/>
        <v>691512.69</v>
      </c>
      <c r="DJ29" s="25">
        <f t="shared" si="12"/>
        <v>428857.62</v>
      </c>
      <c r="DK29" s="25">
        <f t="shared" si="12"/>
        <v>3308410.98</v>
      </c>
      <c r="DL29" s="25">
        <f t="shared" si="12"/>
        <v>396927.27</v>
      </c>
      <c r="DM29" s="25">
        <f t="shared" si="12"/>
        <v>851175.12</v>
      </c>
      <c r="DN29" s="25">
        <f t="shared" si="12"/>
        <v>2949569.58</v>
      </c>
      <c r="DO29" s="25">
        <f t="shared" si="12"/>
        <v>234878.27</v>
      </c>
      <c r="DP29" s="25">
        <f t="shared" si="12"/>
        <v>0</v>
      </c>
      <c r="DQ29" s="25">
        <f t="shared" si="12"/>
        <v>1092895.4099999999</v>
      </c>
      <c r="DR29" s="25">
        <f t="shared" si="12"/>
        <v>587712.1</v>
      </c>
      <c r="DS29" s="25">
        <f t="shared" si="12"/>
        <v>269406.71999999997</v>
      </c>
      <c r="DT29" s="25">
        <f t="shared" si="12"/>
        <v>353575.27</v>
      </c>
      <c r="DU29" s="25">
        <f t="shared" si="12"/>
        <v>396011.02</v>
      </c>
      <c r="DV29" s="25">
        <f t="shared" si="12"/>
        <v>446063.88</v>
      </c>
      <c r="DW29" s="25">
        <f t="shared" si="12"/>
        <v>101334.66</v>
      </c>
      <c r="DX29" s="25">
        <f t="shared" si="12"/>
        <v>140001.64000000001</v>
      </c>
      <c r="DY29" s="25">
        <f t="shared" si="12"/>
        <v>350240.29</v>
      </c>
      <c r="DZ29" s="25">
        <f t="shared" si="12"/>
        <v>0</v>
      </c>
      <c r="EA29" s="25">
        <f t="shared" ref="EA29:FX29" si="13">ROUND(EA17+EA27,2)</f>
        <v>384142.2</v>
      </c>
      <c r="EB29" s="25">
        <f t="shared" si="13"/>
        <v>264927.73</v>
      </c>
      <c r="EC29" s="25">
        <f t="shared" si="13"/>
        <v>0</v>
      </c>
      <c r="ED29" s="25">
        <f t="shared" si="13"/>
        <v>251418.41</v>
      </c>
      <c r="EE29" s="25">
        <f t="shared" si="13"/>
        <v>1146026.0900000001</v>
      </c>
      <c r="EF29" s="25">
        <f t="shared" si="13"/>
        <v>255386.42</v>
      </c>
      <c r="EG29" s="25">
        <f t="shared" si="13"/>
        <v>299480.09000000003</v>
      </c>
      <c r="EH29" s="25">
        <f t="shared" si="13"/>
        <v>9875599.4299999997</v>
      </c>
      <c r="EI29" s="25">
        <f t="shared" si="13"/>
        <v>8250149.8700000001</v>
      </c>
      <c r="EJ29" s="25">
        <f t="shared" si="13"/>
        <v>512544.93</v>
      </c>
      <c r="EK29" s="25">
        <f t="shared" si="13"/>
        <v>436480.93</v>
      </c>
      <c r="EL29" s="25">
        <f t="shared" si="13"/>
        <v>286408.03000000003</v>
      </c>
      <c r="EM29" s="25">
        <f t="shared" si="13"/>
        <v>1034183.27</v>
      </c>
      <c r="EN29" s="25">
        <f t="shared" si="13"/>
        <v>275743.57</v>
      </c>
      <c r="EO29" s="25">
        <f t="shared" si="13"/>
        <v>212579.91</v>
      </c>
      <c r="EP29" s="25">
        <f t="shared" si="13"/>
        <v>1978784.51</v>
      </c>
      <c r="EQ29" s="25">
        <f t="shared" si="13"/>
        <v>146919.03</v>
      </c>
      <c r="ER29" s="25">
        <f t="shared" si="13"/>
        <v>198106.69</v>
      </c>
      <c r="ES29" s="25">
        <f t="shared" si="13"/>
        <v>213691.41</v>
      </c>
      <c r="ET29" s="25">
        <f t="shared" si="13"/>
        <v>526212.56000000006</v>
      </c>
      <c r="EU29" s="25">
        <f t="shared" si="13"/>
        <v>71794.41</v>
      </c>
      <c r="EV29" s="25">
        <f t="shared" si="13"/>
        <v>380598.52</v>
      </c>
      <c r="EW29" s="25">
        <f t="shared" si="13"/>
        <v>261721.99</v>
      </c>
      <c r="EX29" s="25">
        <f t="shared" si="13"/>
        <v>884326.03</v>
      </c>
      <c r="EY29" s="25">
        <f t="shared" si="13"/>
        <v>154067.14000000001</v>
      </c>
      <c r="EZ29" s="25">
        <f t="shared" si="13"/>
        <v>0</v>
      </c>
      <c r="FA29" s="25">
        <f t="shared" si="13"/>
        <v>0</v>
      </c>
      <c r="FB29" s="25">
        <f t="shared" si="13"/>
        <v>919742.28</v>
      </c>
      <c r="FC29" s="25">
        <f t="shared" si="13"/>
        <v>335096.78999999998</v>
      </c>
      <c r="FD29" s="25">
        <f t="shared" si="13"/>
        <v>110922.48</v>
      </c>
      <c r="FE29" s="25">
        <f t="shared" si="13"/>
        <v>332372.77</v>
      </c>
      <c r="FF29" s="25">
        <f t="shared" si="13"/>
        <v>155676.76</v>
      </c>
      <c r="FG29" s="25">
        <f t="shared" si="13"/>
        <v>75699.63</v>
      </c>
      <c r="FH29" s="25">
        <f t="shared" si="13"/>
        <v>642911.23</v>
      </c>
      <c r="FI29" s="25">
        <f t="shared" si="13"/>
        <v>68989.460000000006</v>
      </c>
      <c r="FJ29" s="25">
        <f t="shared" si="13"/>
        <v>671793.59</v>
      </c>
      <c r="FK29" s="25">
        <f t="shared" si="13"/>
        <v>3055820.3</v>
      </c>
      <c r="FL29" s="25">
        <f t="shared" si="13"/>
        <v>1847909.09</v>
      </c>
      <c r="FM29" s="25">
        <f t="shared" si="13"/>
        <v>18438106.359999999</v>
      </c>
      <c r="FN29" s="25">
        <f t="shared" si="13"/>
        <v>0</v>
      </c>
      <c r="FO29" s="25">
        <f t="shared" si="13"/>
        <v>817457.84</v>
      </c>
      <c r="FP29" s="25">
        <f t="shared" si="13"/>
        <v>45877.74</v>
      </c>
      <c r="FQ29" s="25">
        <f t="shared" si="13"/>
        <v>0</v>
      </c>
      <c r="FR29" s="25">
        <f t="shared" si="13"/>
        <v>145648.94</v>
      </c>
      <c r="FS29" s="25">
        <f t="shared" si="13"/>
        <v>0</v>
      </c>
      <c r="FT29" s="25">
        <f t="shared" si="13"/>
        <v>547616.81000000006</v>
      </c>
      <c r="FU29" s="25">
        <f t="shared" si="13"/>
        <v>577258.81999999995</v>
      </c>
      <c r="FV29" s="25">
        <f t="shared" si="13"/>
        <v>303452.11</v>
      </c>
      <c r="FW29" s="25">
        <f t="shared" si="13"/>
        <v>116848.88</v>
      </c>
      <c r="FX29" s="25">
        <f t="shared" si="13"/>
        <v>17469603.120000001</v>
      </c>
      <c r="FY29" s="25">
        <f>SUM(B29:FX29)</f>
        <v>540208425.35000014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551247844.93000007</v>
      </c>
      <c r="C32" s="39">
        <f>FY29</f>
        <v>540208425.35000014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3" x14ac:dyDescent="0.25">
      <c r="B33" s="48">
        <f>+B17+K17+M17+N17+P17+AA17+AK17+AM17+AO17+AQ17+AR17+AS17+BU17+BX17+CI17+CM17+CN17+CO17+CY17+DZ17+EC17+EO17+EQ17+EV17+EZ17+FH17+FJ17+FK17+FL17+FO17+BL17+AZ17+BF17</f>
        <v>194643477.46999994</v>
      </c>
      <c r="C33" s="49">
        <f>+B29+K29+M29+N29+P29+AA29+AK29+AM29+AO29+AQ29+AR29+AS29+BU29+BX29+CI29+CM29+CN29+CO29+CY29+DZ29+EC29+EO29+EQ29+EV29+EZ29+FH29+FJ29+FK29+FL29+FO29+BL29+AZ29+BF29</f>
        <v>190852585.13000003</v>
      </c>
      <c r="D33" s="50" t="s">
        <v>407</v>
      </c>
      <c r="E33" s="26"/>
      <c r="AJ33" s="4"/>
      <c r="AQ33" s="22"/>
      <c r="CE33" s="25"/>
      <c r="EC33" s="26"/>
      <c r="FX33" s="4"/>
      <c r="FY33" s="4"/>
    </row>
    <row r="34" spans="1:183" x14ac:dyDescent="0.25">
      <c r="B34" s="26">
        <f>B32-B33</f>
        <v>356604367.46000016</v>
      </c>
      <c r="C34" s="26">
        <f>C32-C33</f>
        <v>349355840.22000015</v>
      </c>
      <c r="AJ34" s="4"/>
      <c r="FX34" s="4"/>
      <c r="FY34" s="10"/>
    </row>
    <row r="35" spans="1:183" x14ac:dyDescent="0.25">
      <c r="B35" s="26"/>
      <c r="C35" s="26"/>
      <c r="AJ35" s="4"/>
      <c r="FX35" s="4"/>
      <c r="FY35" s="10"/>
    </row>
    <row r="36" spans="1:183" x14ac:dyDescent="0.25">
      <c r="A36" s="43"/>
      <c r="B36" s="26"/>
      <c r="FX36" s="4"/>
    </row>
    <row r="37" spans="1:183" x14ac:dyDescent="0.25"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</row>
    <row r="38" spans="1:183" x14ac:dyDescent="0.25"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"/>
      <c r="FY38" s="12"/>
      <c r="FZ38" s="44"/>
      <c r="GA38" s="26"/>
    </row>
    <row r="39" spans="1:183" x14ac:dyDescent="0.25">
      <c r="FX39" s="4"/>
    </row>
    <row r="40" spans="1:183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"/>
      <c r="FY40" s="26"/>
    </row>
    <row r="41" spans="1:183" x14ac:dyDescent="0.25">
      <c r="B41" s="4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4"/>
    </row>
    <row r="43" spans="1:183" x14ac:dyDescent="0.25">
      <c r="FX43" s="4"/>
    </row>
    <row r="44" spans="1:183" x14ac:dyDescent="0.25">
      <c r="FX44" s="4"/>
    </row>
    <row r="45" spans="1:183" x14ac:dyDescent="0.25">
      <c r="FX45" s="4"/>
    </row>
    <row r="46" spans="1:183" x14ac:dyDescent="0.25">
      <c r="FX46" s="4"/>
    </row>
    <row r="47" spans="1:183" x14ac:dyDescent="0.25">
      <c r="FX47" s="4"/>
    </row>
    <row r="48" spans="1:183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</sheetData>
  <conditionalFormatting sqref="A3">
    <cfRule type="cellIs" dxfId="7" priority="2" operator="greaterThan">
      <formula>0</formula>
    </cfRule>
  </conditionalFormatting>
  <conditionalFormatting sqref="B4:FX4">
    <cfRule type="cellIs" dxfId="6" priority="1" operator="greater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2FB86-B771-44E2-A098-970190C4AFD3}">
  <dimension ref="A1:IT73"/>
  <sheetViews>
    <sheetView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B5" sqref="B5"/>
    </sheetView>
  </sheetViews>
  <sheetFormatPr defaultColWidth="24.7265625" defaultRowHeight="12.5" x14ac:dyDescent="0.25"/>
  <cols>
    <col min="1" max="1" width="34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3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1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51" t="s">
        <v>96</v>
      </c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6556</v>
      </c>
      <c r="C5" s="6">
        <v>34494.399999999994</v>
      </c>
      <c r="D5" s="6">
        <v>5215.8999999999996</v>
      </c>
      <c r="E5" s="6">
        <v>22689.5</v>
      </c>
      <c r="F5" s="6">
        <v>1550.5</v>
      </c>
      <c r="G5" s="6">
        <v>1112</v>
      </c>
      <c r="H5" s="6">
        <v>7356.9</v>
      </c>
      <c r="I5" s="6">
        <v>2101.4</v>
      </c>
      <c r="J5" s="6">
        <v>270</v>
      </c>
      <c r="K5" s="6">
        <v>2192.6</v>
      </c>
      <c r="L5" s="6">
        <v>1008.8</v>
      </c>
      <c r="M5" s="6">
        <v>50909.1</v>
      </c>
      <c r="N5" s="6">
        <v>13189.5</v>
      </c>
      <c r="O5" s="6">
        <v>347</v>
      </c>
      <c r="P5" s="6">
        <v>36845</v>
      </c>
      <c r="Q5" s="6">
        <v>6074.5</v>
      </c>
      <c r="R5" s="6">
        <v>1606.3</v>
      </c>
      <c r="S5" s="6">
        <v>162.80000000000001</v>
      </c>
      <c r="T5" s="6">
        <v>51.7</v>
      </c>
      <c r="U5" s="6">
        <v>260.60000000000002</v>
      </c>
      <c r="V5" s="6">
        <v>208.9</v>
      </c>
      <c r="W5" s="6">
        <v>50</v>
      </c>
      <c r="X5" s="6">
        <v>948.7</v>
      </c>
      <c r="Y5" s="6">
        <v>230.5</v>
      </c>
      <c r="Z5" s="6">
        <v>31024.400000000001</v>
      </c>
      <c r="AA5" s="6">
        <v>27406</v>
      </c>
      <c r="AB5" s="6">
        <v>932.5</v>
      </c>
      <c r="AC5" s="6">
        <v>1260.5999999999999</v>
      </c>
      <c r="AD5" s="6">
        <v>94</v>
      </c>
      <c r="AE5" s="6">
        <v>172</v>
      </c>
      <c r="AF5" s="6">
        <v>612.29999999999995</v>
      </c>
      <c r="AG5" s="6">
        <v>977.5</v>
      </c>
      <c r="AH5" s="6">
        <v>400</v>
      </c>
      <c r="AI5" s="6">
        <v>166</v>
      </c>
      <c r="AJ5" s="6">
        <v>170.4</v>
      </c>
      <c r="AK5" s="6">
        <v>282</v>
      </c>
      <c r="AL5" s="6">
        <v>371.8</v>
      </c>
      <c r="AM5" s="6">
        <v>314.3</v>
      </c>
      <c r="AN5" s="6">
        <v>4353.3999999999996</v>
      </c>
      <c r="AO5" s="6">
        <v>83844</v>
      </c>
      <c r="AP5" s="6">
        <v>237.8</v>
      </c>
      <c r="AQ5" s="6">
        <v>60793.26</v>
      </c>
      <c r="AR5" s="6">
        <v>6309.7999999999993</v>
      </c>
      <c r="AS5" s="6">
        <v>2651.4</v>
      </c>
      <c r="AT5" s="6">
        <v>305.5</v>
      </c>
      <c r="AU5" s="6">
        <v>307.5</v>
      </c>
      <c r="AV5" s="6">
        <v>255.8</v>
      </c>
      <c r="AW5" s="6">
        <v>66.3</v>
      </c>
      <c r="AX5" s="6">
        <v>424.3</v>
      </c>
      <c r="AY5" s="6">
        <v>12382</v>
      </c>
      <c r="AZ5" s="6">
        <v>9172.2999999999993</v>
      </c>
      <c r="BA5" s="6">
        <v>7569.5</v>
      </c>
      <c r="BB5" s="6">
        <v>21945.200000000001</v>
      </c>
      <c r="BC5" s="6">
        <v>3635</v>
      </c>
      <c r="BD5" s="6">
        <v>1259.2</v>
      </c>
      <c r="BE5" s="6">
        <v>25664.7</v>
      </c>
      <c r="BF5" s="6">
        <v>899.7</v>
      </c>
      <c r="BG5" s="6">
        <v>590.29999999999995</v>
      </c>
      <c r="BH5" s="6">
        <v>257.10000000000002</v>
      </c>
      <c r="BI5" s="6">
        <v>6303.3</v>
      </c>
      <c r="BJ5" s="6">
        <v>30973.9</v>
      </c>
      <c r="BK5" s="6">
        <v>96.7</v>
      </c>
      <c r="BL5" s="6">
        <v>420</v>
      </c>
      <c r="BM5" s="6">
        <v>3202.6</v>
      </c>
      <c r="BN5" s="6">
        <v>1287.2</v>
      </c>
      <c r="BO5" s="6">
        <v>169.6</v>
      </c>
      <c r="BP5" s="6">
        <v>5695</v>
      </c>
      <c r="BQ5" s="6">
        <v>4499.6000000000004</v>
      </c>
      <c r="BR5" s="6">
        <v>1116.0999999999999</v>
      </c>
      <c r="BS5" s="6">
        <v>386.6</v>
      </c>
      <c r="BT5" s="6">
        <v>417</v>
      </c>
      <c r="BU5" s="6">
        <v>1232.5999999999999</v>
      </c>
      <c r="BV5" s="6">
        <v>1992.9</v>
      </c>
      <c r="BW5" s="6">
        <v>69.2</v>
      </c>
      <c r="BX5" s="6">
        <v>459.3</v>
      </c>
      <c r="BY5" s="6">
        <v>203.7</v>
      </c>
      <c r="BZ5" s="6">
        <v>150.6</v>
      </c>
      <c r="CA5" s="6">
        <v>74061.599999999991</v>
      </c>
      <c r="CB5" s="6">
        <v>188</v>
      </c>
      <c r="CC5" s="6">
        <v>211.3</v>
      </c>
      <c r="CD5" s="6">
        <v>151.80000000000001</v>
      </c>
      <c r="CE5" s="6">
        <v>114.9</v>
      </c>
      <c r="CF5" s="6">
        <v>201.5</v>
      </c>
      <c r="CG5" s="6">
        <v>100.2</v>
      </c>
      <c r="CH5" s="6">
        <v>697.5</v>
      </c>
      <c r="CI5" s="6">
        <v>896.7</v>
      </c>
      <c r="CJ5" s="6">
        <v>5095.8999999999996</v>
      </c>
      <c r="CK5" s="6">
        <v>1281.3</v>
      </c>
      <c r="CL5" s="6">
        <v>732.7</v>
      </c>
      <c r="CM5" s="6">
        <v>29268</v>
      </c>
      <c r="CN5" s="6">
        <v>14539.6</v>
      </c>
      <c r="CO5" s="6">
        <v>971.7</v>
      </c>
      <c r="CP5" s="6">
        <v>773</v>
      </c>
      <c r="CQ5" s="6">
        <v>233.2</v>
      </c>
      <c r="CR5" s="6">
        <v>301.60000000000002</v>
      </c>
      <c r="CS5" s="6">
        <v>103.8</v>
      </c>
      <c r="CT5" s="6">
        <v>406.4</v>
      </c>
      <c r="CU5" s="6">
        <v>50</v>
      </c>
      <c r="CV5" s="6">
        <v>206</v>
      </c>
      <c r="CW5" s="6">
        <v>462.5</v>
      </c>
      <c r="CX5" s="6">
        <v>50</v>
      </c>
      <c r="CY5" s="6">
        <v>1843.3</v>
      </c>
      <c r="CZ5" s="6">
        <v>199.5</v>
      </c>
      <c r="DA5" s="6">
        <v>320.5</v>
      </c>
      <c r="DB5" s="6">
        <v>183</v>
      </c>
      <c r="DC5" s="6">
        <v>156</v>
      </c>
      <c r="DD5" s="6">
        <v>297.89999999999998</v>
      </c>
      <c r="DE5" s="6">
        <v>19790.3</v>
      </c>
      <c r="DF5" s="6">
        <v>104</v>
      </c>
      <c r="DG5" s="6">
        <v>1860.6</v>
      </c>
      <c r="DH5" s="6">
        <v>2431.8000000000002</v>
      </c>
      <c r="DI5" s="6">
        <v>639.5</v>
      </c>
      <c r="DJ5" s="6">
        <v>500</v>
      </c>
      <c r="DK5" s="6">
        <v>5726.4</v>
      </c>
      <c r="DL5" s="6">
        <v>232.8</v>
      </c>
      <c r="DM5" s="6">
        <v>1320</v>
      </c>
      <c r="DN5" s="6">
        <v>3248</v>
      </c>
      <c r="DO5" s="6">
        <v>198.3</v>
      </c>
      <c r="DP5" s="6">
        <v>834</v>
      </c>
      <c r="DQ5" s="6">
        <v>1343.6</v>
      </c>
      <c r="DR5" s="6">
        <v>639</v>
      </c>
      <c r="DS5" s="6">
        <v>175</v>
      </c>
      <c r="DT5" s="6">
        <v>361</v>
      </c>
      <c r="DU5" s="6">
        <v>214</v>
      </c>
      <c r="DV5" s="6">
        <v>307.7</v>
      </c>
      <c r="DW5" s="6">
        <v>164.2</v>
      </c>
      <c r="DX5" s="6">
        <v>305.3</v>
      </c>
      <c r="DY5" s="6">
        <v>716.4</v>
      </c>
      <c r="DZ5" s="6">
        <v>531.29999999999995</v>
      </c>
      <c r="EA5" s="6">
        <v>569.1</v>
      </c>
      <c r="EB5" s="6">
        <v>297.10000000000002</v>
      </c>
      <c r="EC5" s="6">
        <v>1562.4</v>
      </c>
      <c r="ED5" s="6">
        <v>190.2</v>
      </c>
      <c r="EE5" s="6">
        <v>1404.7</v>
      </c>
      <c r="EF5" s="6">
        <v>249.9</v>
      </c>
      <c r="EG5" s="6">
        <v>248</v>
      </c>
      <c r="EH5" s="6">
        <v>14178.9</v>
      </c>
      <c r="EI5" s="6">
        <v>10106</v>
      </c>
      <c r="EJ5" s="6">
        <v>682.8</v>
      </c>
      <c r="EK5" s="6">
        <v>474.5</v>
      </c>
      <c r="EL5" s="6">
        <v>384.9</v>
      </c>
      <c r="EM5" s="6">
        <v>979.8</v>
      </c>
      <c r="EN5" s="6">
        <v>314.2</v>
      </c>
      <c r="EO5" s="6">
        <v>419.7</v>
      </c>
      <c r="EP5" s="6">
        <v>2530.9</v>
      </c>
      <c r="EQ5" s="6">
        <v>316</v>
      </c>
      <c r="ER5" s="6">
        <v>181.4</v>
      </c>
      <c r="ES5" s="6">
        <v>191.2</v>
      </c>
      <c r="ET5" s="6">
        <v>574.6</v>
      </c>
      <c r="EU5" s="6">
        <v>78.8</v>
      </c>
      <c r="EV5" s="6">
        <v>839</v>
      </c>
      <c r="EW5" s="6">
        <v>169.3</v>
      </c>
      <c r="EX5" s="6">
        <v>779</v>
      </c>
      <c r="EY5" s="6">
        <v>128.5</v>
      </c>
      <c r="EZ5" s="6">
        <v>3455.1</v>
      </c>
      <c r="FA5" s="6">
        <v>295.5</v>
      </c>
      <c r="FB5" s="6">
        <v>1964.2</v>
      </c>
      <c r="FC5" s="6">
        <v>405.3</v>
      </c>
      <c r="FD5" s="6">
        <v>83.4</v>
      </c>
      <c r="FE5" s="6">
        <v>195.4</v>
      </c>
      <c r="FF5" s="6">
        <v>126.8</v>
      </c>
      <c r="FG5" s="6">
        <v>69.7</v>
      </c>
      <c r="FH5" s="6">
        <v>1739.1</v>
      </c>
      <c r="FI5" s="6">
        <v>2033</v>
      </c>
      <c r="FJ5" s="6">
        <v>2573.5</v>
      </c>
      <c r="FK5" s="6">
        <v>8294</v>
      </c>
      <c r="FL5" s="6">
        <v>3886</v>
      </c>
      <c r="FM5" s="6">
        <v>22184.9</v>
      </c>
      <c r="FN5" s="6">
        <v>1089.0999999999999</v>
      </c>
      <c r="FO5" s="6">
        <v>2280</v>
      </c>
      <c r="FP5" s="6">
        <v>986.9</v>
      </c>
      <c r="FQ5" s="6">
        <v>169.4</v>
      </c>
      <c r="FR5" s="6">
        <v>179.9</v>
      </c>
      <c r="FS5" s="6">
        <v>59</v>
      </c>
      <c r="FT5" s="6">
        <v>813.7</v>
      </c>
      <c r="FU5" s="6">
        <v>784</v>
      </c>
      <c r="FV5" s="6">
        <v>159.19999999999999</v>
      </c>
      <c r="FW5" s="6">
        <v>57.2</v>
      </c>
      <c r="FX5" s="7">
        <v>21220.1</v>
      </c>
      <c r="FY5" s="6">
        <f>SUM(B5:FX5)</f>
        <v>849914.25999999978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5129.3999999999996</v>
      </c>
      <c r="C6" s="7">
        <v>19578.8</v>
      </c>
      <c r="D6" s="7">
        <v>4800</v>
      </c>
      <c r="E6" s="7">
        <v>11977.3</v>
      </c>
      <c r="F6" s="7">
        <v>621.79999999999995</v>
      </c>
      <c r="G6" s="7">
        <v>464.6</v>
      </c>
      <c r="H6" s="7">
        <v>6298.3</v>
      </c>
      <c r="I6" s="7">
        <v>1529.6</v>
      </c>
      <c r="J6" s="7">
        <v>187.3</v>
      </c>
      <c r="K6" s="7">
        <v>1452</v>
      </c>
      <c r="L6" s="7">
        <v>823.3</v>
      </c>
      <c r="M6" s="7">
        <v>19147.7</v>
      </c>
      <c r="N6" s="7">
        <v>2888.2</v>
      </c>
      <c r="O6" s="7">
        <v>207.5</v>
      </c>
      <c r="P6" s="7">
        <v>31176.3</v>
      </c>
      <c r="Q6" s="7">
        <v>3514.2</v>
      </c>
      <c r="R6" s="7">
        <v>967.7</v>
      </c>
      <c r="S6" s="7">
        <v>124.6</v>
      </c>
      <c r="T6" s="7">
        <v>37.9</v>
      </c>
      <c r="U6" s="7">
        <v>184</v>
      </c>
      <c r="V6" s="7">
        <v>107.9</v>
      </c>
      <c r="W6" s="7">
        <v>15.9</v>
      </c>
      <c r="X6" s="7">
        <v>778.9</v>
      </c>
      <c r="Y6" s="7">
        <v>105.8</v>
      </c>
      <c r="Z6" s="7">
        <v>10312</v>
      </c>
      <c r="AA6" s="7">
        <v>7010.1</v>
      </c>
      <c r="AB6" s="7">
        <v>333.4</v>
      </c>
      <c r="AC6" s="7">
        <v>523.9</v>
      </c>
      <c r="AD6" s="7">
        <v>50.4</v>
      </c>
      <c r="AE6" s="7">
        <v>93.9</v>
      </c>
      <c r="AF6" s="7">
        <v>185.1</v>
      </c>
      <c r="AG6" s="7">
        <v>640.29999999999995</v>
      </c>
      <c r="AH6" s="7">
        <v>262.2</v>
      </c>
      <c r="AI6" s="7">
        <v>136.6</v>
      </c>
      <c r="AJ6" s="7">
        <v>148.80000000000001</v>
      </c>
      <c r="AK6" s="7">
        <v>234.9</v>
      </c>
      <c r="AL6" s="7">
        <v>240.9</v>
      </c>
      <c r="AM6" s="7">
        <v>164.8</v>
      </c>
      <c r="AN6" s="7">
        <v>2677.2</v>
      </c>
      <c r="AO6" s="7">
        <v>52550.9</v>
      </c>
      <c r="AP6" s="7">
        <v>135.1</v>
      </c>
      <c r="AQ6" s="7">
        <v>10577.7</v>
      </c>
      <c r="AR6" s="7">
        <v>2622.2</v>
      </c>
      <c r="AS6" s="7">
        <v>743.8</v>
      </c>
      <c r="AT6" s="7">
        <v>125</v>
      </c>
      <c r="AU6" s="7">
        <v>173.3</v>
      </c>
      <c r="AV6" s="7">
        <v>98.1</v>
      </c>
      <c r="AW6" s="7">
        <v>32</v>
      </c>
      <c r="AX6" s="7">
        <v>260.8</v>
      </c>
      <c r="AY6" s="7">
        <v>8656.7999999999993</v>
      </c>
      <c r="AZ6" s="7">
        <v>4798.3</v>
      </c>
      <c r="BA6" s="7">
        <v>3902</v>
      </c>
      <c r="BB6" s="7">
        <v>15605</v>
      </c>
      <c r="BC6" s="7">
        <v>665.7</v>
      </c>
      <c r="BD6" s="7">
        <v>508.9</v>
      </c>
      <c r="BE6" s="7">
        <v>5460.3</v>
      </c>
      <c r="BF6" s="7">
        <v>575.20000000000005</v>
      </c>
      <c r="BG6" s="7">
        <v>233.5</v>
      </c>
      <c r="BH6" s="7">
        <v>181.1</v>
      </c>
      <c r="BI6" s="7">
        <v>982.2</v>
      </c>
      <c r="BJ6" s="7">
        <v>12833.3</v>
      </c>
      <c r="BK6" s="7">
        <v>55.1</v>
      </c>
      <c r="BL6" s="7">
        <v>289.3</v>
      </c>
      <c r="BM6" s="7">
        <v>1967.5</v>
      </c>
      <c r="BN6" s="7">
        <v>722.5</v>
      </c>
      <c r="BO6" s="7">
        <v>108.2</v>
      </c>
      <c r="BP6" s="7">
        <v>3053.2</v>
      </c>
      <c r="BQ6" s="7">
        <v>1579.8</v>
      </c>
      <c r="BR6" s="7">
        <v>774.5</v>
      </c>
      <c r="BS6" s="7">
        <v>155</v>
      </c>
      <c r="BT6" s="7">
        <v>168.8</v>
      </c>
      <c r="BU6" s="7">
        <v>426.9</v>
      </c>
      <c r="BV6" s="7">
        <v>667.8</v>
      </c>
      <c r="BW6" s="7">
        <v>32.5</v>
      </c>
      <c r="BX6" s="7">
        <v>376.4</v>
      </c>
      <c r="BY6" s="7">
        <v>129.9</v>
      </c>
      <c r="BZ6" s="7">
        <v>54.2</v>
      </c>
      <c r="CA6" s="7">
        <v>23737.599999999999</v>
      </c>
      <c r="CB6" s="7">
        <v>123.1</v>
      </c>
      <c r="CC6" s="7">
        <v>23.7</v>
      </c>
      <c r="CD6" s="7">
        <v>80.400000000000006</v>
      </c>
      <c r="CE6" s="7">
        <v>33</v>
      </c>
      <c r="CF6" s="7">
        <v>111.9</v>
      </c>
      <c r="CG6" s="7">
        <v>85.1</v>
      </c>
      <c r="CH6" s="7">
        <v>464.6</v>
      </c>
      <c r="CI6" s="7">
        <v>466.2</v>
      </c>
      <c r="CJ6" s="7">
        <v>2222.6999999999998</v>
      </c>
      <c r="CK6" s="7">
        <v>532.1</v>
      </c>
      <c r="CL6" s="7">
        <v>419</v>
      </c>
      <c r="CM6" s="7">
        <v>10630.4</v>
      </c>
      <c r="CN6" s="7">
        <v>6039</v>
      </c>
      <c r="CO6" s="7">
        <v>477.9</v>
      </c>
      <c r="CP6" s="7">
        <v>628.20000000000005</v>
      </c>
      <c r="CQ6" s="7">
        <v>134.5</v>
      </c>
      <c r="CR6" s="7">
        <v>127.8</v>
      </c>
      <c r="CS6" s="7">
        <v>81.3</v>
      </c>
      <c r="CT6" s="7">
        <v>177.7</v>
      </c>
      <c r="CU6" s="7">
        <v>7.4</v>
      </c>
      <c r="CV6" s="7">
        <v>111</v>
      </c>
      <c r="CW6" s="7">
        <v>243.6</v>
      </c>
      <c r="CX6" s="7">
        <v>19.899999999999999</v>
      </c>
      <c r="CY6" s="7">
        <v>1091.3</v>
      </c>
      <c r="CZ6" s="7">
        <v>51</v>
      </c>
      <c r="DA6" s="7">
        <v>106.4</v>
      </c>
      <c r="DB6" s="7">
        <v>46.3</v>
      </c>
      <c r="DC6" s="7">
        <v>109.4</v>
      </c>
      <c r="DD6" s="7">
        <v>118</v>
      </c>
      <c r="DE6" s="7">
        <v>10976.6</v>
      </c>
      <c r="DF6" s="7">
        <v>59</v>
      </c>
      <c r="DG6" s="7">
        <v>1091.3</v>
      </c>
      <c r="DH6" s="7">
        <v>1583.9</v>
      </c>
      <c r="DI6" s="7">
        <v>320.39999999999998</v>
      </c>
      <c r="DJ6" s="7">
        <v>282.89999999999998</v>
      </c>
      <c r="DK6" s="7">
        <v>3498.4</v>
      </c>
      <c r="DL6" s="7">
        <v>139</v>
      </c>
      <c r="DM6" s="7">
        <v>895.8</v>
      </c>
      <c r="DN6" s="7">
        <v>2222.8000000000002</v>
      </c>
      <c r="DO6" s="7">
        <v>86.9</v>
      </c>
      <c r="DP6" s="7">
        <v>328.7</v>
      </c>
      <c r="DQ6" s="7">
        <v>1067</v>
      </c>
      <c r="DR6" s="7">
        <v>483.5</v>
      </c>
      <c r="DS6" s="7">
        <v>151.30000000000001</v>
      </c>
      <c r="DT6" s="7">
        <v>213.8</v>
      </c>
      <c r="DU6" s="7">
        <v>110.3</v>
      </c>
      <c r="DV6" s="7">
        <v>166.8</v>
      </c>
      <c r="DW6" s="7">
        <v>53.3</v>
      </c>
      <c r="DX6" s="7">
        <v>78.2</v>
      </c>
      <c r="DY6" s="7">
        <v>249.4</v>
      </c>
      <c r="DZ6" s="7">
        <v>219.1</v>
      </c>
      <c r="EA6" s="7">
        <v>364.6</v>
      </c>
      <c r="EB6" s="7">
        <v>96.4</v>
      </c>
      <c r="EC6" s="7">
        <v>103.1</v>
      </c>
      <c r="ED6" s="7">
        <v>135.69999999999999</v>
      </c>
      <c r="EE6" s="7">
        <v>1043.8</v>
      </c>
      <c r="EF6" s="7">
        <v>158</v>
      </c>
      <c r="EG6" s="7">
        <v>139.5</v>
      </c>
      <c r="EH6" s="7">
        <v>11759.2</v>
      </c>
      <c r="EI6" s="7">
        <v>5631.1</v>
      </c>
      <c r="EJ6" s="7">
        <v>274.39999999999998</v>
      </c>
      <c r="EK6" s="7">
        <v>244.2</v>
      </c>
      <c r="EL6" s="7">
        <v>213.4</v>
      </c>
      <c r="EM6" s="7">
        <v>700.4</v>
      </c>
      <c r="EN6" s="7">
        <v>151.30000000000001</v>
      </c>
      <c r="EO6" s="7">
        <v>114.9</v>
      </c>
      <c r="EP6" s="7">
        <v>531</v>
      </c>
      <c r="EQ6" s="7">
        <v>78.400000000000006</v>
      </c>
      <c r="ER6" s="7">
        <v>135.5</v>
      </c>
      <c r="ES6" s="7">
        <v>139.19999999999999</v>
      </c>
      <c r="ET6" s="7">
        <v>527.20000000000005</v>
      </c>
      <c r="EU6" s="7">
        <v>44.8</v>
      </c>
      <c r="EV6" s="7">
        <v>209.4</v>
      </c>
      <c r="EW6" s="7">
        <v>82.7</v>
      </c>
      <c r="EX6" s="7">
        <v>558.5</v>
      </c>
      <c r="EY6" s="7">
        <v>71.8</v>
      </c>
      <c r="EZ6" s="7">
        <v>1478.8</v>
      </c>
      <c r="FA6" s="7">
        <v>200.1</v>
      </c>
      <c r="FB6" s="7">
        <v>660.2</v>
      </c>
      <c r="FC6" s="7">
        <v>237.2</v>
      </c>
      <c r="FD6" s="7">
        <v>48</v>
      </c>
      <c r="FE6" s="7">
        <v>113.4</v>
      </c>
      <c r="FF6" s="7">
        <v>63</v>
      </c>
      <c r="FG6" s="7">
        <v>36.5</v>
      </c>
      <c r="FH6" s="7">
        <v>923.9</v>
      </c>
      <c r="FI6" s="7">
        <v>761.8</v>
      </c>
      <c r="FJ6" s="7">
        <v>1461.5</v>
      </c>
      <c r="FK6" s="7">
        <v>1926.6</v>
      </c>
      <c r="FL6" s="7">
        <v>1382.6</v>
      </c>
      <c r="FM6" s="7">
        <v>16548.599999999999</v>
      </c>
      <c r="FN6" s="7">
        <v>592.9</v>
      </c>
      <c r="FO6" s="7">
        <v>1306.9000000000001</v>
      </c>
      <c r="FP6" s="7">
        <v>466.9</v>
      </c>
      <c r="FQ6" s="7">
        <v>65.400000000000006</v>
      </c>
      <c r="FR6" s="7">
        <v>46.6</v>
      </c>
      <c r="FS6" s="7">
        <v>40.4</v>
      </c>
      <c r="FT6" s="7">
        <v>556.79999999999995</v>
      </c>
      <c r="FU6" s="7">
        <v>479</v>
      </c>
      <c r="FV6" s="7">
        <v>84.8</v>
      </c>
      <c r="FW6" s="7">
        <v>26.3</v>
      </c>
      <c r="FX6" s="7"/>
      <c r="FY6" s="6">
        <f>SUM(B6:FX6)</f>
        <v>393211.9000000002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78280926.659999996</v>
      </c>
      <c r="C8" s="10">
        <v>388367808.66999996</v>
      </c>
      <c r="D8" s="10">
        <v>62963164.525999993</v>
      </c>
      <c r="E8" s="10">
        <v>253302790.678</v>
      </c>
      <c r="F8" s="10">
        <v>18270291.879999999</v>
      </c>
      <c r="G8" s="10">
        <v>13281345.189999999</v>
      </c>
      <c r="H8" s="10">
        <v>87627805.966999993</v>
      </c>
      <c r="I8" s="10">
        <v>24020317.789999999</v>
      </c>
      <c r="J8" s="10">
        <v>4376133.2699999996</v>
      </c>
      <c r="K8" s="10">
        <v>26195544.030000001</v>
      </c>
      <c r="L8" s="10">
        <v>13496937.890000001</v>
      </c>
      <c r="M8" s="10">
        <v>581494672.08000004</v>
      </c>
      <c r="N8" s="10">
        <v>143582716.31</v>
      </c>
      <c r="O8" s="10">
        <v>5486815.5099999998</v>
      </c>
      <c r="P8" s="10">
        <v>455192255.19400001</v>
      </c>
      <c r="Q8" s="10">
        <v>67966839.079999998</v>
      </c>
      <c r="R8" s="10">
        <v>18924881.170000002</v>
      </c>
      <c r="S8" s="10">
        <v>3280571.47</v>
      </c>
      <c r="T8" s="10">
        <v>1310359.06</v>
      </c>
      <c r="U8" s="10">
        <v>4233931.0599999996</v>
      </c>
      <c r="V8" s="10">
        <v>3689031.04</v>
      </c>
      <c r="W8" s="10">
        <v>1219109.24</v>
      </c>
      <c r="X8" s="10">
        <v>11502733.689999999</v>
      </c>
      <c r="Y8" s="10">
        <v>3812547.54</v>
      </c>
      <c r="Z8" s="10">
        <v>344053132.07999998</v>
      </c>
      <c r="AA8" s="10">
        <v>307314036.79000002</v>
      </c>
      <c r="AB8" s="10">
        <v>11287823.91</v>
      </c>
      <c r="AC8" s="10">
        <v>14211512.780000001</v>
      </c>
      <c r="AD8" s="10">
        <v>2102521.44</v>
      </c>
      <c r="AE8" s="10">
        <v>3417701.57</v>
      </c>
      <c r="AF8" s="10">
        <v>7968998</v>
      </c>
      <c r="AG8" s="10">
        <v>11675182.67</v>
      </c>
      <c r="AH8" s="10">
        <v>5504284.8300000001</v>
      </c>
      <c r="AI8" s="10">
        <v>3421162.94</v>
      </c>
      <c r="AJ8" s="10">
        <v>3437264.26</v>
      </c>
      <c r="AK8" s="10">
        <v>4531542.67</v>
      </c>
      <c r="AL8" s="10">
        <v>5326794.29</v>
      </c>
      <c r="AM8" s="10">
        <v>4853828.37</v>
      </c>
      <c r="AN8" s="10">
        <v>49184234.969999999</v>
      </c>
      <c r="AO8" s="10">
        <v>984605907.71000004</v>
      </c>
      <c r="AP8" s="10">
        <v>4254691.1900000004</v>
      </c>
      <c r="AQ8" s="10">
        <v>664254112.49000001</v>
      </c>
      <c r="AR8" s="10">
        <v>75135621.656000003</v>
      </c>
      <c r="AS8" s="10">
        <v>29998910.32</v>
      </c>
      <c r="AT8" s="10">
        <v>4940563.0599999996</v>
      </c>
      <c r="AU8" s="10">
        <v>5000518.68</v>
      </c>
      <c r="AV8" s="10">
        <v>4416637.21</v>
      </c>
      <c r="AW8" s="10">
        <v>1697596.48</v>
      </c>
      <c r="AX8" s="10">
        <v>6061181.2300000004</v>
      </c>
      <c r="AY8" s="10">
        <v>142156367.77000001</v>
      </c>
      <c r="AZ8" s="10">
        <v>99159671.230000004</v>
      </c>
      <c r="BA8" s="10">
        <v>82441914.719999999</v>
      </c>
      <c r="BB8" s="10">
        <v>246543250.63200003</v>
      </c>
      <c r="BC8" s="10">
        <v>39224945.799999997</v>
      </c>
      <c r="BD8" s="10">
        <v>14653499.359999999</v>
      </c>
      <c r="BE8" s="10">
        <v>276327513.99000001</v>
      </c>
      <c r="BF8" s="10">
        <v>11571564.07</v>
      </c>
      <c r="BG8" s="10">
        <v>7670052.2699999996</v>
      </c>
      <c r="BH8" s="10">
        <v>4534185.93</v>
      </c>
      <c r="BI8" s="10">
        <v>68009926.640000001</v>
      </c>
      <c r="BJ8" s="10">
        <v>337261596.94</v>
      </c>
      <c r="BK8" s="10">
        <v>2237957.75</v>
      </c>
      <c r="BL8" s="10">
        <v>5935767.3499999996</v>
      </c>
      <c r="BM8" s="10">
        <v>35461904.289999999</v>
      </c>
      <c r="BN8" s="10">
        <v>14739893.41</v>
      </c>
      <c r="BO8" s="10">
        <v>3427045.16</v>
      </c>
      <c r="BP8" s="10">
        <v>69335280.178000003</v>
      </c>
      <c r="BQ8" s="10">
        <v>49902027.479999997</v>
      </c>
      <c r="BR8" s="10">
        <v>14128786.939999999</v>
      </c>
      <c r="BS8" s="10">
        <v>5769623.6399999997</v>
      </c>
      <c r="BT8" s="10">
        <v>6050134.0800000001</v>
      </c>
      <c r="BU8" s="10">
        <v>14351929.449999999</v>
      </c>
      <c r="BV8" s="10">
        <v>22872366.5</v>
      </c>
      <c r="BW8" s="10">
        <v>1793810.78</v>
      </c>
      <c r="BX8" s="10">
        <v>5897243.5499999998</v>
      </c>
      <c r="BY8" s="10">
        <v>3670222.23</v>
      </c>
      <c r="BZ8" s="10">
        <v>3155462.16</v>
      </c>
      <c r="CA8" s="10">
        <v>816771671.74199998</v>
      </c>
      <c r="CB8" s="10">
        <v>3503040.55</v>
      </c>
      <c r="CC8" s="10">
        <v>3475014.13</v>
      </c>
      <c r="CD8" s="10">
        <v>3031667.9</v>
      </c>
      <c r="CE8" s="10">
        <v>2337551.13</v>
      </c>
      <c r="CF8" s="10">
        <v>3663065.84</v>
      </c>
      <c r="CG8" s="10">
        <v>2312645.7799999998</v>
      </c>
      <c r="CH8" s="10">
        <v>8594395.4700000007</v>
      </c>
      <c r="CI8" s="10">
        <v>11416894.039999999</v>
      </c>
      <c r="CJ8" s="10">
        <v>57794769.189999998</v>
      </c>
      <c r="CK8" s="10">
        <v>15441854.310000001</v>
      </c>
      <c r="CL8" s="10">
        <v>9716589.3699999992</v>
      </c>
      <c r="CM8" s="10">
        <v>315415222.14499998</v>
      </c>
      <c r="CN8" s="10">
        <v>156897852.21000001</v>
      </c>
      <c r="CO8" s="10">
        <v>12353747.810000001</v>
      </c>
      <c r="CP8" s="10">
        <v>10329534.98</v>
      </c>
      <c r="CQ8" s="10">
        <v>4056706.95</v>
      </c>
      <c r="CR8" s="10">
        <v>4594320.78</v>
      </c>
      <c r="CS8" s="10">
        <v>2341807.96</v>
      </c>
      <c r="CT8" s="10">
        <v>4688350.54</v>
      </c>
      <c r="CU8" s="10">
        <v>1148275.01</v>
      </c>
      <c r="CV8" s="10">
        <v>3787358.23</v>
      </c>
      <c r="CW8" s="10">
        <v>6036047.8799999999</v>
      </c>
      <c r="CX8" s="10">
        <v>1239684.8999999999</v>
      </c>
      <c r="CY8" s="10">
        <v>21057356.120000001</v>
      </c>
      <c r="CZ8" s="10">
        <v>3612368.75</v>
      </c>
      <c r="DA8" s="10">
        <v>4839800.6399999997</v>
      </c>
      <c r="DB8" s="10">
        <v>3462885.21</v>
      </c>
      <c r="DC8" s="10">
        <v>3271844.17</v>
      </c>
      <c r="DD8" s="10">
        <v>4618149.7699999996</v>
      </c>
      <c r="DE8" s="10">
        <v>213546378.44499999</v>
      </c>
      <c r="DF8" s="10">
        <v>2423573.89</v>
      </c>
      <c r="DG8" s="10">
        <v>20886839.41</v>
      </c>
      <c r="DH8" s="10">
        <v>27099833.41</v>
      </c>
      <c r="DI8" s="10">
        <v>8149616.6600000001</v>
      </c>
      <c r="DJ8" s="10">
        <v>6532518.4000000004</v>
      </c>
      <c r="DK8" s="10">
        <v>66133633.740000002</v>
      </c>
      <c r="DL8" s="10">
        <v>4326457.59</v>
      </c>
      <c r="DM8" s="10">
        <v>16054629.26</v>
      </c>
      <c r="DN8" s="10">
        <v>37791858.009999998</v>
      </c>
      <c r="DO8" s="10">
        <v>3823507.1</v>
      </c>
      <c r="DP8" s="10">
        <v>10302616.720000001</v>
      </c>
      <c r="DQ8" s="10">
        <v>16267957.550000001</v>
      </c>
      <c r="DR8" s="10">
        <v>8493099.7400000002</v>
      </c>
      <c r="DS8" s="10">
        <v>3605217.69</v>
      </c>
      <c r="DT8" s="10">
        <v>5250957.58</v>
      </c>
      <c r="DU8" s="10">
        <v>3878489.81</v>
      </c>
      <c r="DV8" s="10">
        <v>4751412.07</v>
      </c>
      <c r="DW8" s="10">
        <v>3671409.73</v>
      </c>
      <c r="DX8" s="10">
        <v>5085104.34</v>
      </c>
      <c r="DY8" s="10">
        <v>9348689.2300000004</v>
      </c>
      <c r="DZ8" s="10">
        <v>7101560.3300000001</v>
      </c>
      <c r="EA8" s="10">
        <v>7337063.96</v>
      </c>
      <c r="EB8" s="10">
        <v>4338254.04</v>
      </c>
      <c r="EC8" s="10">
        <v>23147062.68</v>
      </c>
      <c r="ED8" s="10">
        <v>3588701.8</v>
      </c>
      <c r="EE8" s="10">
        <v>16641732.609999999</v>
      </c>
      <c r="EF8" s="10">
        <v>4050649.17</v>
      </c>
      <c r="EG8" s="10">
        <v>4056579.04</v>
      </c>
      <c r="EH8" s="10">
        <v>164616324.28999999</v>
      </c>
      <c r="EI8" s="10">
        <v>108935649.48</v>
      </c>
      <c r="EJ8" s="10">
        <v>8358286.3700000001</v>
      </c>
      <c r="EK8" s="10">
        <v>5973275.9500000002</v>
      </c>
      <c r="EL8" s="10">
        <v>5540294.6200000001</v>
      </c>
      <c r="EM8" s="10">
        <v>11951057.869999999</v>
      </c>
      <c r="EN8" s="10">
        <v>4720810.3</v>
      </c>
      <c r="EO8" s="10">
        <v>6002523.3200000003</v>
      </c>
      <c r="EP8" s="10">
        <v>29094032.710000001</v>
      </c>
      <c r="EQ8" s="10">
        <v>5084806.1399999997</v>
      </c>
      <c r="ER8" s="10">
        <v>3508977.85</v>
      </c>
      <c r="ES8" s="10">
        <v>4095070.51</v>
      </c>
      <c r="ET8" s="10">
        <v>7751229.6200000001</v>
      </c>
      <c r="EU8" s="10">
        <v>1931507.33</v>
      </c>
      <c r="EV8" s="10">
        <v>13218618.970000001</v>
      </c>
      <c r="EW8" s="10">
        <v>3623072.51</v>
      </c>
      <c r="EX8" s="10">
        <v>8997897.1199999992</v>
      </c>
      <c r="EY8" s="10">
        <v>2751725.07</v>
      </c>
      <c r="EZ8" s="10">
        <v>42115471.619999997</v>
      </c>
      <c r="FA8" s="10">
        <v>4735112.4400000004</v>
      </c>
      <c r="FB8" s="10">
        <v>22083734.780000001</v>
      </c>
      <c r="FC8" s="10">
        <v>5672439.54</v>
      </c>
      <c r="FD8" s="10">
        <v>2003245.54</v>
      </c>
      <c r="FE8" s="10">
        <v>3739006.87</v>
      </c>
      <c r="FF8" s="10">
        <v>2791667.9</v>
      </c>
      <c r="FG8" s="10">
        <v>1687641.15</v>
      </c>
      <c r="FH8" s="10">
        <v>20073193.170000002</v>
      </c>
      <c r="FI8" s="10">
        <v>22454241.260000002</v>
      </c>
      <c r="FJ8" s="10">
        <v>29197638.190000001</v>
      </c>
      <c r="FK8" s="10">
        <v>89506028.040000007</v>
      </c>
      <c r="FL8" s="10">
        <v>42624583.259999998</v>
      </c>
      <c r="FM8" s="10">
        <v>254079029.58000001</v>
      </c>
      <c r="FN8" s="10">
        <v>12923250.27</v>
      </c>
      <c r="FO8" s="10">
        <v>26423778.789999999</v>
      </c>
      <c r="FP8" s="10">
        <v>11931842.02</v>
      </c>
      <c r="FQ8" s="10">
        <v>3384089.51</v>
      </c>
      <c r="FR8" s="10">
        <v>3457705.04</v>
      </c>
      <c r="FS8" s="10">
        <v>1530952.34</v>
      </c>
      <c r="FT8" s="10">
        <v>10796310.34</v>
      </c>
      <c r="FU8" s="10">
        <v>9902514.9100000001</v>
      </c>
      <c r="FV8" s="10">
        <v>3307351.27</v>
      </c>
      <c r="FW8" s="10">
        <v>1506941.06</v>
      </c>
      <c r="FX8" s="10">
        <v>239484804.67999998</v>
      </c>
      <c r="FY8" s="4">
        <f>SUM(B8:FX8)</f>
        <v>9731882846.0030098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35253798.540554166</v>
      </c>
      <c r="C10" s="11">
        <v>128229657.98821996</v>
      </c>
      <c r="D10" s="11">
        <v>35963805.524029709</v>
      </c>
      <c r="E10" s="11">
        <v>91861217.670198485</v>
      </c>
      <c r="F10" s="11">
        <v>14041905.375152614</v>
      </c>
      <c r="G10" s="11">
        <v>4010866.7744518542</v>
      </c>
      <c r="H10" s="11">
        <v>33618950.421450086</v>
      </c>
      <c r="I10" s="11">
        <v>5258155.7746904334</v>
      </c>
      <c r="J10" s="11">
        <v>1373420.2249569031</v>
      </c>
      <c r="K10" s="11">
        <v>23803341.999421168</v>
      </c>
      <c r="L10" s="11">
        <v>8872055.0667070299</v>
      </c>
      <c r="M10" s="11">
        <v>183177269.96864021</v>
      </c>
      <c r="N10" s="11">
        <v>74099086.926608339</v>
      </c>
      <c r="O10" s="11">
        <v>1557973.5128213479</v>
      </c>
      <c r="P10" s="11">
        <v>159254145.28772166</v>
      </c>
      <c r="Q10" s="11">
        <v>2046066.1098450595</v>
      </c>
      <c r="R10" s="11">
        <v>16119708.626638984</v>
      </c>
      <c r="S10" s="11">
        <v>648188.49994890962</v>
      </c>
      <c r="T10" s="11">
        <v>737004.56624226843</v>
      </c>
      <c r="U10" s="11">
        <v>1057600.3818665161</v>
      </c>
      <c r="V10" s="11">
        <v>188028.74100294587</v>
      </c>
      <c r="W10" s="11">
        <v>288177.32620773971</v>
      </c>
      <c r="X10" s="11">
        <v>1906066.8602718078</v>
      </c>
      <c r="Y10" s="11">
        <v>639125.62254097313</v>
      </c>
      <c r="Z10" s="11">
        <v>181808711.27667764</v>
      </c>
      <c r="AA10" s="11">
        <v>282104893.29125261</v>
      </c>
      <c r="AB10" s="11">
        <v>9287753.8735153116</v>
      </c>
      <c r="AC10" s="11">
        <v>9616354.1312326975</v>
      </c>
      <c r="AD10" s="11">
        <v>606536.67515341402</v>
      </c>
      <c r="AE10" s="11">
        <v>1035004.2861338131</v>
      </c>
      <c r="AF10" s="11">
        <v>4573381.573305794</v>
      </c>
      <c r="AG10" s="11">
        <v>1001138.0726092531</v>
      </c>
      <c r="AH10" s="11">
        <v>329720.2781396659</v>
      </c>
      <c r="AI10" s="11">
        <v>954901.13381936064</v>
      </c>
      <c r="AJ10" s="11">
        <v>1451019.7727747855</v>
      </c>
      <c r="AK10" s="11">
        <v>2627354.7674582163</v>
      </c>
      <c r="AL10" s="11">
        <v>1345938.8400217153</v>
      </c>
      <c r="AM10" s="11">
        <v>4451896.26</v>
      </c>
      <c r="AN10" s="11">
        <v>15857741.499898082</v>
      </c>
      <c r="AO10" s="11">
        <v>743135171.56106412</v>
      </c>
      <c r="AP10" s="11">
        <v>1809897.3026800284</v>
      </c>
      <c r="AQ10" s="11">
        <v>310272053.46982086</v>
      </c>
      <c r="AR10" s="11">
        <v>60204882.073984198</v>
      </c>
      <c r="AS10" s="11">
        <v>11539371.05343595</v>
      </c>
      <c r="AT10" s="11">
        <v>1757715.501162977</v>
      </c>
      <c r="AU10" s="11">
        <v>1296312.824599874</v>
      </c>
      <c r="AV10" s="11">
        <v>1014386.1303660375</v>
      </c>
      <c r="AW10" s="11">
        <v>659140.29288256809</v>
      </c>
      <c r="AX10" s="11">
        <v>1714714.2618439649</v>
      </c>
      <c r="AY10" s="11">
        <v>17601034.543541301</v>
      </c>
      <c r="AZ10" s="11">
        <v>25681103.034686949</v>
      </c>
      <c r="BA10" s="11">
        <v>6672323.0615810156</v>
      </c>
      <c r="BB10" s="11">
        <v>97184625.461721823</v>
      </c>
      <c r="BC10" s="11">
        <v>16439229.770821597</v>
      </c>
      <c r="BD10" s="11">
        <v>5646226.173322483</v>
      </c>
      <c r="BE10" s="11">
        <v>84136602.481668785</v>
      </c>
      <c r="BF10" s="11">
        <v>1851147.8606126299</v>
      </c>
      <c r="BG10" s="11">
        <v>2176949.1489782399</v>
      </c>
      <c r="BH10" s="11">
        <v>716296.58517669805</v>
      </c>
      <c r="BI10" s="11">
        <v>28038761.339993056</v>
      </c>
      <c r="BJ10" s="11">
        <v>54766145.283444978</v>
      </c>
      <c r="BK10" s="11">
        <v>225587.77077551596</v>
      </c>
      <c r="BL10" s="11">
        <v>1126510.536941048</v>
      </c>
      <c r="BM10" s="11">
        <v>10610202.88422305</v>
      </c>
      <c r="BN10" s="11">
        <v>4089518.9878254728</v>
      </c>
      <c r="BO10" s="11">
        <v>2664472.6173484898</v>
      </c>
      <c r="BP10" s="11">
        <v>51671092.897542462</v>
      </c>
      <c r="BQ10" s="11">
        <v>10311880.054110514</v>
      </c>
      <c r="BR10" s="11">
        <v>4084254.1730383243</v>
      </c>
      <c r="BS10" s="11">
        <v>3279943.3391271606</v>
      </c>
      <c r="BT10" s="11">
        <v>2443960.3146244111</v>
      </c>
      <c r="BU10" s="11">
        <v>13557654.930219444</v>
      </c>
      <c r="BV10" s="11">
        <v>18638420.922287412</v>
      </c>
      <c r="BW10" s="11">
        <v>1239671.0647408476</v>
      </c>
      <c r="BX10" s="11">
        <v>3830510.7910474292</v>
      </c>
      <c r="BY10" s="11">
        <v>1205979.2542702756</v>
      </c>
      <c r="BZ10" s="11">
        <v>2421868.8191735288</v>
      </c>
      <c r="CA10" s="11">
        <v>407484574.95720559</v>
      </c>
      <c r="CB10" s="11">
        <v>572756.62930633</v>
      </c>
      <c r="CC10" s="11">
        <v>465740.53092221858</v>
      </c>
      <c r="CD10" s="11">
        <v>1223320.7120838149</v>
      </c>
      <c r="CE10" s="11">
        <v>783104.09616008739</v>
      </c>
      <c r="CF10" s="11">
        <v>713468.02064942487</v>
      </c>
      <c r="CG10" s="11">
        <v>500629.23427780427</v>
      </c>
      <c r="CH10" s="11">
        <v>3457298.6269873558</v>
      </c>
      <c r="CI10" s="11">
        <v>11016896.404468739</v>
      </c>
      <c r="CJ10" s="11">
        <v>18289999.383109245</v>
      </c>
      <c r="CK10" s="11">
        <v>3303301.9023739682</v>
      </c>
      <c r="CL10" s="11">
        <v>1811676.9984258218</v>
      </c>
      <c r="CM10" s="11">
        <v>148459369.55211762</v>
      </c>
      <c r="CN10" s="11">
        <v>96249848.148484319</v>
      </c>
      <c r="CO10" s="11">
        <v>11640928.661459321</v>
      </c>
      <c r="CP10" s="11">
        <v>3028708.1822238164</v>
      </c>
      <c r="CQ10" s="11">
        <v>696047.72234226018</v>
      </c>
      <c r="CR10" s="11">
        <v>1605625.7750297501</v>
      </c>
      <c r="CS10" s="11">
        <v>833582.70387287368</v>
      </c>
      <c r="CT10" s="11">
        <v>481257.39109779493</v>
      </c>
      <c r="CU10" s="11">
        <v>388308.28920853988</v>
      </c>
      <c r="CV10" s="11">
        <v>1333214.7276245405</v>
      </c>
      <c r="CW10" s="11">
        <v>2380759.2227618322</v>
      </c>
      <c r="CX10" s="11">
        <v>183805.80868446073</v>
      </c>
      <c r="CY10" s="11">
        <v>7221794.6543975212</v>
      </c>
      <c r="CZ10" s="11">
        <v>1363252.8331010048</v>
      </c>
      <c r="DA10" s="11">
        <v>1212882.1014778237</v>
      </c>
      <c r="DB10" s="11">
        <v>1355920.2463473477</v>
      </c>
      <c r="DC10" s="11">
        <v>1028064.2691205827</v>
      </c>
      <c r="DD10" s="11">
        <v>2106117.3752637953</v>
      </c>
      <c r="DE10" s="11">
        <v>77315647.924715459</v>
      </c>
      <c r="DF10" s="11">
        <v>1574636.3851741247</v>
      </c>
      <c r="DG10" s="11">
        <v>10649969.613069352</v>
      </c>
      <c r="DH10" s="11">
        <v>14082469.626916558</v>
      </c>
      <c r="DI10" s="11">
        <v>1761102.9385874607</v>
      </c>
      <c r="DJ10" s="11">
        <v>1300649.8095633748</v>
      </c>
      <c r="DK10" s="11">
        <v>23973351.979063943</v>
      </c>
      <c r="DL10" s="11">
        <v>678587.38171821821</v>
      </c>
      <c r="DM10" s="11">
        <v>7783941.8948601969</v>
      </c>
      <c r="DN10" s="11">
        <v>10506645.64777107</v>
      </c>
      <c r="DO10" s="11">
        <v>929800.15351989411</v>
      </c>
      <c r="DP10" s="11">
        <v>9904607.0469613429</v>
      </c>
      <c r="DQ10" s="11">
        <v>2691333.5387806473</v>
      </c>
      <c r="DR10" s="11">
        <v>1247846.8177005996</v>
      </c>
      <c r="DS10" s="11">
        <v>320798.19500301237</v>
      </c>
      <c r="DT10" s="11">
        <v>883534.84425521479</v>
      </c>
      <c r="DU10" s="11">
        <v>266777.42896753491</v>
      </c>
      <c r="DV10" s="11">
        <v>634099.50488561043</v>
      </c>
      <c r="DW10" s="11">
        <v>2598694.4736028961</v>
      </c>
      <c r="DX10" s="11">
        <v>3619410.683453551</v>
      </c>
      <c r="DY10" s="11">
        <v>5769014.8207273595</v>
      </c>
      <c r="DZ10" s="11">
        <v>6512540.0074977791</v>
      </c>
      <c r="EA10" s="11">
        <v>2470091.7549102847</v>
      </c>
      <c r="EB10" s="11">
        <v>1050192.8938622694</v>
      </c>
      <c r="EC10" s="11">
        <v>22558236.759999998</v>
      </c>
      <c r="ED10" s="11">
        <v>504332.87384134391</v>
      </c>
      <c r="EE10" s="11">
        <v>2571328.4525209232</v>
      </c>
      <c r="EF10" s="11">
        <v>868849.11805075197</v>
      </c>
      <c r="EG10" s="11">
        <v>413101.67248662794</v>
      </c>
      <c r="EH10" s="11">
        <v>40203696.862650633</v>
      </c>
      <c r="EI10" s="11">
        <v>31376157.475633226</v>
      </c>
      <c r="EJ10" s="11">
        <v>3612257.8993960274</v>
      </c>
      <c r="EK10" s="11">
        <v>1851291.6751363499</v>
      </c>
      <c r="EL10" s="11">
        <v>2722200.4941474297</v>
      </c>
      <c r="EM10" s="11">
        <v>2366524.35700572</v>
      </c>
      <c r="EN10" s="11">
        <v>1271172.0273581806</v>
      </c>
      <c r="EO10" s="11">
        <v>3872633.9378254237</v>
      </c>
      <c r="EP10" s="11">
        <v>10290537.678643214</v>
      </c>
      <c r="EQ10" s="11">
        <v>3118698.2636639993</v>
      </c>
      <c r="ER10" s="11">
        <v>1028126.6498641075</v>
      </c>
      <c r="ES10" s="11">
        <v>1400734.8616667718</v>
      </c>
      <c r="ET10" s="11">
        <v>1252819.2134579793</v>
      </c>
      <c r="EU10" s="11">
        <v>1243158.6205034626</v>
      </c>
      <c r="EV10" s="11">
        <v>9461342.5434755199</v>
      </c>
      <c r="EW10" s="11">
        <v>463196.60472377657</v>
      </c>
      <c r="EX10" s="11">
        <v>935870.77853859751</v>
      </c>
      <c r="EY10" s="11">
        <v>813355.90467574692</v>
      </c>
      <c r="EZ10" s="11">
        <v>40593156.449999996</v>
      </c>
      <c r="FA10" s="11">
        <v>4279180.7600000007</v>
      </c>
      <c r="FB10" s="11">
        <v>12760901.304481095</v>
      </c>
      <c r="FC10" s="11">
        <v>1498160.0657999592</v>
      </c>
      <c r="FD10" s="11">
        <v>609250.40598811454</v>
      </c>
      <c r="FE10" s="11">
        <v>679164.13406070846</v>
      </c>
      <c r="FF10" s="11">
        <v>854140.35730145231</v>
      </c>
      <c r="FG10" s="11">
        <v>897413.73805556574</v>
      </c>
      <c r="FH10" s="11">
        <v>13744643.852007139</v>
      </c>
      <c r="FI10" s="11">
        <v>20789986.079602659</v>
      </c>
      <c r="FJ10" s="11">
        <v>22251378.39798601</v>
      </c>
      <c r="FK10" s="11">
        <v>58955219.078848727</v>
      </c>
      <c r="FL10" s="11">
        <v>24859859.680954706</v>
      </c>
      <c r="FM10" s="11">
        <v>80105817.560036466</v>
      </c>
      <c r="FN10" s="11">
        <v>12312399.34</v>
      </c>
      <c r="FO10" s="11">
        <v>18098828.682035714</v>
      </c>
      <c r="FP10" s="11">
        <v>11121040.395272799</v>
      </c>
      <c r="FQ10" s="11">
        <v>3212105.5799999996</v>
      </c>
      <c r="FR10" s="11">
        <v>2076126.3770441501</v>
      </c>
      <c r="FS10" s="11">
        <v>1424683.4400000002</v>
      </c>
      <c r="FT10" s="11">
        <v>3936142.4488232448</v>
      </c>
      <c r="FU10" s="11">
        <v>2786066.552301113</v>
      </c>
      <c r="FV10" s="11">
        <v>529262.15540898801</v>
      </c>
      <c r="FW10" s="11">
        <v>417333.07500636915</v>
      </c>
      <c r="FX10" s="11">
        <v>0</v>
      </c>
      <c r="FY10" s="4">
        <f>SUM(B10:FX10)</f>
        <v>4349483467.2593002</v>
      </c>
      <c r="FZ10" s="4"/>
    </row>
    <row r="11" spans="1:254" x14ac:dyDescent="0.25">
      <c r="A11" s="8" t="s">
        <v>414</v>
      </c>
      <c r="B11" s="12">
        <v>1571551.38</v>
      </c>
      <c r="C11" s="12">
        <v>5891825.6799999997</v>
      </c>
      <c r="D11" s="12">
        <v>1402059.47</v>
      </c>
      <c r="E11" s="12">
        <v>2122414.0099999998</v>
      </c>
      <c r="F11" s="12">
        <v>416370.91</v>
      </c>
      <c r="G11" s="12">
        <v>179594.77</v>
      </c>
      <c r="H11" s="12">
        <v>1756720.2</v>
      </c>
      <c r="I11" s="12">
        <v>582873.21</v>
      </c>
      <c r="J11" s="12">
        <v>145057.79</v>
      </c>
      <c r="K11" s="12">
        <v>1248477.73</v>
      </c>
      <c r="L11" s="12">
        <v>481296.04</v>
      </c>
      <c r="M11" s="12">
        <v>12518003.27</v>
      </c>
      <c r="N11" s="12">
        <v>5033894.09</v>
      </c>
      <c r="O11" s="12">
        <v>95177.919999999998</v>
      </c>
      <c r="P11" s="12">
        <v>6780650.7199999997</v>
      </c>
      <c r="Q11" s="12">
        <v>113968.89</v>
      </c>
      <c r="R11" s="12">
        <v>913618.61</v>
      </c>
      <c r="S11" s="12">
        <v>49295.81</v>
      </c>
      <c r="T11" s="12">
        <v>50012.93</v>
      </c>
      <c r="U11" s="12">
        <v>88788.87</v>
      </c>
      <c r="V11" s="12">
        <v>19888.419999999998</v>
      </c>
      <c r="W11" s="12">
        <v>22818.9</v>
      </c>
      <c r="X11" s="12">
        <v>141119.24</v>
      </c>
      <c r="Y11" s="12">
        <v>61875.24</v>
      </c>
      <c r="Z11" s="12">
        <v>6604117.9199999999</v>
      </c>
      <c r="AA11" s="12">
        <v>11894214.49</v>
      </c>
      <c r="AB11" s="12">
        <v>561458.46</v>
      </c>
      <c r="AC11" s="12">
        <v>682715.08</v>
      </c>
      <c r="AD11" s="12">
        <v>47201.09</v>
      </c>
      <c r="AE11" s="12">
        <v>84283.1</v>
      </c>
      <c r="AF11" s="12">
        <v>313551.83</v>
      </c>
      <c r="AG11" s="12">
        <v>167628.9</v>
      </c>
      <c r="AH11" s="12">
        <v>51575.21</v>
      </c>
      <c r="AI11" s="12">
        <v>124430.11</v>
      </c>
      <c r="AJ11" s="12">
        <v>72430.179999999993</v>
      </c>
      <c r="AK11" s="12">
        <v>95522.73</v>
      </c>
      <c r="AL11" s="12">
        <v>112017.04</v>
      </c>
      <c r="AM11" s="12">
        <v>401932.11</v>
      </c>
      <c r="AN11" s="12">
        <v>1628093.62</v>
      </c>
      <c r="AO11" s="12">
        <v>36602070.200000003</v>
      </c>
      <c r="AP11" s="12">
        <v>94590.83</v>
      </c>
      <c r="AQ11" s="12">
        <v>21243656.5</v>
      </c>
      <c r="AR11" s="12">
        <v>2440060.58</v>
      </c>
      <c r="AS11" s="12">
        <v>1133113.94</v>
      </c>
      <c r="AT11" s="12">
        <v>173594.73</v>
      </c>
      <c r="AU11" s="12">
        <v>173821.12</v>
      </c>
      <c r="AV11" s="12">
        <v>99601.88</v>
      </c>
      <c r="AW11" s="12">
        <v>76112.820000000007</v>
      </c>
      <c r="AX11" s="12">
        <v>123539.77</v>
      </c>
      <c r="AY11" s="12">
        <v>1468336.63</v>
      </c>
      <c r="AZ11" s="12">
        <v>2124211.2200000002</v>
      </c>
      <c r="BA11" s="12">
        <v>471622.86</v>
      </c>
      <c r="BB11" s="12">
        <v>8290955.8700000001</v>
      </c>
      <c r="BC11" s="12">
        <v>1368268.68</v>
      </c>
      <c r="BD11" s="12">
        <v>412716.85</v>
      </c>
      <c r="BE11" s="12">
        <v>6776142.7800000003</v>
      </c>
      <c r="BF11" s="12">
        <v>112213.16</v>
      </c>
      <c r="BG11" s="12">
        <v>143362.25</v>
      </c>
      <c r="BH11" s="12">
        <v>54240.93</v>
      </c>
      <c r="BI11" s="12">
        <v>1877850.74</v>
      </c>
      <c r="BJ11" s="12">
        <v>1001138.86</v>
      </c>
      <c r="BK11" s="12">
        <v>17665.37</v>
      </c>
      <c r="BL11" s="12">
        <v>89316.4</v>
      </c>
      <c r="BM11" s="12">
        <v>1106659</v>
      </c>
      <c r="BN11" s="12">
        <v>384843.3</v>
      </c>
      <c r="BO11" s="12">
        <v>238832.28</v>
      </c>
      <c r="BP11" s="12">
        <v>1683219.75</v>
      </c>
      <c r="BQ11" s="12">
        <v>445647.79</v>
      </c>
      <c r="BR11" s="12">
        <v>251402.09</v>
      </c>
      <c r="BS11" s="12">
        <v>145040.91</v>
      </c>
      <c r="BT11" s="12">
        <v>106177.51</v>
      </c>
      <c r="BU11" s="12">
        <v>793787.58</v>
      </c>
      <c r="BV11" s="12">
        <v>690926.44</v>
      </c>
      <c r="BW11" s="12">
        <v>97032.79</v>
      </c>
      <c r="BX11" s="12">
        <v>187763.57</v>
      </c>
      <c r="BY11" s="12">
        <v>96958.43</v>
      </c>
      <c r="BZ11" s="12">
        <v>383123.12</v>
      </c>
      <c r="CA11" s="12">
        <v>24047453.739999998</v>
      </c>
      <c r="CB11" s="12">
        <v>88410.42</v>
      </c>
      <c r="CC11" s="12">
        <v>70795.820000000007</v>
      </c>
      <c r="CD11" s="12">
        <v>101444.46</v>
      </c>
      <c r="CE11" s="12">
        <v>83737.119999999995</v>
      </c>
      <c r="CF11" s="12">
        <v>72258.929999999993</v>
      </c>
      <c r="CG11" s="12">
        <v>32470</v>
      </c>
      <c r="CH11" s="12">
        <v>311447.21999999997</v>
      </c>
      <c r="CI11" s="12">
        <v>304717.32</v>
      </c>
      <c r="CJ11" s="12">
        <v>1475639.43</v>
      </c>
      <c r="CK11" s="12">
        <v>226813.62</v>
      </c>
      <c r="CL11" s="12">
        <v>110576.29</v>
      </c>
      <c r="CM11" s="12">
        <v>8354450.8799999999</v>
      </c>
      <c r="CN11" s="12">
        <v>5003295.2300000004</v>
      </c>
      <c r="CO11" s="12">
        <v>712804.91</v>
      </c>
      <c r="CP11" s="12">
        <v>375171.52</v>
      </c>
      <c r="CQ11" s="12">
        <v>78141.490000000005</v>
      </c>
      <c r="CR11" s="12">
        <v>240994.83</v>
      </c>
      <c r="CS11" s="12">
        <v>83455.19</v>
      </c>
      <c r="CT11" s="12">
        <v>56659.8</v>
      </c>
      <c r="CU11" s="12">
        <v>46464.75</v>
      </c>
      <c r="CV11" s="12">
        <v>130209.35</v>
      </c>
      <c r="CW11" s="12">
        <v>236614.89</v>
      </c>
      <c r="CX11" s="12">
        <v>18418.2</v>
      </c>
      <c r="CY11" s="12">
        <v>611552.81000000006</v>
      </c>
      <c r="CZ11" s="12">
        <v>119902.84</v>
      </c>
      <c r="DA11" s="12">
        <v>98442.17</v>
      </c>
      <c r="DB11" s="12">
        <v>108815.98</v>
      </c>
      <c r="DC11" s="12">
        <v>95092.160000000003</v>
      </c>
      <c r="DD11" s="12">
        <v>280000.14</v>
      </c>
      <c r="DE11" s="12">
        <v>7589856.1399999997</v>
      </c>
      <c r="DF11" s="12">
        <v>114732.09</v>
      </c>
      <c r="DG11" s="12">
        <v>973344.63</v>
      </c>
      <c r="DH11" s="12">
        <v>1135354.81</v>
      </c>
      <c r="DI11" s="12">
        <v>164899.51</v>
      </c>
      <c r="DJ11" s="12">
        <v>85577.18</v>
      </c>
      <c r="DK11" s="12">
        <v>2349569.46</v>
      </c>
      <c r="DL11" s="12">
        <v>75524.81</v>
      </c>
      <c r="DM11" s="12">
        <v>610111.31999999995</v>
      </c>
      <c r="DN11" s="12">
        <v>739086.14</v>
      </c>
      <c r="DO11" s="12">
        <v>75167.67</v>
      </c>
      <c r="DP11" s="12">
        <v>397780.74</v>
      </c>
      <c r="DQ11" s="12">
        <v>461879.11</v>
      </c>
      <c r="DR11" s="12">
        <v>192707.77</v>
      </c>
      <c r="DS11" s="12">
        <v>51538.85</v>
      </c>
      <c r="DT11" s="12">
        <v>124519.54</v>
      </c>
      <c r="DU11" s="12">
        <v>47613.23</v>
      </c>
      <c r="DV11" s="12">
        <v>102737.64</v>
      </c>
      <c r="DW11" s="12">
        <v>160703.32</v>
      </c>
      <c r="DX11" s="12">
        <v>205678.91</v>
      </c>
      <c r="DY11" s="12">
        <v>427511.79</v>
      </c>
      <c r="DZ11" s="12">
        <v>589008.71</v>
      </c>
      <c r="EA11" s="12">
        <v>257265.85</v>
      </c>
      <c r="EB11" s="12">
        <v>108928.44</v>
      </c>
      <c r="EC11" s="12">
        <v>588825.92000000004</v>
      </c>
      <c r="ED11" s="12">
        <v>67348.02</v>
      </c>
      <c r="EE11" s="12">
        <v>318091.12</v>
      </c>
      <c r="EF11" s="12">
        <v>117163.07</v>
      </c>
      <c r="EG11" s="12">
        <v>49716.29</v>
      </c>
      <c r="EH11" s="12">
        <v>3226427.96</v>
      </c>
      <c r="EI11" s="12">
        <v>1996504.21</v>
      </c>
      <c r="EJ11" s="12">
        <v>133124.13</v>
      </c>
      <c r="EK11" s="12">
        <v>35644.22</v>
      </c>
      <c r="EL11" s="12">
        <v>240421.89</v>
      </c>
      <c r="EM11" s="12">
        <v>276884.05</v>
      </c>
      <c r="EN11" s="12">
        <v>140715.45000000001</v>
      </c>
      <c r="EO11" s="12">
        <v>216670.19</v>
      </c>
      <c r="EP11" s="12">
        <v>994434.47</v>
      </c>
      <c r="EQ11" s="12">
        <v>203079.47</v>
      </c>
      <c r="ER11" s="12">
        <v>103570.89</v>
      </c>
      <c r="ES11" s="12">
        <v>130038.67</v>
      </c>
      <c r="ET11" s="12">
        <v>183859.64</v>
      </c>
      <c r="EU11" s="12">
        <v>42198.99</v>
      </c>
      <c r="EV11" s="12">
        <v>331889.78000000003</v>
      </c>
      <c r="EW11" s="12">
        <v>19212.05</v>
      </c>
      <c r="EX11" s="12">
        <v>103092.08</v>
      </c>
      <c r="EY11" s="12">
        <v>89563.44</v>
      </c>
      <c r="EZ11" s="12">
        <v>1522315.17</v>
      </c>
      <c r="FA11" s="12">
        <v>455931.68</v>
      </c>
      <c r="FB11" s="12">
        <v>899627.18</v>
      </c>
      <c r="FC11" s="12">
        <v>153118.03</v>
      </c>
      <c r="FD11" s="12">
        <v>62925.33</v>
      </c>
      <c r="FE11" s="12">
        <v>68487.77</v>
      </c>
      <c r="FF11" s="12">
        <v>69406.48</v>
      </c>
      <c r="FG11" s="12">
        <v>108930.72</v>
      </c>
      <c r="FH11" s="12">
        <v>542348.28</v>
      </c>
      <c r="FI11" s="12">
        <v>836381.7</v>
      </c>
      <c r="FJ11" s="12">
        <v>900117.46</v>
      </c>
      <c r="FK11" s="12">
        <v>1775900.84</v>
      </c>
      <c r="FL11" s="12">
        <v>516897.45</v>
      </c>
      <c r="FM11" s="12">
        <v>3429327.89</v>
      </c>
      <c r="FN11" s="12">
        <v>610850.93000000005</v>
      </c>
      <c r="FO11" s="12">
        <v>730138.31</v>
      </c>
      <c r="FP11" s="12">
        <v>397901.97</v>
      </c>
      <c r="FQ11" s="12">
        <v>171983.93</v>
      </c>
      <c r="FR11" s="12">
        <v>70738.2</v>
      </c>
      <c r="FS11" s="12">
        <v>106268.9</v>
      </c>
      <c r="FT11" s="12">
        <v>288766.2</v>
      </c>
      <c r="FU11" s="12">
        <v>189342.5</v>
      </c>
      <c r="FV11" s="12">
        <v>47020.12</v>
      </c>
      <c r="FW11" s="12">
        <v>37968.07</v>
      </c>
      <c r="FX11" s="12">
        <v>0</v>
      </c>
      <c r="FY11" s="4">
        <f>SUM(B11:FX11)</f>
        <v>241726665.77999988</v>
      </c>
      <c r="FZ11" s="4"/>
    </row>
    <row r="12" spans="1:254" x14ac:dyDescent="0.25">
      <c r="A12" t="s">
        <v>0</v>
      </c>
      <c r="B12" s="10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10"/>
      <c r="FW12" s="8"/>
      <c r="FX12" s="10"/>
    </row>
    <row r="13" spans="1:254" x14ac:dyDescent="0.25">
      <c r="A13" t="s">
        <v>411</v>
      </c>
      <c r="B13" s="13">
        <v>41455576.739445828</v>
      </c>
      <c r="C13" s="13">
        <v>254246325.00177997</v>
      </c>
      <c r="D13" s="13">
        <v>25597299.531970289</v>
      </c>
      <c r="E13" s="13">
        <v>159319158.99780154</v>
      </c>
      <c r="F13" s="13">
        <v>3812015.5948473848</v>
      </c>
      <c r="G13" s="13">
        <v>9090883.6455481462</v>
      </c>
      <c r="H13" s="13">
        <v>52252135.345549904</v>
      </c>
      <c r="I13" s="13">
        <v>18179288.805309564</v>
      </c>
      <c r="J13" s="13">
        <v>2857655.2550430964</v>
      </c>
      <c r="K13" s="13">
        <v>1143724.3005788331</v>
      </c>
      <c r="L13" s="13">
        <v>4143586.7832929706</v>
      </c>
      <c r="M13" s="13">
        <v>385799398.84135985</v>
      </c>
      <c r="N13" s="13">
        <v>64449735.29339166</v>
      </c>
      <c r="O13" s="13">
        <v>3833664.0771786519</v>
      </c>
      <c r="P13" s="13">
        <v>289157459.18627828</v>
      </c>
      <c r="Q13" s="13">
        <v>65806804.08015494</v>
      </c>
      <c r="R13" s="13">
        <v>1891553.9333610176</v>
      </c>
      <c r="S13" s="13">
        <v>2583087.1600510906</v>
      </c>
      <c r="T13" s="13">
        <v>523341.56375773164</v>
      </c>
      <c r="U13" s="13">
        <v>3087541.8081334834</v>
      </c>
      <c r="V13" s="13">
        <v>3481113.8789970544</v>
      </c>
      <c r="W13" s="13">
        <v>908113.0137922602</v>
      </c>
      <c r="X13" s="13">
        <v>9455547.5897281915</v>
      </c>
      <c r="Y13" s="13">
        <v>3111546.6774590267</v>
      </c>
      <c r="Z13" s="13">
        <v>155640302.88332236</v>
      </c>
      <c r="AA13" s="13">
        <v>13314929.008747408</v>
      </c>
      <c r="AB13" s="13">
        <v>1438611.5764846886</v>
      </c>
      <c r="AC13" s="13">
        <v>3912443.5687673036</v>
      </c>
      <c r="AD13" s="13">
        <v>1448783.6748465858</v>
      </c>
      <c r="AE13" s="13">
        <v>2298414.1838661865</v>
      </c>
      <c r="AF13" s="13">
        <v>3082064.5966942059</v>
      </c>
      <c r="AG13" s="13">
        <v>10506415.697390746</v>
      </c>
      <c r="AH13" s="13">
        <v>5122989.3418603344</v>
      </c>
      <c r="AI13" s="13">
        <v>2341831.6961806393</v>
      </c>
      <c r="AJ13" s="13">
        <v>1913814.3072252143</v>
      </c>
      <c r="AK13" s="13">
        <v>1808665.1725417837</v>
      </c>
      <c r="AL13" s="13">
        <v>3868838.4099782845</v>
      </c>
      <c r="AM13" s="13">
        <v>3.4924596548080444E-10</v>
      </c>
      <c r="AN13" s="13">
        <v>31698399.850101914</v>
      </c>
      <c r="AO13" s="13">
        <v>204868665.94893593</v>
      </c>
      <c r="AP13" s="13">
        <v>2350203.0573199717</v>
      </c>
      <c r="AQ13" s="13">
        <v>332738402.52017909</v>
      </c>
      <c r="AR13" s="13">
        <v>12490679.002015799</v>
      </c>
      <c r="AS13" s="13">
        <v>17326425.326564047</v>
      </c>
      <c r="AT13" s="13">
        <v>3009252.8288370227</v>
      </c>
      <c r="AU13" s="13">
        <v>3530384.7354001254</v>
      </c>
      <c r="AV13" s="13">
        <v>3302649.1996339625</v>
      </c>
      <c r="AW13" s="13">
        <v>962343.36711743195</v>
      </c>
      <c r="AX13" s="13">
        <v>4222927.1981560364</v>
      </c>
      <c r="AY13" s="13">
        <v>123086996.59645872</v>
      </c>
      <c r="AZ13" s="13">
        <v>71354356.975313053</v>
      </c>
      <c r="BA13" s="13">
        <v>75297968.798418984</v>
      </c>
      <c r="BB13" s="13">
        <v>141067669.30027819</v>
      </c>
      <c r="BC13" s="13">
        <v>21417447.3491784</v>
      </c>
      <c r="BD13" s="13">
        <v>8594556.3366775159</v>
      </c>
      <c r="BE13" s="13">
        <v>185414768.72833124</v>
      </c>
      <c r="BF13" s="13">
        <v>9608203.0493873693</v>
      </c>
      <c r="BG13" s="13">
        <v>5349740.8710217597</v>
      </c>
      <c r="BH13" s="13">
        <v>3763648.4148233016</v>
      </c>
      <c r="BI13" s="13">
        <v>38093314.560006939</v>
      </c>
      <c r="BJ13" s="13">
        <v>281494312.79655498</v>
      </c>
      <c r="BK13" s="13">
        <v>1994704.6092244838</v>
      </c>
      <c r="BL13" s="13">
        <v>4719940.4130589515</v>
      </c>
      <c r="BM13" s="13">
        <v>23745042.405776948</v>
      </c>
      <c r="BN13" s="13">
        <v>10265531.122174527</v>
      </c>
      <c r="BO13" s="13">
        <v>523740.2626515103</v>
      </c>
      <c r="BP13" s="13">
        <v>15980967.530457541</v>
      </c>
      <c r="BQ13" s="13">
        <v>39144499.635889485</v>
      </c>
      <c r="BR13" s="13">
        <v>9793130.6769616753</v>
      </c>
      <c r="BS13" s="13">
        <v>2344639.3908728389</v>
      </c>
      <c r="BT13" s="13">
        <v>3499996.2553755892</v>
      </c>
      <c r="BU13" s="13">
        <v>486.93978055578191</v>
      </c>
      <c r="BV13" s="13">
        <v>3543019.1377125881</v>
      </c>
      <c r="BW13" s="13">
        <v>457106.92525915249</v>
      </c>
      <c r="BX13" s="13">
        <v>1878969.1889525705</v>
      </c>
      <c r="BY13" s="13">
        <v>2367284.5457297242</v>
      </c>
      <c r="BZ13" s="13">
        <v>350470.22082647134</v>
      </c>
      <c r="CA13" s="13">
        <v>385239643.04479438</v>
      </c>
      <c r="CB13" s="13">
        <v>2841873.50069367</v>
      </c>
      <c r="CC13" s="13">
        <v>2938477.7790777814</v>
      </c>
      <c r="CD13" s="13">
        <v>1706902.727916185</v>
      </c>
      <c r="CE13" s="13">
        <v>1470709.9138399125</v>
      </c>
      <c r="CF13" s="13">
        <v>2877338.8893505749</v>
      </c>
      <c r="CG13" s="13">
        <v>1779546.5457221954</v>
      </c>
      <c r="CH13" s="13">
        <v>4825649.6230126452</v>
      </c>
      <c r="CI13" s="13">
        <v>95280.315531259694</v>
      </c>
      <c r="CJ13" s="13">
        <v>38029130.376890756</v>
      </c>
      <c r="CK13" s="13">
        <v>11911738.787626034</v>
      </c>
      <c r="CL13" s="13">
        <v>7794336.0815741774</v>
      </c>
      <c r="CM13" s="13">
        <v>158601401.71288237</v>
      </c>
      <c r="CN13" s="13">
        <v>55644708.831515685</v>
      </c>
      <c r="CO13" s="13">
        <v>14.2385406793328</v>
      </c>
      <c r="CP13" s="13">
        <v>6925655.2777761836</v>
      </c>
      <c r="CQ13" s="13">
        <v>3282517.7376577398</v>
      </c>
      <c r="CR13" s="13">
        <v>2747700.1749702501</v>
      </c>
      <c r="CS13" s="13">
        <v>1424770.0661271263</v>
      </c>
      <c r="CT13" s="13">
        <v>4150433.348902205</v>
      </c>
      <c r="CU13" s="13">
        <v>713501.97079146013</v>
      </c>
      <c r="CV13" s="13">
        <v>2323934.1523754592</v>
      </c>
      <c r="CW13" s="13">
        <v>3418673.7672381676</v>
      </c>
      <c r="CX13" s="13">
        <v>1037460.8913155391</v>
      </c>
      <c r="CY13" s="13">
        <v>13224008.655602479</v>
      </c>
      <c r="CZ13" s="13">
        <v>2129213.0768989953</v>
      </c>
      <c r="DA13" s="13">
        <v>3528476.3685221761</v>
      </c>
      <c r="DB13" s="13">
        <v>1998148.9836526522</v>
      </c>
      <c r="DC13" s="13">
        <v>2148687.7408794169</v>
      </c>
      <c r="DD13" s="13">
        <v>2232032.2547362042</v>
      </c>
      <c r="DE13" s="13">
        <v>128640874.38028455</v>
      </c>
      <c r="DF13" s="13">
        <v>734205.41482587543</v>
      </c>
      <c r="DG13" s="13">
        <v>9263525.1669306476</v>
      </c>
      <c r="DH13" s="13">
        <v>11882008.973083442</v>
      </c>
      <c r="DI13" s="13">
        <v>6223614.2114125397</v>
      </c>
      <c r="DJ13" s="13">
        <v>5146291.4104366256</v>
      </c>
      <c r="DK13" s="13">
        <v>39810712.300936058</v>
      </c>
      <c r="DL13" s="13">
        <v>3572345.3982817815</v>
      </c>
      <c r="DM13" s="13">
        <v>7660576.0451398026</v>
      </c>
      <c r="DN13" s="13">
        <v>26546126.222228929</v>
      </c>
      <c r="DO13" s="13">
        <v>2818539.2764801062</v>
      </c>
      <c r="DP13" s="13">
        <v>228.93303865776397</v>
      </c>
      <c r="DQ13" s="13">
        <v>13114744.901219353</v>
      </c>
      <c r="DR13" s="13">
        <v>7052545.1522994014</v>
      </c>
      <c r="DS13" s="13">
        <v>3232880.6449969877</v>
      </c>
      <c r="DT13" s="13">
        <v>4242903.1957447855</v>
      </c>
      <c r="DU13" s="13">
        <v>3564099.151032465</v>
      </c>
      <c r="DV13" s="13">
        <v>4014574.92511439</v>
      </c>
      <c r="DW13" s="13">
        <v>912011.93639710383</v>
      </c>
      <c r="DX13" s="13">
        <v>1260014.7465464489</v>
      </c>
      <c r="DY13" s="13">
        <v>3152162.6192726409</v>
      </c>
      <c r="DZ13" s="13">
        <v>11.612502221018076</v>
      </c>
      <c r="EA13" s="13">
        <v>4609706.3550897157</v>
      </c>
      <c r="EB13" s="13">
        <v>3179132.7061377307</v>
      </c>
      <c r="EC13" s="13">
        <v>1.7462298274040222E-9</v>
      </c>
      <c r="ED13" s="13">
        <v>3017020.9061586559</v>
      </c>
      <c r="EE13" s="13">
        <v>13752313.037479077</v>
      </c>
      <c r="EF13" s="13">
        <v>3064636.9819492479</v>
      </c>
      <c r="EG13" s="13">
        <v>3593761.0775133721</v>
      </c>
      <c r="EH13" s="13">
        <v>121186199.46734937</v>
      </c>
      <c r="EI13" s="13">
        <v>75562987.794366792</v>
      </c>
      <c r="EJ13" s="13">
        <v>4612904.3406039728</v>
      </c>
      <c r="EK13" s="13">
        <v>4086340.0548636499</v>
      </c>
      <c r="EL13" s="13">
        <v>2577672.2358525703</v>
      </c>
      <c r="EM13" s="13">
        <v>9307649.4629942775</v>
      </c>
      <c r="EN13" s="13">
        <v>3308922.8226418188</v>
      </c>
      <c r="EO13" s="13">
        <v>1913219.1921745767</v>
      </c>
      <c r="EP13" s="13">
        <v>17809060.561356787</v>
      </c>
      <c r="EQ13" s="13">
        <v>1763028.4063360004</v>
      </c>
      <c r="ER13" s="13">
        <v>2377280.3101358926</v>
      </c>
      <c r="ES13" s="13">
        <v>2564296.9783332283</v>
      </c>
      <c r="ET13" s="13">
        <v>6314550.7665420212</v>
      </c>
      <c r="EU13" s="13">
        <v>646149.71949653747</v>
      </c>
      <c r="EV13" s="13">
        <v>3425386.6465244805</v>
      </c>
      <c r="EW13" s="13">
        <v>3140663.8552762233</v>
      </c>
      <c r="EX13" s="13">
        <v>7958934.2614614014</v>
      </c>
      <c r="EY13" s="13">
        <v>1848805.7253242531</v>
      </c>
      <c r="EZ13" s="13">
        <v>1.862645149230957E-9</v>
      </c>
      <c r="FA13" s="13">
        <v>0</v>
      </c>
      <c r="FB13" s="13">
        <v>8423206.2955189068</v>
      </c>
      <c r="FC13" s="13">
        <v>4021161.4442000412</v>
      </c>
      <c r="FD13" s="13">
        <v>1331069.8040118855</v>
      </c>
      <c r="FE13" s="13">
        <v>2991354.9659392918</v>
      </c>
      <c r="FF13" s="13">
        <v>1868121.0626985477</v>
      </c>
      <c r="FG13" s="13">
        <v>681296.69194443419</v>
      </c>
      <c r="FH13" s="13">
        <v>5786201.0379928621</v>
      </c>
      <c r="FI13" s="13">
        <v>827873.48039734294</v>
      </c>
      <c r="FJ13" s="13">
        <v>6046142.3320139917</v>
      </c>
      <c r="FK13" s="13">
        <v>28774908.12115128</v>
      </c>
      <c r="FL13" s="13">
        <v>17247826.129045293</v>
      </c>
      <c r="FM13" s="13">
        <v>170543884.12996358</v>
      </c>
      <c r="FN13" s="13">
        <v>0</v>
      </c>
      <c r="FO13" s="13">
        <v>7594811.7979642842</v>
      </c>
      <c r="FP13" s="13">
        <v>412899.65472720074</v>
      </c>
      <c r="FQ13" s="13">
        <v>1.7462298274040222E-10</v>
      </c>
      <c r="FR13" s="13">
        <v>1310840.4629558499</v>
      </c>
      <c r="FS13" s="13">
        <v>0</v>
      </c>
      <c r="FT13" s="13">
        <v>6571401.6911767544</v>
      </c>
      <c r="FU13" s="13">
        <v>6927105.8576988876</v>
      </c>
      <c r="FV13" s="13">
        <v>2731068.9945910117</v>
      </c>
      <c r="FW13" s="13">
        <v>1051639.914993631</v>
      </c>
      <c r="FX13" s="13">
        <f>FX8</f>
        <v>239484804.67999998</v>
      </c>
      <c r="FY13" s="4">
        <f>SUM(B13:FX13)</f>
        <v>5140672712.9636974</v>
      </c>
      <c r="FZ13" s="4"/>
      <c r="GA13" s="4"/>
    </row>
    <row r="14" spans="1:254" x14ac:dyDescent="0.25">
      <c r="A14" t="s">
        <v>393</v>
      </c>
      <c r="B14" s="14">
        <v>9</v>
      </c>
      <c r="C14" s="14">
        <v>9</v>
      </c>
      <c r="D14" s="14">
        <v>9</v>
      </c>
      <c r="E14" s="14">
        <v>9</v>
      </c>
      <c r="F14" s="14">
        <v>9</v>
      </c>
      <c r="G14" s="14">
        <v>9</v>
      </c>
      <c r="H14" s="14">
        <v>9</v>
      </c>
      <c r="I14" s="14">
        <v>12</v>
      </c>
      <c r="J14" s="14">
        <v>12</v>
      </c>
      <c r="K14" s="14">
        <v>9</v>
      </c>
      <c r="L14" s="14">
        <v>9</v>
      </c>
      <c r="M14" s="14">
        <v>9</v>
      </c>
      <c r="N14" s="14">
        <v>9</v>
      </c>
      <c r="O14" s="14">
        <v>12</v>
      </c>
      <c r="P14" s="14">
        <v>9</v>
      </c>
      <c r="Q14" s="14">
        <v>12</v>
      </c>
      <c r="R14" s="14">
        <v>9</v>
      </c>
      <c r="S14" s="14">
        <v>9</v>
      </c>
      <c r="T14" s="14">
        <v>9</v>
      </c>
      <c r="U14" s="14">
        <v>12</v>
      </c>
      <c r="V14" s="14">
        <v>9</v>
      </c>
      <c r="W14" s="14">
        <v>9</v>
      </c>
      <c r="X14" s="14">
        <v>12</v>
      </c>
      <c r="Y14" s="14">
        <v>9</v>
      </c>
      <c r="Z14" s="14">
        <v>9</v>
      </c>
      <c r="AA14" s="14">
        <v>9</v>
      </c>
      <c r="AB14" s="14">
        <v>9</v>
      </c>
      <c r="AC14" s="14">
        <v>9</v>
      </c>
      <c r="AD14" s="14">
        <v>12</v>
      </c>
      <c r="AE14" s="14">
        <v>12</v>
      </c>
      <c r="AF14" s="14">
        <v>9</v>
      </c>
      <c r="AG14" s="14">
        <v>9</v>
      </c>
      <c r="AH14" s="14">
        <v>12</v>
      </c>
      <c r="AI14" s="14">
        <v>9</v>
      </c>
      <c r="AJ14" s="14">
        <v>12</v>
      </c>
      <c r="AK14" s="14">
        <v>9</v>
      </c>
      <c r="AL14" s="14">
        <v>9</v>
      </c>
      <c r="AM14" s="14">
        <v>9</v>
      </c>
      <c r="AN14" s="14">
        <v>9</v>
      </c>
      <c r="AO14" s="14">
        <v>9</v>
      </c>
      <c r="AP14" s="14">
        <v>9</v>
      </c>
      <c r="AQ14" s="14">
        <v>9</v>
      </c>
      <c r="AR14" s="14">
        <v>9</v>
      </c>
      <c r="AS14" s="14">
        <v>9</v>
      </c>
      <c r="AT14" s="14">
        <v>12</v>
      </c>
      <c r="AU14" s="14">
        <v>9</v>
      </c>
      <c r="AV14" s="14">
        <v>9</v>
      </c>
      <c r="AW14" s="14">
        <v>9</v>
      </c>
      <c r="AX14" s="14">
        <v>9</v>
      </c>
      <c r="AY14" s="14">
        <v>9</v>
      </c>
      <c r="AZ14" s="14">
        <v>9</v>
      </c>
      <c r="BA14" s="14">
        <v>9</v>
      </c>
      <c r="BB14" s="14">
        <v>9</v>
      </c>
      <c r="BC14" s="14">
        <v>9</v>
      </c>
      <c r="BD14" s="14">
        <v>9</v>
      </c>
      <c r="BE14" s="14">
        <v>9</v>
      </c>
      <c r="BF14" s="14">
        <v>9</v>
      </c>
      <c r="BG14" s="14">
        <v>9</v>
      </c>
      <c r="BH14" s="14">
        <v>9</v>
      </c>
      <c r="BI14" s="14">
        <v>9</v>
      </c>
      <c r="BJ14" s="14">
        <v>9</v>
      </c>
      <c r="BK14" s="14">
        <v>12</v>
      </c>
      <c r="BL14" s="14">
        <v>9</v>
      </c>
      <c r="BM14" s="14">
        <v>9</v>
      </c>
      <c r="BN14" s="14">
        <v>12</v>
      </c>
      <c r="BO14" s="14">
        <v>9</v>
      </c>
      <c r="BP14" s="14">
        <v>9</v>
      </c>
      <c r="BQ14" s="14">
        <v>9</v>
      </c>
      <c r="BR14" s="14">
        <v>9</v>
      </c>
      <c r="BS14" s="14">
        <v>12</v>
      </c>
      <c r="BT14" s="14">
        <v>12</v>
      </c>
      <c r="BU14" s="14">
        <v>9</v>
      </c>
      <c r="BV14" s="14">
        <v>9</v>
      </c>
      <c r="BW14" s="14">
        <v>9</v>
      </c>
      <c r="BX14" s="14">
        <v>9</v>
      </c>
      <c r="BY14" s="14">
        <v>9</v>
      </c>
      <c r="BZ14" s="14">
        <v>9</v>
      </c>
      <c r="CA14" s="14">
        <v>9</v>
      </c>
      <c r="CB14" s="14">
        <v>12</v>
      </c>
      <c r="CC14" s="14">
        <v>9</v>
      </c>
      <c r="CD14" s="14">
        <v>9</v>
      </c>
      <c r="CE14" s="14">
        <v>12</v>
      </c>
      <c r="CF14" s="14">
        <v>12</v>
      </c>
      <c r="CG14" s="14">
        <v>9</v>
      </c>
      <c r="CH14" s="14">
        <v>9</v>
      </c>
      <c r="CI14" s="14">
        <v>9</v>
      </c>
      <c r="CJ14" s="14">
        <v>12</v>
      </c>
      <c r="CK14" s="14">
        <v>9</v>
      </c>
      <c r="CL14" s="14">
        <v>12</v>
      </c>
      <c r="CM14" s="14">
        <v>9</v>
      </c>
      <c r="CN14" s="14">
        <v>9</v>
      </c>
      <c r="CO14" s="14">
        <v>9</v>
      </c>
      <c r="CP14" s="14">
        <v>9</v>
      </c>
      <c r="CQ14" s="14">
        <v>9</v>
      </c>
      <c r="CR14" s="14">
        <v>12</v>
      </c>
      <c r="CS14" s="14">
        <v>12</v>
      </c>
      <c r="CT14" s="14">
        <v>12</v>
      </c>
      <c r="CU14" s="14">
        <v>9</v>
      </c>
      <c r="CV14" s="14">
        <v>9</v>
      </c>
      <c r="CW14" s="14">
        <v>9</v>
      </c>
      <c r="CX14" s="14">
        <v>9</v>
      </c>
      <c r="CY14" s="14">
        <v>9</v>
      </c>
      <c r="CZ14" s="14">
        <v>12</v>
      </c>
      <c r="DA14" s="14">
        <v>12</v>
      </c>
      <c r="DB14" s="14">
        <v>12</v>
      </c>
      <c r="DC14" s="14">
        <v>9</v>
      </c>
      <c r="DD14" s="14">
        <v>12</v>
      </c>
      <c r="DE14" s="14">
        <v>9</v>
      </c>
      <c r="DF14" s="14">
        <v>12</v>
      </c>
      <c r="DG14" s="14">
        <v>9</v>
      </c>
      <c r="DH14" s="14">
        <v>9</v>
      </c>
      <c r="DI14" s="14">
        <v>9</v>
      </c>
      <c r="DJ14" s="14">
        <v>12</v>
      </c>
      <c r="DK14" s="14">
        <v>12</v>
      </c>
      <c r="DL14" s="14">
        <v>9</v>
      </c>
      <c r="DM14" s="14">
        <v>9</v>
      </c>
      <c r="DN14" s="14">
        <v>9</v>
      </c>
      <c r="DO14" s="14">
        <v>12</v>
      </c>
      <c r="DP14" s="14">
        <v>12</v>
      </c>
      <c r="DQ14" s="14">
        <v>12</v>
      </c>
      <c r="DR14" s="14">
        <v>12</v>
      </c>
      <c r="DS14" s="14">
        <v>12</v>
      </c>
      <c r="DT14" s="14">
        <v>12</v>
      </c>
      <c r="DU14" s="14">
        <v>9</v>
      </c>
      <c r="DV14" s="14">
        <v>9</v>
      </c>
      <c r="DW14" s="14">
        <v>9</v>
      </c>
      <c r="DX14" s="14">
        <v>9</v>
      </c>
      <c r="DY14" s="14">
        <v>9</v>
      </c>
      <c r="DZ14" s="14">
        <v>9</v>
      </c>
      <c r="EA14" s="14">
        <v>12</v>
      </c>
      <c r="EB14" s="14">
        <v>12</v>
      </c>
      <c r="EC14" s="14">
        <v>9</v>
      </c>
      <c r="ED14" s="14">
        <v>12</v>
      </c>
      <c r="EE14" s="14">
        <v>12</v>
      </c>
      <c r="EF14" s="14">
        <v>12</v>
      </c>
      <c r="EG14" s="14">
        <v>12</v>
      </c>
      <c r="EH14" s="14">
        <v>12</v>
      </c>
      <c r="EI14" s="14">
        <v>9</v>
      </c>
      <c r="EJ14" s="14">
        <v>9</v>
      </c>
      <c r="EK14" s="14">
        <v>9</v>
      </c>
      <c r="EL14" s="14">
        <v>9</v>
      </c>
      <c r="EM14" s="14">
        <v>9</v>
      </c>
      <c r="EN14" s="14">
        <v>12</v>
      </c>
      <c r="EO14" s="14">
        <v>9</v>
      </c>
      <c r="EP14" s="14">
        <v>9</v>
      </c>
      <c r="EQ14" s="14">
        <v>12</v>
      </c>
      <c r="ER14" s="14">
        <v>12</v>
      </c>
      <c r="ES14" s="14">
        <v>12</v>
      </c>
      <c r="ET14" s="14">
        <v>12</v>
      </c>
      <c r="EU14" s="14">
        <v>9</v>
      </c>
      <c r="EV14" s="14">
        <v>9</v>
      </c>
      <c r="EW14" s="14">
        <v>12</v>
      </c>
      <c r="EX14" s="14">
        <v>9</v>
      </c>
      <c r="EY14" s="14">
        <v>12</v>
      </c>
      <c r="EZ14" s="14">
        <v>9</v>
      </c>
      <c r="FA14" s="14">
        <v>9</v>
      </c>
      <c r="FB14" s="14">
        <v>9</v>
      </c>
      <c r="FC14" s="14">
        <v>12</v>
      </c>
      <c r="FD14" s="14">
        <v>12</v>
      </c>
      <c r="FE14" s="14">
        <v>9</v>
      </c>
      <c r="FF14" s="14">
        <v>12</v>
      </c>
      <c r="FG14" s="14">
        <v>9</v>
      </c>
      <c r="FH14" s="14">
        <v>9</v>
      </c>
      <c r="FI14" s="14">
        <v>12</v>
      </c>
      <c r="FJ14" s="14">
        <v>9</v>
      </c>
      <c r="FK14" s="14">
        <v>9</v>
      </c>
      <c r="FL14" s="14">
        <v>9</v>
      </c>
      <c r="FM14" s="14">
        <v>9</v>
      </c>
      <c r="FN14" s="14">
        <v>9</v>
      </c>
      <c r="FO14" s="14">
        <v>9</v>
      </c>
      <c r="FP14" s="14">
        <v>9</v>
      </c>
      <c r="FQ14" s="14">
        <v>9</v>
      </c>
      <c r="FR14" s="14">
        <v>9</v>
      </c>
      <c r="FS14" s="14">
        <v>9</v>
      </c>
      <c r="FT14" s="14">
        <v>12</v>
      </c>
      <c r="FU14" s="14">
        <v>12</v>
      </c>
      <c r="FV14" s="14">
        <v>9</v>
      </c>
      <c r="FW14" s="14">
        <v>9</v>
      </c>
      <c r="FX14" s="14">
        <v>12</v>
      </c>
      <c r="FY14" s="15"/>
      <c r="FZ14" s="4">
        <f>COUNTIF(B14:FY14,12)</f>
        <v>57</v>
      </c>
    </row>
    <row r="15" spans="1:254" x14ac:dyDescent="0.25">
      <c r="A15" t="s">
        <v>394</v>
      </c>
      <c r="B15" s="10">
        <f>B13</f>
        <v>41455576.739445828</v>
      </c>
      <c r="C15" s="10">
        <f t="shared" ref="C15:BN15" si="0">C13</f>
        <v>254246325.00177997</v>
      </c>
      <c r="D15" s="10">
        <f t="shared" si="0"/>
        <v>25597299.531970289</v>
      </c>
      <c r="E15" s="10">
        <f t="shared" si="0"/>
        <v>159319158.99780154</v>
      </c>
      <c r="F15" s="10">
        <f t="shared" si="0"/>
        <v>3812015.5948473848</v>
      </c>
      <c r="G15" s="10">
        <f t="shared" si="0"/>
        <v>9090883.6455481462</v>
      </c>
      <c r="H15" s="10">
        <f t="shared" si="0"/>
        <v>52252135.345549904</v>
      </c>
      <c r="I15" s="10">
        <f t="shared" si="0"/>
        <v>18179288.805309564</v>
      </c>
      <c r="J15" s="10">
        <f t="shared" si="0"/>
        <v>2857655.2550430964</v>
      </c>
      <c r="K15" s="10">
        <f t="shared" si="0"/>
        <v>1143724.3005788331</v>
      </c>
      <c r="L15" s="10">
        <f t="shared" si="0"/>
        <v>4143586.7832929706</v>
      </c>
      <c r="M15" s="10">
        <f t="shared" si="0"/>
        <v>385799398.84135985</v>
      </c>
      <c r="N15" s="10">
        <f t="shared" si="0"/>
        <v>64449735.29339166</v>
      </c>
      <c r="O15" s="10">
        <f t="shared" si="0"/>
        <v>3833664.0771786519</v>
      </c>
      <c r="P15" s="10">
        <f t="shared" si="0"/>
        <v>289157459.18627828</v>
      </c>
      <c r="Q15" s="10">
        <f t="shared" si="0"/>
        <v>65806804.08015494</v>
      </c>
      <c r="R15" s="10">
        <f t="shared" si="0"/>
        <v>1891553.9333610176</v>
      </c>
      <c r="S15" s="10">
        <f t="shared" si="0"/>
        <v>2583087.1600510906</v>
      </c>
      <c r="T15" s="10">
        <f t="shared" si="0"/>
        <v>523341.56375773164</v>
      </c>
      <c r="U15" s="10">
        <f t="shared" si="0"/>
        <v>3087541.8081334834</v>
      </c>
      <c r="V15" s="10">
        <f t="shared" si="0"/>
        <v>3481113.8789970544</v>
      </c>
      <c r="W15" s="10">
        <f t="shared" si="0"/>
        <v>908113.0137922602</v>
      </c>
      <c r="X15" s="10">
        <f t="shared" si="0"/>
        <v>9455547.5897281915</v>
      </c>
      <c r="Y15" s="10">
        <f t="shared" si="0"/>
        <v>3111546.6774590267</v>
      </c>
      <c r="Z15" s="10">
        <f t="shared" si="0"/>
        <v>155640302.88332236</v>
      </c>
      <c r="AA15" s="10">
        <f t="shared" si="0"/>
        <v>13314929.008747408</v>
      </c>
      <c r="AB15" s="10">
        <f t="shared" si="0"/>
        <v>1438611.5764846886</v>
      </c>
      <c r="AC15" s="10">
        <f t="shared" si="0"/>
        <v>3912443.5687673036</v>
      </c>
      <c r="AD15" s="10">
        <f t="shared" si="0"/>
        <v>1448783.6748465858</v>
      </c>
      <c r="AE15" s="10">
        <f t="shared" si="0"/>
        <v>2298414.1838661865</v>
      </c>
      <c r="AF15" s="10">
        <f t="shared" si="0"/>
        <v>3082064.5966942059</v>
      </c>
      <c r="AG15" s="10">
        <f t="shared" si="0"/>
        <v>10506415.697390746</v>
      </c>
      <c r="AH15" s="10">
        <f t="shared" si="0"/>
        <v>5122989.3418603344</v>
      </c>
      <c r="AI15" s="10">
        <f t="shared" si="0"/>
        <v>2341831.6961806393</v>
      </c>
      <c r="AJ15" s="10">
        <f t="shared" si="0"/>
        <v>1913814.3072252143</v>
      </c>
      <c r="AK15" s="10">
        <f t="shared" si="0"/>
        <v>1808665.1725417837</v>
      </c>
      <c r="AL15" s="10">
        <f t="shared" si="0"/>
        <v>3868838.4099782845</v>
      </c>
      <c r="AM15" s="10">
        <f t="shared" si="0"/>
        <v>3.4924596548080444E-10</v>
      </c>
      <c r="AN15" s="10">
        <f t="shared" si="0"/>
        <v>31698399.850101914</v>
      </c>
      <c r="AO15" s="10">
        <f t="shared" si="0"/>
        <v>204868665.94893593</v>
      </c>
      <c r="AP15" s="10">
        <f t="shared" si="0"/>
        <v>2350203.0573199717</v>
      </c>
      <c r="AQ15" s="10">
        <f t="shared" si="0"/>
        <v>332738402.52017909</v>
      </c>
      <c r="AR15" s="10">
        <f t="shared" si="0"/>
        <v>12490679.002015799</v>
      </c>
      <c r="AS15" s="10">
        <f t="shared" si="0"/>
        <v>17326425.326564047</v>
      </c>
      <c r="AT15" s="10">
        <f t="shared" si="0"/>
        <v>3009252.8288370227</v>
      </c>
      <c r="AU15" s="10">
        <f t="shared" si="0"/>
        <v>3530384.7354001254</v>
      </c>
      <c r="AV15" s="10">
        <f t="shared" si="0"/>
        <v>3302649.1996339625</v>
      </c>
      <c r="AW15" s="10">
        <f t="shared" si="0"/>
        <v>962343.36711743195</v>
      </c>
      <c r="AX15" s="10">
        <f t="shared" si="0"/>
        <v>4222927.1981560364</v>
      </c>
      <c r="AY15" s="10">
        <f t="shared" si="0"/>
        <v>123086996.59645872</v>
      </c>
      <c r="AZ15" s="10">
        <f t="shared" si="0"/>
        <v>71354356.975313053</v>
      </c>
      <c r="BA15" s="10">
        <f t="shared" si="0"/>
        <v>75297968.798418984</v>
      </c>
      <c r="BB15" s="10">
        <f t="shared" si="0"/>
        <v>141067669.30027819</v>
      </c>
      <c r="BC15" s="10">
        <f t="shared" si="0"/>
        <v>21417447.3491784</v>
      </c>
      <c r="BD15" s="10">
        <f t="shared" si="0"/>
        <v>8594556.3366775159</v>
      </c>
      <c r="BE15" s="10">
        <f t="shared" si="0"/>
        <v>185414768.72833124</v>
      </c>
      <c r="BF15" s="10">
        <f t="shared" si="0"/>
        <v>9608203.0493873693</v>
      </c>
      <c r="BG15" s="10">
        <f t="shared" si="0"/>
        <v>5349740.8710217597</v>
      </c>
      <c r="BH15" s="10">
        <f t="shared" si="0"/>
        <v>3763648.4148233016</v>
      </c>
      <c r="BI15" s="10">
        <f t="shared" si="0"/>
        <v>38093314.560006939</v>
      </c>
      <c r="BJ15" s="10">
        <f t="shared" si="0"/>
        <v>281494312.79655498</v>
      </c>
      <c r="BK15" s="10">
        <f t="shared" si="0"/>
        <v>1994704.6092244838</v>
      </c>
      <c r="BL15" s="10">
        <f t="shared" si="0"/>
        <v>4719940.4130589515</v>
      </c>
      <c r="BM15" s="10">
        <f t="shared" si="0"/>
        <v>23745042.405776948</v>
      </c>
      <c r="BN15" s="10">
        <f t="shared" si="0"/>
        <v>10265531.122174527</v>
      </c>
      <c r="BO15" s="10">
        <f t="shared" ref="BO15:DZ15" si="1">BO13</f>
        <v>523740.2626515103</v>
      </c>
      <c r="BP15" s="10">
        <f t="shared" si="1"/>
        <v>15980967.530457541</v>
      </c>
      <c r="BQ15" s="10">
        <f t="shared" si="1"/>
        <v>39144499.635889485</v>
      </c>
      <c r="BR15" s="10">
        <f t="shared" si="1"/>
        <v>9793130.6769616753</v>
      </c>
      <c r="BS15" s="10">
        <f t="shared" si="1"/>
        <v>2344639.3908728389</v>
      </c>
      <c r="BT15" s="10">
        <f t="shared" si="1"/>
        <v>3499996.2553755892</v>
      </c>
      <c r="BU15" s="10">
        <f t="shared" si="1"/>
        <v>486.93978055578191</v>
      </c>
      <c r="BV15" s="10">
        <f t="shared" si="1"/>
        <v>3543019.1377125881</v>
      </c>
      <c r="BW15" s="10">
        <f t="shared" si="1"/>
        <v>457106.92525915249</v>
      </c>
      <c r="BX15" s="10">
        <f t="shared" si="1"/>
        <v>1878969.1889525705</v>
      </c>
      <c r="BY15" s="10">
        <f t="shared" si="1"/>
        <v>2367284.5457297242</v>
      </c>
      <c r="BZ15" s="10">
        <f t="shared" si="1"/>
        <v>350470.22082647134</v>
      </c>
      <c r="CA15" s="10">
        <f t="shared" si="1"/>
        <v>385239643.04479438</v>
      </c>
      <c r="CB15" s="10">
        <f t="shared" si="1"/>
        <v>2841873.50069367</v>
      </c>
      <c r="CC15" s="10">
        <f t="shared" si="1"/>
        <v>2938477.7790777814</v>
      </c>
      <c r="CD15" s="10">
        <f t="shared" si="1"/>
        <v>1706902.727916185</v>
      </c>
      <c r="CE15" s="10">
        <f t="shared" si="1"/>
        <v>1470709.9138399125</v>
      </c>
      <c r="CF15" s="10">
        <f t="shared" si="1"/>
        <v>2877338.8893505749</v>
      </c>
      <c r="CG15" s="10">
        <f t="shared" si="1"/>
        <v>1779546.5457221954</v>
      </c>
      <c r="CH15" s="10">
        <f t="shared" si="1"/>
        <v>4825649.6230126452</v>
      </c>
      <c r="CI15" s="10">
        <f t="shared" si="1"/>
        <v>95280.315531259694</v>
      </c>
      <c r="CJ15" s="10">
        <f t="shared" si="1"/>
        <v>38029130.376890756</v>
      </c>
      <c r="CK15" s="10">
        <f t="shared" si="1"/>
        <v>11911738.787626034</v>
      </c>
      <c r="CL15" s="10">
        <f t="shared" si="1"/>
        <v>7794336.0815741774</v>
      </c>
      <c r="CM15" s="10">
        <f t="shared" si="1"/>
        <v>158601401.71288237</v>
      </c>
      <c r="CN15" s="10">
        <f t="shared" si="1"/>
        <v>55644708.831515685</v>
      </c>
      <c r="CO15" s="10">
        <f t="shared" si="1"/>
        <v>14.2385406793328</v>
      </c>
      <c r="CP15" s="10">
        <f t="shared" si="1"/>
        <v>6925655.2777761836</v>
      </c>
      <c r="CQ15" s="10">
        <f t="shared" si="1"/>
        <v>3282517.7376577398</v>
      </c>
      <c r="CR15" s="10">
        <f t="shared" si="1"/>
        <v>2747700.1749702501</v>
      </c>
      <c r="CS15" s="10">
        <f t="shared" si="1"/>
        <v>1424770.0661271263</v>
      </c>
      <c r="CT15" s="10">
        <f t="shared" si="1"/>
        <v>4150433.348902205</v>
      </c>
      <c r="CU15" s="10">
        <f t="shared" si="1"/>
        <v>713501.97079146013</v>
      </c>
      <c r="CV15" s="10">
        <f t="shared" si="1"/>
        <v>2323934.1523754592</v>
      </c>
      <c r="CW15" s="10">
        <f t="shared" si="1"/>
        <v>3418673.7672381676</v>
      </c>
      <c r="CX15" s="10">
        <f t="shared" si="1"/>
        <v>1037460.8913155391</v>
      </c>
      <c r="CY15" s="10">
        <f t="shared" si="1"/>
        <v>13224008.655602479</v>
      </c>
      <c r="CZ15" s="10">
        <f t="shared" si="1"/>
        <v>2129213.0768989953</v>
      </c>
      <c r="DA15" s="10">
        <f t="shared" si="1"/>
        <v>3528476.3685221761</v>
      </c>
      <c r="DB15" s="10">
        <f t="shared" si="1"/>
        <v>1998148.9836526522</v>
      </c>
      <c r="DC15" s="10">
        <f t="shared" si="1"/>
        <v>2148687.7408794169</v>
      </c>
      <c r="DD15" s="10">
        <f t="shared" si="1"/>
        <v>2232032.2547362042</v>
      </c>
      <c r="DE15" s="10">
        <f t="shared" si="1"/>
        <v>128640874.38028455</v>
      </c>
      <c r="DF15" s="10">
        <f t="shared" si="1"/>
        <v>734205.41482587543</v>
      </c>
      <c r="DG15" s="10">
        <f t="shared" si="1"/>
        <v>9263525.1669306476</v>
      </c>
      <c r="DH15" s="10">
        <f t="shared" si="1"/>
        <v>11882008.973083442</v>
      </c>
      <c r="DI15" s="10">
        <f t="shared" si="1"/>
        <v>6223614.2114125397</v>
      </c>
      <c r="DJ15" s="10">
        <f t="shared" si="1"/>
        <v>5146291.4104366256</v>
      </c>
      <c r="DK15" s="10">
        <f t="shared" si="1"/>
        <v>39810712.300936058</v>
      </c>
      <c r="DL15" s="10">
        <f t="shared" si="1"/>
        <v>3572345.3982817815</v>
      </c>
      <c r="DM15" s="10">
        <f t="shared" si="1"/>
        <v>7660576.0451398026</v>
      </c>
      <c r="DN15" s="10">
        <f t="shared" si="1"/>
        <v>26546126.222228929</v>
      </c>
      <c r="DO15" s="10">
        <f t="shared" si="1"/>
        <v>2818539.2764801062</v>
      </c>
      <c r="DP15" s="10">
        <f t="shared" si="1"/>
        <v>228.93303865776397</v>
      </c>
      <c r="DQ15" s="10">
        <f t="shared" si="1"/>
        <v>13114744.901219353</v>
      </c>
      <c r="DR15" s="10">
        <f t="shared" si="1"/>
        <v>7052545.1522994014</v>
      </c>
      <c r="DS15" s="10">
        <f t="shared" si="1"/>
        <v>3232880.6449969877</v>
      </c>
      <c r="DT15" s="10">
        <f t="shared" si="1"/>
        <v>4242903.1957447855</v>
      </c>
      <c r="DU15" s="10">
        <f t="shared" si="1"/>
        <v>3564099.151032465</v>
      </c>
      <c r="DV15" s="10">
        <f t="shared" si="1"/>
        <v>4014574.92511439</v>
      </c>
      <c r="DW15" s="10">
        <f t="shared" si="1"/>
        <v>912011.93639710383</v>
      </c>
      <c r="DX15" s="10">
        <f t="shared" si="1"/>
        <v>1260014.7465464489</v>
      </c>
      <c r="DY15" s="10">
        <f t="shared" si="1"/>
        <v>3152162.6192726409</v>
      </c>
      <c r="DZ15" s="10">
        <f t="shared" si="1"/>
        <v>11.612502221018076</v>
      </c>
      <c r="EA15" s="10">
        <f t="shared" ref="EA15:FX15" si="2">EA13</f>
        <v>4609706.3550897157</v>
      </c>
      <c r="EB15" s="10">
        <f t="shared" si="2"/>
        <v>3179132.7061377307</v>
      </c>
      <c r="EC15" s="10">
        <f t="shared" si="2"/>
        <v>1.7462298274040222E-9</v>
      </c>
      <c r="ED15" s="10">
        <f t="shared" si="2"/>
        <v>3017020.9061586559</v>
      </c>
      <c r="EE15" s="10">
        <f t="shared" si="2"/>
        <v>13752313.037479077</v>
      </c>
      <c r="EF15" s="10">
        <f t="shared" si="2"/>
        <v>3064636.9819492479</v>
      </c>
      <c r="EG15" s="10">
        <f t="shared" si="2"/>
        <v>3593761.0775133721</v>
      </c>
      <c r="EH15" s="10">
        <f t="shared" si="2"/>
        <v>121186199.46734937</v>
      </c>
      <c r="EI15" s="10">
        <f t="shared" si="2"/>
        <v>75562987.794366792</v>
      </c>
      <c r="EJ15" s="10">
        <f t="shared" si="2"/>
        <v>4612904.3406039728</v>
      </c>
      <c r="EK15" s="10">
        <f t="shared" si="2"/>
        <v>4086340.0548636499</v>
      </c>
      <c r="EL15" s="10">
        <f t="shared" si="2"/>
        <v>2577672.2358525703</v>
      </c>
      <c r="EM15" s="10">
        <f t="shared" si="2"/>
        <v>9307649.4629942775</v>
      </c>
      <c r="EN15" s="10">
        <f t="shared" si="2"/>
        <v>3308922.8226418188</v>
      </c>
      <c r="EO15" s="10">
        <f t="shared" si="2"/>
        <v>1913219.1921745767</v>
      </c>
      <c r="EP15" s="10">
        <f t="shared" si="2"/>
        <v>17809060.561356787</v>
      </c>
      <c r="EQ15" s="10">
        <f t="shared" si="2"/>
        <v>1763028.4063360004</v>
      </c>
      <c r="ER15" s="10">
        <f t="shared" si="2"/>
        <v>2377280.3101358926</v>
      </c>
      <c r="ES15" s="10">
        <f t="shared" si="2"/>
        <v>2564296.9783332283</v>
      </c>
      <c r="ET15" s="10">
        <f t="shared" si="2"/>
        <v>6314550.7665420212</v>
      </c>
      <c r="EU15" s="10">
        <f t="shared" si="2"/>
        <v>646149.71949653747</v>
      </c>
      <c r="EV15" s="10">
        <f t="shared" si="2"/>
        <v>3425386.6465244805</v>
      </c>
      <c r="EW15" s="10">
        <f t="shared" si="2"/>
        <v>3140663.8552762233</v>
      </c>
      <c r="EX15" s="10">
        <f t="shared" si="2"/>
        <v>7958934.2614614014</v>
      </c>
      <c r="EY15" s="10">
        <f t="shared" si="2"/>
        <v>1848805.7253242531</v>
      </c>
      <c r="EZ15" s="10">
        <f t="shared" si="2"/>
        <v>1.862645149230957E-9</v>
      </c>
      <c r="FA15" s="10">
        <f t="shared" si="2"/>
        <v>0</v>
      </c>
      <c r="FB15" s="10">
        <f t="shared" si="2"/>
        <v>8423206.2955189068</v>
      </c>
      <c r="FC15" s="10">
        <f t="shared" si="2"/>
        <v>4021161.4442000412</v>
      </c>
      <c r="FD15" s="10">
        <f t="shared" si="2"/>
        <v>1331069.8040118855</v>
      </c>
      <c r="FE15" s="10">
        <f t="shared" si="2"/>
        <v>2991354.9659392918</v>
      </c>
      <c r="FF15" s="10">
        <f t="shared" si="2"/>
        <v>1868121.0626985477</v>
      </c>
      <c r="FG15" s="10">
        <f t="shared" si="2"/>
        <v>681296.69194443419</v>
      </c>
      <c r="FH15" s="10">
        <f t="shared" si="2"/>
        <v>5786201.0379928621</v>
      </c>
      <c r="FI15" s="10">
        <f t="shared" si="2"/>
        <v>827873.48039734294</v>
      </c>
      <c r="FJ15" s="10">
        <f t="shared" si="2"/>
        <v>6046142.3320139917</v>
      </c>
      <c r="FK15" s="10">
        <f t="shared" si="2"/>
        <v>28774908.12115128</v>
      </c>
      <c r="FL15" s="10">
        <f t="shared" si="2"/>
        <v>17247826.129045293</v>
      </c>
      <c r="FM15" s="10">
        <f t="shared" si="2"/>
        <v>170543884.12996358</v>
      </c>
      <c r="FN15" s="10">
        <f t="shared" si="2"/>
        <v>0</v>
      </c>
      <c r="FO15" s="10">
        <f t="shared" si="2"/>
        <v>7594811.7979642842</v>
      </c>
      <c r="FP15" s="10">
        <f t="shared" si="2"/>
        <v>412899.65472720074</v>
      </c>
      <c r="FQ15" s="10">
        <f t="shared" si="2"/>
        <v>1.7462298274040222E-10</v>
      </c>
      <c r="FR15" s="10">
        <f t="shared" si="2"/>
        <v>1310840.4629558499</v>
      </c>
      <c r="FS15" s="10">
        <f t="shared" si="2"/>
        <v>0</v>
      </c>
      <c r="FT15" s="10">
        <f t="shared" si="2"/>
        <v>6571401.6911767544</v>
      </c>
      <c r="FU15" s="10">
        <f t="shared" si="2"/>
        <v>6927105.8576988876</v>
      </c>
      <c r="FV15" s="10">
        <f t="shared" si="2"/>
        <v>2731068.9945910117</v>
      </c>
      <c r="FW15" s="10">
        <f t="shared" si="2"/>
        <v>1051639.914993631</v>
      </c>
      <c r="FX15" s="10">
        <f t="shared" si="2"/>
        <v>239484804.67999998</v>
      </c>
      <c r="FY15" s="4">
        <f>SUM(B15:FX15)</f>
        <v>5140672712.9636974</v>
      </c>
      <c r="FZ15" s="32"/>
      <c r="GA15" s="4"/>
      <c r="GB15" s="26"/>
    </row>
    <row r="16" spans="1:254" x14ac:dyDescent="0.25">
      <c r="A16" t="s">
        <v>395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0</v>
      </c>
      <c r="AX16" s="16">
        <v>0</v>
      </c>
      <c r="AY16" s="16">
        <v>0</v>
      </c>
      <c r="AZ16" s="16">
        <v>0</v>
      </c>
      <c r="BA16" s="16">
        <v>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0</v>
      </c>
      <c r="BK16" s="16">
        <v>0</v>
      </c>
      <c r="BL16" s="16">
        <v>0</v>
      </c>
      <c r="BM16" s="16">
        <v>0</v>
      </c>
      <c r="BN16" s="16">
        <v>0</v>
      </c>
      <c r="BO16" s="16">
        <v>0</v>
      </c>
      <c r="BP16" s="16">
        <v>0</v>
      </c>
      <c r="BQ16" s="16">
        <v>0</v>
      </c>
      <c r="BR16" s="16">
        <v>0</v>
      </c>
      <c r="BS16" s="16">
        <v>0</v>
      </c>
      <c r="BT16" s="16">
        <v>0</v>
      </c>
      <c r="BU16" s="16">
        <v>0</v>
      </c>
      <c r="BV16" s="16">
        <v>0</v>
      </c>
      <c r="BW16" s="16">
        <v>0</v>
      </c>
      <c r="BX16" s="16">
        <v>0</v>
      </c>
      <c r="BY16" s="16">
        <v>0</v>
      </c>
      <c r="BZ16" s="16">
        <v>0</v>
      </c>
      <c r="CA16" s="16">
        <v>0</v>
      </c>
      <c r="CB16" s="16">
        <v>0</v>
      </c>
      <c r="CC16" s="16">
        <v>0</v>
      </c>
      <c r="CD16" s="16">
        <v>0</v>
      </c>
      <c r="CE16" s="16">
        <v>0</v>
      </c>
      <c r="CF16" s="16">
        <v>0</v>
      </c>
      <c r="CG16" s="16">
        <v>0</v>
      </c>
      <c r="CH16" s="16">
        <v>0</v>
      </c>
      <c r="CI16" s="16">
        <v>0</v>
      </c>
      <c r="CJ16" s="16">
        <v>0</v>
      </c>
      <c r="CK16" s="16">
        <v>0</v>
      </c>
      <c r="CL16" s="16">
        <v>0</v>
      </c>
      <c r="CM16" s="16">
        <v>0</v>
      </c>
      <c r="CN16" s="16">
        <v>0</v>
      </c>
      <c r="CO16" s="16">
        <v>0</v>
      </c>
      <c r="CP16" s="16">
        <v>0</v>
      </c>
      <c r="CQ16" s="16">
        <v>0</v>
      </c>
      <c r="CR16" s="16">
        <v>0</v>
      </c>
      <c r="CS16" s="16">
        <v>0</v>
      </c>
      <c r="CT16" s="16">
        <v>0</v>
      </c>
      <c r="CU16" s="16">
        <v>0</v>
      </c>
      <c r="CV16" s="16">
        <v>0</v>
      </c>
      <c r="CW16" s="16">
        <v>0</v>
      </c>
      <c r="CX16" s="16">
        <v>0</v>
      </c>
      <c r="CY16" s="16">
        <v>0</v>
      </c>
      <c r="CZ16" s="16">
        <v>0</v>
      </c>
      <c r="DA16" s="16">
        <v>0</v>
      </c>
      <c r="DB16" s="16">
        <v>0</v>
      </c>
      <c r="DC16" s="16">
        <v>0</v>
      </c>
      <c r="DD16" s="16">
        <v>0</v>
      </c>
      <c r="DE16" s="16">
        <v>0</v>
      </c>
      <c r="DF16" s="16">
        <v>0</v>
      </c>
      <c r="DG16" s="16">
        <v>0</v>
      </c>
      <c r="DH16" s="16">
        <v>0</v>
      </c>
      <c r="DI16" s="16">
        <v>0</v>
      </c>
      <c r="DJ16" s="16">
        <v>0</v>
      </c>
      <c r="DK16" s="16">
        <v>0</v>
      </c>
      <c r="DL16" s="16">
        <v>0</v>
      </c>
      <c r="DM16" s="16">
        <v>0</v>
      </c>
      <c r="DN16" s="16">
        <v>0</v>
      </c>
      <c r="DO16" s="16">
        <v>0</v>
      </c>
      <c r="DP16" s="16">
        <v>0</v>
      </c>
      <c r="DQ16" s="16">
        <v>0</v>
      </c>
      <c r="DR16" s="16">
        <v>0</v>
      </c>
      <c r="DS16" s="16">
        <v>0</v>
      </c>
      <c r="DT16" s="16">
        <v>0</v>
      </c>
      <c r="DU16" s="16">
        <v>0</v>
      </c>
      <c r="DV16" s="16">
        <v>0</v>
      </c>
      <c r="DW16" s="16">
        <v>0</v>
      </c>
      <c r="DX16" s="16">
        <v>0</v>
      </c>
      <c r="DY16" s="16">
        <v>0</v>
      </c>
      <c r="DZ16" s="16">
        <v>0</v>
      </c>
      <c r="EA16" s="16">
        <v>0</v>
      </c>
      <c r="EB16" s="16">
        <v>0</v>
      </c>
      <c r="EC16" s="16">
        <v>0</v>
      </c>
      <c r="ED16" s="16">
        <v>0</v>
      </c>
      <c r="EE16" s="16">
        <v>0</v>
      </c>
      <c r="EF16" s="16">
        <v>0</v>
      </c>
      <c r="EG16" s="16">
        <v>0</v>
      </c>
      <c r="EH16" s="16">
        <v>0</v>
      </c>
      <c r="EI16" s="16">
        <v>0</v>
      </c>
      <c r="EJ16" s="16">
        <v>0</v>
      </c>
      <c r="EK16" s="16">
        <v>0</v>
      </c>
      <c r="EL16" s="16">
        <v>0</v>
      </c>
      <c r="EM16" s="16">
        <v>0</v>
      </c>
      <c r="EN16" s="16">
        <v>0</v>
      </c>
      <c r="EO16" s="16">
        <v>0</v>
      </c>
      <c r="EP16" s="16">
        <v>0</v>
      </c>
      <c r="EQ16" s="16">
        <v>0</v>
      </c>
      <c r="ER16" s="16">
        <v>0</v>
      </c>
      <c r="ES16" s="16">
        <v>0</v>
      </c>
      <c r="ET16" s="16">
        <v>0</v>
      </c>
      <c r="EU16" s="16">
        <v>0</v>
      </c>
      <c r="EV16" s="16">
        <v>0</v>
      </c>
      <c r="EW16" s="16">
        <v>0</v>
      </c>
      <c r="EX16" s="16">
        <v>0</v>
      </c>
      <c r="EY16" s="16">
        <v>0</v>
      </c>
      <c r="EZ16" s="16">
        <v>0</v>
      </c>
      <c r="FA16" s="16">
        <v>0</v>
      </c>
      <c r="FB16" s="16">
        <v>0</v>
      </c>
      <c r="FC16" s="16">
        <v>0</v>
      </c>
      <c r="FD16" s="16">
        <v>0</v>
      </c>
      <c r="FE16" s="16">
        <v>0</v>
      </c>
      <c r="FF16" s="16">
        <v>0</v>
      </c>
      <c r="FG16" s="16">
        <v>0</v>
      </c>
      <c r="FH16" s="16">
        <v>0</v>
      </c>
      <c r="FI16" s="16">
        <v>0</v>
      </c>
      <c r="FJ16" s="16">
        <v>0</v>
      </c>
      <c r="FK16" s="16">
        <v>0</v>
      </c>
      <c r="FL16" s="16">
        <v>0</v>
      </c>
      <c r="FM16" s="16">
        <v>0</v>
      </c>
      <c r="FN16" s="16">
        <v>0</v>
      </c>
      <c r="FO16" s="16">
        <v>0</v>
      </c>
      <c r="FP16" s="16">
        <v>0</v>
      </c>
      <c r="FQ16" s="16">
        <v>0</v>
      </c>
      <c r="FR16" s="16">
        <v>0</v>
      </c>
      <c r="FS16" s="16">
        <v>0</v>
      </c>
      <c r="FT16" s="16">
        <v>0</v>
      </c>
      <c r="FU16" s="16">
        <v>0</v>
      </c>
      <c r="FV16" s="16">
        <v>0</v>
      </c>
      <c r="FW16" s="16">
        <v>0</v>
      </c>
      <c r="FX16" s="16">
        <v>0</v>
      </c>
      <c r="FY16" s="17">
        <f>SUM(B16:FX16)</f>
        <v>0</v>
      </c>
      <c r="FZ16" s="4"/>
      <c r="GC16" s="4"/>
    </row>
    <row r="17" spans="1:254" s="12" customFormat="1" x14ac:dyDescent="0.25">
      <c r="A17" s="12" t="s">
        <v>396</v>
      </c>
      <c r="B17" s="11">
        <f t="shared" ref="B17:BM17" si="3">IF(B15-B16&lt;1000,0,ROUND((B15-B16)/B14,2))</f>
        <v>4606175.1900000004</v>
      </c>
      <c r="C17" s="11">
        <f t="shared" si="3"/>
        <v>28249591.670000002</v>
      </c>
      <c r="D17" s="11">
        <f t="shared" si="3"/>
        <v>2844144.39</v>
      </c>
      <c r="E17" s="11">
        <f t="shared" si="3"/>
        <v>17702128.780000001</v>
      </c>
      <c r="F17" s="11">
        <f t="shared" si="3"/>
        <v>423557.29</v>
      </c>
      <c r="G17" s="11">
        <f t="shared" si="3"/>
        <v>1010098.18</v>
      </c>
      <c r="H17" s="11">
        <f t="shared" si="3"/>
        <v>5805792.8200000003</v>
      </c>
      <c r="I17" s="11">
        <f t="shared" si="3"/>
        <v>1514940.73</v>
      </c>
      <c r="J17" s="11">
        <f t="shared" si="3"/>
        <v>238137.94</v>
      </c>
      <c r="K17" s="11">
        <f t="shared" si="3"/>
        <v>127080.48</v>
      </c>
      <c r="L17" s="11">
        <f t="shared" si="3"/>
        <v>460398.53</v>
      </c>
      <c r="M17" s="11">
        <f t="shared" si="3"/>
        <v>42866599.869999997</v>
      </c>
      <c r="N17" s="11">
        <f t="shared" si="3"/>
        <v>7161081.7000000002</v>
      </c>
      <c r="O17" s="11">
        <f t="shared" si="3"/>
        <v>319472.01</v>
      </c>
      <c r="P17" s="11">
        <f t="shared" si="3"/>
        <v>32128606.579999998</v>
      </c>
      <c r="Q17" s="11">
        <f t="shared" si="3"/>
        <v>5483900.3399999999</v>
      </c>
      <c r="R17" s="11">
        <f t="shared" si="3"/>
        <v>210172.66</v>
      </c>
      <c r="S17" s="11">
        <f t="shared" si="3"/>
        <v>287009.68</v>
      </c>
      <c r="T17" s="11">
        <f t="shared" si="3"/>
        <v>58149.06</v>
      </c>
      <c r="U17" s="11">
        <f t="shared" si="3"/>
        <v>257295.15</v>
      </c>
      <c r="V17" s="11">
        <f t="shared" si="3"/>
        <v>386790.43</v>
      </c>
      <c r="W17" s="11">
        <f t="shared" si="3"/>
        <v>100901.45</v>
      </c>
      <c r="X17" s="11">
        <f t="shared" si="3"/>
        <v>787962.3</v>
      </c>
      <c r="Y17" s="11">
        <f t="shared" si="3"/>
        <v>345727.41</v>
      </c>
      <c r="Z17" s="11">
        <f t="shared" si="3"/>
        <v>17293366.989999998</v>
      </c>
      <c r="AA17" s="11">
        <f t="shared" si="3"/>
        <v>1479436.56</v>
      </c>
      <c r="AB17" s="11">
        <f t="shared" si="3"/>
        <v>159845.73000000001</v>
      </c>
      <c r="AC17" s="11">
        <f t="shared" si="3"/>
        <v>434715.95</v>
      </c>
      <c r="AD17" s="11">
        <f t="shared" si="3"/>
        <v>120731.97</v>
      </c>
      <c r="AE17" s="11">
        <f t="shared" si="3"/>
        <v>191534.52</v>
      </c>
      <c r="AF17" s="11">
        <f t="shared" si="3"/>
        <v>342451.62</v>
      </c>
      <c r="AG17" s="11">
        <f t="shared" si="3"/>
        <v>1167379.52</v>
      </c>
      <c r="AH17" s="11">
        <f t="shared" si="3"/>
        <v>426915.78</v>
      </c>
      <c r="AI17" s="11">
        <f t="shared" si="3"/>
        <v>260203.51999999999</v>
      </c>
      <c r="AJ17" s="11">
        <f t="shared" si="3"/>
        <v>159484.53</v>
      </c>
      <c r="AK17" s="11">
        <f t="shared" si="3"/>
        <v>200962.8</v>
      </c>
      <c r="AL17" s="11">
        <f t="shared" si="3"/>
        <v>429870.93</v>
      </c>
      <c r="AM17" s="11">
        <f t="shared" si="3"/>
        <v>0</v>
      </c>
      <c r="AN17" s="11">
        <f t="shared" si="3"/>
        <v>3522044.43</v>
      </c>
      <c r="AO17" s="11">
        <f t="shared" si="3"/>
        <v>22763185.109999999</v>
      </c>
      <c r="AP17" s="11">
        <f t="shared" si="3"/>
        <v>261133.67</v>
      </c>
      <c r="AQ17" s="11">
        <f t="shared" si="3"/>
        <v>36970933.609999999</v>
      </c>
      <c r="AR17" s="11">
        <f t="shared" si="3"/>
        <v>1387853.22</v>
      </c>
      <c r="AS17" s="11">
        <f t="shared" si="3"/>
        <v>1925158.37</v>
      </c>
      <c r="AT17" s="11">
        <f t="shared" si="3"/>
        <v>250771.07</v>
      </c>
      <c r="AU17" s="11">
        <f t="shared" si="3"/>
        <v>392264.97</v>
      </c>
      <c r="AV17" s="11">
        <f t="shared" si="3"/>
        <v>366961.02</v>
      </c>
      <c r="AW17" s="11">
        <f t="shared" si="3"/>
        <v>106927.03999999999</v>
      </c>
      <c r="AX17" s="11">
        <f t="shared" si="3"/>
        <v>469214.13</v>
      </c>
      <c r="AY17" s="11">
        <f t="shared" si="3"/>
        <v>13676332.960000001</v>
      </c>
      <c r="AZ17" s="11">
        <f t="shared" si="3"/>
        <v>7928261.8899999997</v>
      </c>
      <c r="BA17" s="11">
        <f t="shared" si="3"/>
        <v>8366440.9800000004</v>
      </c>
      <c r="BB17" s="11">
        <f t="shared" si="3"/>
        <v>15674185.48</v>
      </c>
      <c r="BC17" s="11">
        <f t="shared" si="3"/>
        <v>2379716.37</v>
      </c>
      <c r="BD17" s="11">
        <f t="shared" si="3"/>
        <v>954950.7</v>
      </c>
      <c r="BE17" s="11">
        <f t="shared" si="3"/>
        <v>20601640.969999999</v>
      </c>
      <c r="BF17" s="11">
        <f t="shared" si="3"/>
        <v>1067578.1200000001</v>
      </c>
      <c r="BG17" s="11">
        <f t="shared" si="3"/>
        <v>594415.65</v>
      </c>
      <c r="BH17" s="11">
        <f t="shared" si="3"/>
        <v>418183.16</v>
      </c>
      <c r="BI17" s="11">
        <f t="shared" si="3"/>
        <v>4232590.51</v>
      </c>
      <c r="BJ17" s="11">
        <f t="shared" si="3"/>
        <v>31277145.870000001</v>
      </c>
      <c r="BK17" s="11">
        <f t="shared" si="3"/>
        <v>166225.38</v>
      </c>
      <c r="BL17" s="11">
        <f t="shared" si="3"/>
        <v>524437.81999999995</v>
      </c>
      <c r="BM17" s="11">
        <f t="shared" si="3"/>
        <v>2638338.0499999998</v>
      </c>
      <c r="BN17" s="11">
        <f t="shared" ref="BN17:BT17" si="4">IF(BN15-BN16&lt;1000,0,ROUND((BN15-BN16)/BN14,2))</f>
        <v>855460.93</v>
      </c>
      <c r="BO17" s="11">
        <f t="shared" si="4"/>
        <v>58193.36</v>
      </c>
      <c r="BP17" s="11">
        <f t="shared" si="4"/>
        <v>1775663.06</v>
      </c>
      <c r="BQ17" s="11">
        <f t="shared" si="4"/>
        <v>4349388.8499999996</v>
      </c>
      <c r="BR17" s="11">
        <f t="shared" si="4"/>
        <v>1088125.6299999999</v>
      </c>
      <c r="BS17" s="11">
        <f t="shared" si="4"/>
        <v>195386.62</v>
      </c>
      <c r="BT17" s="11">
        <f t="shared" si="4"/>
        <v>291666.34999999998</v>
      </c>
      <c r="BU17" s="11">
        <f>IF(BU15-BU16&lt;1000,0,ROUND((BU15-BU16)/BU14,2))</f>
        <v>0</v>
      </c>
      <c r="BV17" s="11">
        <f t="shared" ref="BV17:EG17" si="5">IF(BV15-BV16&lt;1000,0,ROUND((BV15-BV16)/BV14,2))</f>
        <v>393668.79</v>
      </c>
      <c r="BW17" s="11">
        <f t="shared" si="5"/>
        <v>50789.66</v>
      </c>
      <c r="BX17" s="11">
        <f t="shared" si="5"/>
        <v>208774.35</v>
      </c>
      <c r="BY17" s="11">
        <f t="shared" si="5"/>
        <v>263031.62</v>
      </c>
      <c r="BZ17" s="11">
        <f t="shared" si="5"/>
        <v>38941.14</v>
      </c>
      <c r="CA17" s="11">
        <f t="shared" si="5"/>
        <v>42804404.780000001</v>
      </c>
      <c r="CB17" s="11">
        <f t="shared" si="5"/>
        <v>236822.79</v>
      </c>
      <c r="CC17" s="11">
        <f t="shared" si="5"/>
        <v>326497.53000000003</v>
      </c>
      <c r="CD17" s="11">
        <f t="shared" si="5"/>
        <v>189655.86</v>
      </c>
      <c r="CE17" s="11">
        <f t="shared" si="5"/>
        <v>122559.16</v>
      </c>
      <c r="CF17" s="11">
        <f t="shared" si="5"/>
        <v>239778.24</v>
      </c>
      <c r="CG17" s="11">
        <f t="shared" si="5"/>
        <v>197727.39</v>
      </c>
      <c r="CH17" s="11">
        <f t="shared" si="5"/>
        <v>536183.29</v>
      </c>
      <c r="CI17" s="11">
        <f t="shared" si="5"/>
        <v>10586.7</v>
      </c>
      <c r="CJ17" s="11">
        <f t="shared" si="5"/>
        <v>3169094.2</v>
      </c>
      <c r="CK17" s="11">
        <f t="shared" si="5"/>
        <v>1323526.53</v>
      </c>
      <c r="CL17" s="11">
        <f t="shared" si="5"/>
        <v>649528.01</v>
      </c>
      <c r="CM17" s="11">
        <f t="shared" si="5"/>
        <v>17622377.969999999</v>
      </c>
      <c r="CN17" s="11">
        <f t="shared" si="5"/>
        <v>6182745.4299999997</v>
      </c>
      <c r="CO17" s="11">
        <f t="shared" si="5"/>
        <v>0</v>
      </c>
      <c r="CP17" s="11">
        <f t="shared" si="5"/>
        <v>769517.25</v>
      </c>
      <c r="CQ17" s="11">
        <f t="shared" si="5"/>
        <v>364724.19</v>
      </c>
      <c r="CR17" s="11">
        <f t="shared" si="5"/>
        <v>228975.01</v>
      </c>
      <c r="CS17" s="11">
        <f t="shared" si="5"/>
        <v>118730.84</v>
      </c>
      <c r="CT17" s="11">
        <f t="shared" si="5"/>
        <v>345869.45</v>
      </c>
      <c r="CU17" s="11">
        <f t="shared" si="5"/>
        <v>79278</v>
      </c>
      <c r="CV17" s="11">
        <f t="shared" si="5"/>
        <v>258214.91</v>
      </c>
      <c r="CW17" s="11">
        <f t="shared" si="5"/>
        <v>379852.64</v>
      </c>
      <c r="CX17" s="11">
        <f t="shared" si="5"/>
        <v>115273.43</v>
      </c>
      <c r="CY17" s="11">
        <f t="shared" si="5"/>
        <v>1469334.3</v>
      </c>
      <c r="CZ17" s="11">
        <f t="shared" si="5"/>
        <v>177434.42</v>
      </c>
      <c r="DA17" s="11">
        <f t="shared" si="5"/>
        <v>294039.7</v>
      </c>
      <c r="DB17" s="11">
        <f t="shared" si="5"/>
        <v>166512.42000000001</v>
      </c>
      <c r="DC17" s="11">
        <f t="shared" si="5"/>
        <v>238743.08</v>
      </c>
      <c r="DD17" s="11">
        <f t="shared" si="5"/>
        <v>186002.69</v>
      </c>
      <c r="DE17" s="11">
        <f t="shared" si="5"/>
        <v>14293430.49</v>
      </c>
      <c r="DF17" s="11">
        <f t="shared" si="5"/>
        <v>61183.78</v>
      </c>
      <c r="DG17" s="11">
        <f t="shared" si="5"/>
        <v>1029280.57</v>
      </c>
      <c r="DH17" s="11">
        <f t="shared" si="5"/>
        <v>1320223.22</v>
      </c>
      <c r="DI17" s="11">
        <f t="shared" si="5"/>
        <v>691512.69</v>
      </c>
      <c r="DJ17" s="11">
        <f t="shared" si="5"/>
        <v>428857.62</v>
      </c>
      <c r="DK17" s="11">
        <f t="shared" si="5"/>
        <v>3317559.36</v>
      </c>
      <c r="DL17" s="11">
        <f t="shared" si="5"/>
        <v>396927.27</v>
      </c>
      <c r="DM17" s="11">
        <f t="shared" si="5"/>
        <v>851175.12</v>
      </c>
      <c r="DN17" s="11">
        <f t="shared" si="5"/>
        <v>2949569.58</v>
      </c>
      <c r="DO17" s="11">
        <f t="shared" si="5"/>
        <v>234878.27</v>
      </c>
      <c r="DP17" s="11">
        <f t="shared" si="5"/>
        <v>0</v>
      </c>
      <c r="DQ17" s="11">
        <f t="shared" si="5"/>
        <v>1092895.4099999999</v>
      </c>
      <c r="DR17" s="11">
        <f t="shared" si="5"/>
        <v>587712.1</v>
      </c>
      <c r="DS17" s="11">
        <f t="shared" si="5"/>
        <v>269406.71999999997</v>
      </c>
      <c r="DT17" s="11">
        <f t="shared" si="5"/>
        <v>353575.27</v>
      </c>
      <c r="DU17" s="11">
        <f t="shared" si="5"/>
        <v>396011.02</v>
      </c>
      <c r="DV17" s="11">
        <f t="shared" si="5"/>
        <v>446063.88</v>
      </c>
      <c r="DW17" s="11">
        <f t="shared" si="5"/>
        <v>101334.66</v>
      </c>
      <c r="DX17" s="11">
        <f t="shared" si="5"/>
        <v>140001.64000000001</v>
      </c>
      <c r="DY17" s="11">
        <f t="shared" si="5"/>
        <v>350240.29</v>
      </c>
      <c r="DZ17" s="11">
        <f t="shared" si="5"/>
        <v>0</v>
      </c>
      <c r="EA17" s="11">
        <f t="shared" si="5"/>
        <v>384142.2</v>
      </c>
      <c r="EB17" s="11">
        <f t="shared" si="5"/>
        <v>264927.73</v>
      </c>
      <c r="EC17" s="11">
        <f t="shared" si="5"/>
        <v>0</v>
      </c>
      <c r="ED17" s="11">
        <f t="shared" si="5"/>
        <v>251418.41</v>
      </c>
      <c r="EE17" s="11">
        <f t="shared" si="5"/>
        <v>1146026.0900000001</v>
      </c>
      <c r="EF17" s="11">
        <f t="shared" si="5"/>
        <v>255386.42</v>
      </c>
      <c r="EG17" s="11">
        <f t="shared" si="5"/>
        <v>299480.09000000003</v>
      </c>
      <c r="EH17" s="11">
        <f t="shared" ref="EH17:FW17" si="6">IF(EH15-EH16&lt;1000,0,ROUND((EH15-EH16)/EH14,2))</f>
        <v>10098849.960000001</v>
      </c>
      <c r="EI17" s="11">
        <f t="shared" si="6"/>
        <v>8395887.5299999993</v>
      </c>
      <c r="EJ17" s="11">
        <f t="shared" si="6"/>
        <v>512544.93</v>
      </c>
      <c r="EK17" s="11">
        <f t="shared" si="6"/>
        <v>454037.78</v>
      </c>
      <c r="EL17" s="11">
        <f t="shared" si="6"/>
        <v>286408.03000000003</v>
      </c>
      <c r="EM17" s="11">
        <f t="shared" si="6"/>
        <v>1034183.27</v>
      </c>
      <c r="EN17" s="11">
        <f t="shared" si="6"/>
        <v>275743.57</v>
      </c>
      <c r="EO17" s="11">
        <f t="shared" si="6"/>
        <v>212579.91</v>
      </c>
      <c r="EP17" s="11">
        <f t="shared" si="6"/>
        <v>1978784.51</v>
      </c>
      <c r="EQ17" s="11">
        <f t="shared" si="6"/>
        <v>146919.03</v>
      </c>
      <c r="ER17" s="11">
        <f t="shared" si="6"/>
        <v>198106.69</v>
      </c>
      <c r="ES17" s="11">
        <f t="shared" si="6"/>
        <v>213691.41</v>
      </c>
      <c r="ET17" s="11">
        <f t="shared" si="6"/>
        <v>526212.56000000006</v>
      </c>
      <c r="EU17" s="11">
        <f t="shared" si="6"/>
        <v>71794.41</v>
      </c>
      <c r="EV17" s="11">
        <f t="shared" si="6"/>
        <v>380598.52</v>
      </c>
      <c r="EW17" s="11">
        <f t="shared" si="6"/>
        <v>261721.99</v>
      </c>
      <c r="EX17" s="11">
        <f t="shared" si="6"/>
        <v>884326.03</v>
      </c>
      <c r="EY17" s="11">
        <f t="shared" si="6"/>
        <v>154067.14000000001</v>
      </c>
      <c r="EZ17" s="11">
        <f t="shared" si="6"/>
        <v>0</v>
      </c>
      <c r="FA17" s="11">
        <f t="shared" si="6"/>
        <v>0</v>
      </c>
      <c r="FB17" s="11">
        <f t="shared" si="6"/>
        <v>935911.81</v>
      </c>
      <c r="FC17" s="11">
        <f t="shared" si="6"/>
        <v>335096.78999999998</v>
      </c>
      <c r="FD17" s="11">
        <f t="shared" si="6"/>
        <v>110922.48</v>
      </c>
      <c r="FE17" s="11">
        <f t="shared" si="6"/>
        <v>332372.77</v>
      </c>
      <c r="FF17" s="11">
        <f t="shared" si="6"/>
        <v>155676.76</v>
      </c>
      <c r="FG17" s="11">
        <f t="shared" si="6"/>
        <v>75699.63</v>
      </c>
      <c r="FH17" s="11">
        <f t="shared" si="6"/>
        <v>642911.23</v>
      </c>
      <c r="FI17" s="11">
        <f t="shared" si="6"/>
        <v>68989.460000000006</v>
      </c>
      <c r="FJ17" s="11">
        <f t="shared" si="6"/>
        <v>671793.59</v>
      </c>
      <c r="FK17" s="11">
        <f t="shared" si="6"/>
        <v>3197212.01</v>
      </c>
      <c r="FL17" s="11">
        <f t="shared" si="6"/>
        <v>1916425.13</v>
      </c>
      <c r="FM17" s="11">
        <f t="shared" si="6"/>
        <v>18949320.460000001</v>
      </c>
      <c r="FN17" s="11">
        <f t="shared" si="6"/>
        <v>0</v>
      </c>
      <c r="FO17" s="11">
        <f t="shared" si="6"/>
        <v>843867.98</v>
      </c>
      <c r="FP17" s="11">
        <f t="shared" si="6"/>
        <v>45877.74</v>
      </c>
      <c r="FQ17" s="11">
        <f t="shared" si="6"/>
        <v>0</v>
      </c>
      <c r="FR17" s="11">
        <f t="shared" si="6"/>
        <v>145648.94</v>
      </c>
      <c r="FS17" s="11">
        <f t="shared" si="6"/>
        <v>0</v>
      </c>
      <c r="FT17" s="11">
        <f t="shared" si="6"/>
        <v>547616.81000000006</v>
      </c>
      <c r="FU17" s="11">
        <f t="shared" si="6"/>
        <v>577258.81999999995</v>
      </c>
      <c r="FV17" s="11">
        <f t="shared" si="6"/>
        <v>303452.11</v>
      </c>
      <c r="FW17" s="11">
        <f t="shared" si="6"/>
        <v>116848.88</v>
      </c>
      <c r="FX17" s="11">
        <f>IF(FX15-FX16&lt;1000,0,ROUND((FX15-FX16)/FX14,2))-0.01</f>
        <v>19957067.049999997</v>
      </c>
      <c r="FY17" s="4">
        <f>SUM(B17:FX17)</f>
        <v>551262233.80000007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9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42" t="s">
        <v>398</v>
      </c>
      <c r="B21" s="21">
        <v>-20380.22</v>
      </c>
      <c r="C21" s="21">
        <v>-33564.5</v>
      </c>
      <c r="D21" s="21">
        <v>-28900.76</v>
      </c>
      <c r="E21" s="21">
        <v>0</v>
      </c>
      <c r="F21" s="21">
        <v>0</v>
      </c>
      <c r="G21" s="21">
        <v>0</v>
      </c>
      <c r="H21" s="21">
        <v>-29594.44</v>
      </c>
      <c r="I21" s="21">
        <v>0</v>
      </c>
      <c r="J21" s="21">
        <v>0</v>
      </c>
      <c r="K21" s="21">
        <v>-12304.94</v>
      </c>
      <c r="L21" s="21">
        <v>0</v>
      </c>
      <c r="M21" s="21">
        <v>0</v>
      </c>
      <c r="N21" s="21">
        <v>-34000.11</v>
      </c>
      <c r="O21" s="21">
        <v>0</v>
      </c>
      <c r="P21" s="21">
        <v>-21393.56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-60762.23</v>
      </c>
      <c r="AA21" s="21">
        <v>-37035.67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-15697.64</v>
      </c>
      <c r="AO21" s="21">
        <v>-62177.74</v>
      </c>
      <c r="AP21" s="21">
        <v>0</v>
      </c>
      <c r="AQ21" s="21">
        <v>-29631.67</v>
      </c>
      <c r="AR21" s="21">
        <v>-13063.11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-9915.94</v>
      </c>
      <c r="AZ21" s="21">
        <v>-7791.1</v>
      </c>
      <c r="BA21" s="21">
        <v>-6640.14</v>
      </c>
      <c r="BB21" s="21">
        <v>0</v>
      </c>
      <c r="BC21" s="21">
        <v>-4279.2</v>
      </c>
      <c r="BD21" s="21">
        <v>0</v>
      </c>
      <c r="BE21" s="21">
        <v>-29736.14</v>
      </c>
      <c r="BF21" s="21">
        <v>-885.35</v>
      </c>
      <c r="BG21" s="21">
        <v>0</v>
      </c>
      <c r="BH21" s="21">
        <v>0</v>
      </c>
      <c r="BI21" s="21">
        <v>0</v>
      </c>
      <c r="BJ21" s="21">
        <v>-10098.11</v>
      </c>
      <c r="BK21" s="21">
        <v>0</v>
      </c>
      <c r="BL21" s="21">
        <v>0</v>
      </c>
      <c r="BM21" s="21">
        <v>-11426.94</v>
      </c>
      <c r="BN21" s="21"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>
        <v>0</v>
      </c>
      <c r="BX21" s="21">
        <v>0</v>
      </c>
      <c r="BY21" s="21">
        <v>0</v>
      </c>
      <c r="BZ21" s="21">
        <v>0</v>
      </c>
      <c r="CA21" s="21">
        <v>-56039.96</v>
      </c>
      <c r="CB21" s="21">
        <v>0</v>
      </c>
      <c r="CC21" s="21">
        <v>0</v>
      </c>
      <c r="CD21" s="21">
        <v>0</v>
      </c>
      <c r="CE21" s="21">
        <v>0</v>
      </c>
      <c r="CF21" s="21">
        <v>0</v>
      </c>
      <c r="CG21" s="21">
        <v>0</v>
      </c>
      <c r="CH21" s="21">
        <v>0</v>
      </c>
      <c r="CI21" s="21">
        <v>0</v>
      </c>
      <c r="CJ21" s="21">
        <v>0</v>
      </c>
      <c r="CK21" s="21">
        <v>0</v>
      </c>
      <c r="CL21" s="21">
        <v>0</v>
      </c>
      <c r="CM21" s="21">
        <v>-48076.33</v>
      </c>
      <c r="CN21" s="21">
        <v>-25904.17</v>
      </c>
      <c r="CO21" s="21">
        <v>0</v>
      </c>
      <c r="CP21" s="21">
        <v>0</v>
      </c>
      <c r="CQ21" s="21">
        <v>0</v>
      </c>
      <c r="CR21" s="21">
        <v>0</v>
      </c>
      <c r="CS21" s="21">
        <v>0</v>
      </c>
      <c r="CT21" s="21">
        <v>0</v>
      </c>
      <c r="CU21" s="21">
        <v>0</v>
      </c>
      <c r="CV21" s="21">
        <v>0</v>
      </c>
      <c r="CW21" s="21">
        <v>0</v>
      </c>
      <c r="CX21" s="21">
        <v>0</v>
      </c>
      <c r="CY21" s="21">
        <v>-13550.22</v>
      </c>
      <c r="CZ21" s="21">
        <v>0</v>
      </c>
      <c r="DA21" s="21">
        <v>0</v>
      </c>
      <c r="DB21" s="21">
        <v>0</v>
      </c>
      <c r="DC21" s="21">
        <v>0</v>
      </c>
      <c r="DD21" s="21">
        <v>0</v>
      </c>
      <c r="DE21" s="21">
        <v>-38073.78</v>
      </c>
      <c r="DF21" s="21">
        <v>0</v>
      </c>
      <c r="DG21" s="21">
        <v>-13793.2</v>
      </c>
      <c r="DH21" s="21">
        <v>0</v>
      </c>
      <c r="DI21" s="21">
        <v>0</v>
      </c>
      <c r="DJ21" s="21">
        <v>0</v>
      </c>
      <c r="DK21" s="21">
        <v>-9148.3799999999992</v>
      </c>
      <c r="DL21" s="21">
        <v>0</v>
      </c>
      <c r="DM21" s="21">
        <v>0</v>
      </c>
      <c r="DN21" s="21">
        <v>0</v>
      </c>
      <c r="DO21" s="21">
        <v>0</v>
      </c>
      <c r="DP21" s="21">
        <v>0</v>
      </c>
      <c r="DQ21" s="21">
        <v>0</v>
      </c>
      <c r="DR21" s="21">
        <v>0</v>
      </c>
      <c r="DS21" s="21">
        <v>0</v>
      </c>
      <c r="DT21" s="21">
        <v>0</v>
      </c>
      <c r="DU21" s="21">
        <v>0</v>
      </c>
      <c r="DV21" s="21">
        <v>0</v>
      </c>
      <c r="DW21" s="21">
        <v>0</v>
      </c>
      <c r="DX21" s="21">
        <v>0</v>
      </c>
      <c r="DY21" s="21">
        <v>0</v>
      </c>
      <c r="DZ21" s="21">
        <v>0</v>
      </c>
      <c r="EA21" s="21">
        <v>0</v>
      </c>
      <c r="EB21" s="21">
        <v>0</v>
      </c>
      <c r="EC21" s="21">
        <v>0</v>
      </c>
      <c r="ED21" s="21">
        <v>0</v>
      </c>
      <c r="EE21" s="21">
        <v>0</v>
      </c>
      <c r="EF21" s="21">
        <v>0</v>
      </c>
      <c r="EG21" s="21">
        <v>0</v>
      </c>
      <c r="EH21" s="21">
        <v>0</v>
      </c>
      <c r="EI21" s="21">
        <v>0</v>
      </c>
      <c r="EJ21" s="21">
        <v>0</v>
      </c>
      <c r="EK21" s="21">
        <v>-17556.990000000002</v>
      </c>
      <c r="EL21" s="21">
        <v>0</v>
      </c>
      <c r="EM21" s="21">
        <v>0</v>
      </c>
      <c r="EN21" s="21">
        <v>0</v>
      </c>
      <c r="EO21" s="21">
        <v>0</v>
      </c>
      <c r="EP21" s="21">
        <v>0</v>
      </c>
      <c r="EQ21" s="21">
        <v>0</v>
      </c>
      <c r="ER21" s="21">
        <v>0</v>
      </c>
      <c r="ES21" s="21">
        <v>0</v>
      </c>
      <c r="ET21" s="21">
        <v>0</v>
      </c>
      <c r="EU21" s="21">
        <v>0</v>
      </c>
      <c r="EV21" s="21">
        <v>0</v>
      </c>
      <c r="EW21" s="21">
        <v>0</v>
      </c>
      <c r="EX21" s="21">
        <v>0</v>
      </c>
      <c r="EY21" s="21">
        <v>0</v>
      </c>
      <c r="EZ21" s="21">
        <v>0</v>
      </c>
      <c r="FA21" s="21">
        <v>0</v>
      </c>
      <c r="FB21" s="21">
        <v>-22633.32</v>
      </c>
      <c r="FC21" s="21">
        <v>0</v>
      </c>
      <c r="FD21" s="21">
        <v>0</v>
      </c>
      <c r="FE21" s="21">
        <v>0</v>
      </c>
      <c r="FF21" s="21">
        <v>0</v>
      </c>
      <c r="FG21" s="21">
        <v>0</v>
      </c>
      <c r="FH21" s="21">
        <v>0</v>
      </c>
      <c r="FI21" s="21">
        <v>0</v>
      </c>
      <c r="FJ21" s="21">
        <v>0</v>
      </c>
      <c r="FK21" s="21">
        <v>-23738.78</v>
      </c>
      <c r="FL21" s="21">
        <v>-6681.94</v>
      </c>
      <c r="FM21" s="21">
        <v>-24387.05</v>
      </c>
      <c r="FN21" s="21">
        <v>0</v>
      </c>
      <c r="FO21" s="21">
        <v>-26410.44</v>
      </c>
      <c r="FP21" s="21">
        <v>0</v>
      </c>
      <c r="FQ21" s="21">
        <v>0</v>
      </c>
      <c r="FR21" s="21">
        <v>0</v>
      </c>
      <c r="FS21" s="21">
        <v>0</v>
      </c>
      <c r="FT21" s="21">
        <v>0</v>
      </c>
      <c r="FU21" s="21">
        <v>0</v>
      </c>
      <c r="FV21" s="21">
        <v>0</v>
      </c>
      <c r="FW21" s="21">
        <v>0</v>
      </c>
      <c r="FX21" s="21">
        <v>0</v>
      </c>
      <c r="FY21" s="18">
        <f>SUM(B21:FX21)</f>
        <v>-805274.06999999983</v>
      </c>
    </row>
    <row r="22" spans="1:254" s="18" customFormat="1" x14ac:dyDescent="0.25">
      <c r="A22" s="42" t="s">
        <v>404</v>
      </c>
      <c r="B22" s="21">
        <v>0</v>
      </c>
      <c r="C22" s="21">
        <v>-457237.52999999991</v>
      </c>
      <c r="D22" s="21">
        <v>0</v>
      </c>
      <c r="E22" s="21">
        <v>-248015.8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35">
        <v>-43994.05</v>
      </c>
      <c r="N22" s="21">
        <v>-81487.08</v>
      </c>
      <c r="O22" s="21">
        <v>0</v>
      </c>
      <c r="P22" s="35">
        <v>-311756.39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-355717.18</v>
      </c>
      <c r="AA22" s="21">
        <v>-118856.25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-206159.39</v>
      </c>
      <c r="AP22" s="21">
        <v>0</v>
      </c>
      <c r="AQ22" s="21">
        <v>-1730466.6300000001</v>
      </c>
      <c r="AR22" s="21">
        <v>0</v>
      </c>
      <c r="AS22" s="21">
        <v>-52815.46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-254166.49</v>
      </c>
      <c r="AZ22" s="21">
        <v>-13937.5</v>
      </c>
      <c r="BA22" s="21">
        <v>0</v>
      </c>
      <c r="BB22" s="21">
        <v>-129799</v>
      </c>
      <c r="BC22" s="21">
        <v>0</v>
      </c>
      <c r="BD22" s="21">
        <v>0</v>
      </c>
      <c r="BE22" s="21">
        <v>-392810.01</v>
      </c>
      <c r="BF22" s="21">
        <v>0</v>
      </c>
      <c r="BG22" s="21">
        <v>0</v>
      </c>
      <c r="BH22" s="21">
        <v>0</v>
      </c>
      <c r="BI22" s="21">
        <v>-231343.96</v>
      </c>
      <c r="BJ22" s="21">
        <v>-769949.09999999986</v>
      </c>
      <c r="BK22" s="21">
        <v>0</v>
      </c>
      <c r="BL22" s="21">
        <v>0</v>
      </c>
      <c r="BM22" s="21">
        <v>0</v>
      </c>
      <c r="BN22" s="21">
        <v>0</v>
      </c>
      <c r="BO22" s="21">
        <v>0</v>
      </c>
      <c r="BP22" s="21">
        <v>-42338.400000000001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>
        <v>0</v>
      </c>
      <c r="BX22" s="21">
        <v>0</v>
      </c>
      <c r="BY22" s="21">
        <v>0</v>
      </c>
      <c r="BZ22" s="21">
        <v>0</v>
      </c>
      <c r="CA22" s="21">
        <v>-453550.16000000003</v>
      </c>
      <c r="CB22" s="21">
        <v>0</v>
      </c>
      <c r="CC22" s="21">
        <v>0</v>
      </c>
      <c r="CD22" s="21">
        <v>0</v>
      </c>
      <c r="CE22" s="21">
        <v>0</v>
      </c>
      <c r="CF22" s="21">
        <v>0</v>
      </c>
      <c r="CG22" s="21">
        <v>0</v>
      </c>
      <c r="CH22" s="21">
        <v>0</v>
      </c>
      <c r="CI22" s="21">
        <v>0</v>
      </c>
      <c r="CJ22" s="21">
        <v>-18702.38</v>
      </c>
      <c r="CK22" s="21">
        <v>0</v>
      </c>
      <c r="CL22" s="21">
        <v>0</v>
      </c>
      <c r="CM22" s="21">
        <v>-254176.71000000002</v>
      </c>
      <c r="CN22" s="21">
        <v>-303342.30000000005</v>
      </c>
      <c r="CO22" s="21">
        <v>0</v>
      </c>
      <c r="CP22" s="21">
        <v>0</v>
      </c>
      <c r="CQ22" s="21">
        <v>0</v>
      </c>
      <c r="CR22" s="21">
        <v>0</v>
      </c>
      <c r="CS22" s="21">
        <v>0</v>
      </c>
      <c r="CT22" s="21">
        <v>0</v>
      </c>
      <c r="CU22" s="21">
        <v>0</v>
      </c>
      <c r="CV22" s="21">
        <v>0</v>
      </c>
      <c r="CW22" s="21">
        <v>0</v>
      </c>
      <c r="CX22" s="21">
        <v>0</v>
      </c>
      <c r="CY22" s="21">
        <v>0</v>
      </c>
      <c r="CZ22" s="21">
        <v>0</v>
      </c>
      <c r="DA22" s="21">
        <v>0</v>
      </c>
      <c r="DB22" s="21">
        <v>0</v>
      </c>
      <c r="DC22" s="21">
        <v>0</v>
      </c>
      <c r="DD22" s="21">
        <v>0</v>
      </c>
      <c r="DE22" s="21">
        <v>-59443.509999999995</v>
      </c>
      <c r="DF22" s="21">
        <v>0</v>
      </c>
      <c r="DG22" s="21">
        <v>0</v>
      </c>
      <c r="DH22" s="21">
        <v>0</v>
      </c>
      <c r="DI22" s="21">
        <v>0</v>
      </c>
      <c r="DJ22" s="21">
        <v>0</v>
      </c>
      <c r="DK22" s="21">
        <v>0</v>
      </c>
      <c r="DL22" s="21">
        <v>0</v>
      </c>
      <c r="DM22" s="21">
        <v>0</v>
      </c>
      <c r="DN22" s="21">
        <v>0</v>
      </c>
      <c r="DO22" s="21">
        <v>0</v>
      </c>
      <c r="DP22" s="21">
        <v>0</v>
      </c>
      <c r="DQ22" s="21">
        <v>0</v>
      </c>
      <c r="DR22" s="21">
        <v>0</v>
      </c>
      <c r="DS22" s="21">
        <v>0</v>
      </c>
      <c r="DT22" s="21">
        <v>0</v>
      </c>
      <c r="DU22" s="21">
        <v>0</v>
      </c>
      <c r="DV22" s="21">
        <v>0</v>
      </c>
      <c r="DW22" s="21">
        <v>0</v>
      </c>
      <c r="DX22" s="21">
        <v>0</v>
      </c>
      <c r="DY22" s="21">
        <v>0</v>
      </c>
      <c r="DZ22" s="21">
        <v>0</v>
      </c>
      <c r="EA22" s="21">
        <v>0</v>
      </c>
      <c r="EB22" s="21">
        <v>0</v>
      </c>
      <c r="EC22" s="21">
        <v>0</v>
      </c>
      <c r="ED22" s="21">
        <v>0</v>
      </c>
      <c r="EE22" s="21">
        <v>0</v>
      </c>
      <c r="EF22" s="21">
        <v>0</v>
      </c>
      <c r="EG22" s="21">
        <v>0</v>
      </c>
      <c r="EH22" s="21">
        <v>-223250.52999999997</v>
      </c>
      <c r="EI22" s="21">
        <v>-145737.66</v>
      </c>
      <c r="EJ22" s="21">
        <v>0</v>
      </c>
      <c r="EK22" s="21">
        <v>0</v>
      </c>
      <c r="EL22" s="21">
        <v>0</v>
      </c>
      <c r="EM22" s="21">
        <v>0</v>
      </c>
      <c r="EN22" s="21">
        <v>0</v>
      </c>
      <c r="EO22" s="21">
        <v>0</v>
      </c>
      <c r="EP22" s="21">
        <v>0</v>
      </c>
      <c r="EQ22" s="21">
        <v>0</v>
      </c>
      <c r="ER22" s="21">
        <v>0</v>
      </c>
      <c r="ES22" s="21">
        <v>0</v>
      </c>
      <c r="ET22" s="21">
        <v>0</v>
      </c>
      <c r="EU22" s="21">
        <v>0</v>
      </c>
      <c r="EV22" s="21">
        <v>0</v>
      </c>
      <c r="EW22" s="21">
        <v>0</v>
      </c>
      <c r="EX22" s="21">
        <v>0</v>
      </c>
      <c r="EY22" s="21">
        <v>0</v>
      </c>
      <c r="EZ22" s="21">
        <v>0</v>
      </c>
      <c r="FA22" s="21">
        <v>0</v>
      </c>
      <c r="FB22" s="21">
        <v>0</v>
      </c>
      <c r="FC22" s="21">
        <v>0</v>
      </c>
      <c r="FD22" s="21">
        <v>0</v>
      </c>
      <c r="FE22" s="21">
        <v>0</v>
      </c>
      <c r="FF22" s="21">
        <v>0</v>
      </c>
      <c r="FG22" s="21">
        <v>0</v>
      </c>
      <c r="FH22" s="21">
        <v>0</v>
      </c>
      <c r="FI22" s="21">
        <v>0</v>
      </c>
      <c r="FJ22" s="21">
        <v>0</v>
      </c>
      <c r="FK22" s="21">
        <v>-117753.64</v>
      </c>
      <c r="FL22" s="21">
        <v>-62184.44</v>
      </c>
      <c r="FM22" s="21">
        <v>-486827.92999999993</v>
      </c>
      <c r="FN22" s="21">
        <v>0</v>
      </c>
      <c r="FO22" s="21">
        <v>0</v>
      </c>
      <c r="FP22" s="21">
        <v>0</v>
      </c>
      <c r="FQ22" s="21">
        <v>0</v>
      </c>
      <c r="FR22" s="21">
        <v>0</v>
      </c>
      <c r="FS22" s="21">
        <v>0</v>
      </c>
      <c r="FT22" s="21">
        <v>0</v>
      </c>
      <c r="FU22" s="21">
        <v>0</v>
      </c>
      <c r="FV22" s="21">
        <v>0</v>
      </c>
      <c r="FW22" s="21">
        <v>0</v>
      </c>
      <c r="FX22" s="21">
        <v>-1953954.8599999999</v>
      </c>
      <c r="FY22" s="18">
        <f>SUM(B22:FX22)</f>
        <v>-9519774.3399999999</v>
      </c>
    </row>
    <row r="23" spans="1:254" s="22" customFormat="1" x14ac:dyDescent="0.25">
      <c r="A23" s="42" t="s">
        <v>403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0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0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0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0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-798282.67999999982</v>
      </c>
      <c r="FY23" s="18">
        <f>SUM(B23:FX23)</f>
        <v>-798282.67999999982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42" t="s">
        <v>399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1389.14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35">
        <v>-1827966.7800000003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35">
        <v>266894.53000000003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40">
        <v>-700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35">
        <v>-4177.32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>SUM(B24:FX24)</f>
        <v>-1564560.4300000004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42" t="s">
        <v>400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23">
        <f>SUM(B25:FX25)</f>
        <v>0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>SUM(B21:B26)</f>
        <v>-20380.22</v>
      </c>
      <c r="C27" s="18">
        <f>SUM(C21:C26)</f>
        <v>-490802.02999999991</v>
      </c>
      <c r="D27" s="18">
        <f t="shared" ref="D27:BO27" si="7">SUM(D21:D26)</f>
        <v>-28900.76</v>
      </c>
      <c r="E27" s="18">
        <f t="shared" si="7"/>
        <v>-248015.8</v>
      </c>
      <c r="F27" s="18">
        <f t="shared" si="7"/>
        <v>0</v>
      </c>
      <c r="G27" s="18">
        <f t="shared" si="7"/>
        <v>1389.14</v>
      </c>
      <c r="H27" s="18">
        <f t="shared" si="7"/>
        <v>-29594.44</v>
      </c>
      <c r="I27" s="18">
        <f t="shared" si="7"/>
        <v>0</v>
      </c>
      <c r="J27" s="18">
        <f t="shared" si="7"/>
        <v>0</v>
      </c>
      <c r="K27" s="18">
        <f t="shared" si="7"/>
        <v>-12304.94</v>
      </c>
      <c r="L27" s="18">
        <f t="shared" si="7"/>
        <v>0</v>
      </c>
      <c r="M27" s="18">
        <f t="shared" si="7"/>
        <v>-43994.05</v>
      </c>
      <c r="N27" s="18">
        <f t="shared" si="7"/>
        <v>-115487.19</v>
      </c>
      <c r="O27" s="18">
        <f t="shared" si="7"/>
        <v>0</v>
      </c>
      <c r="P27" s="18">
        <f t="shared" si="7"/>
        <v>-333149.95</v>
      </c>
      <c r="Q27" s="18">
        <f t="shared" si="7"/>
        <v>-1827966.7800000003</v>
      </c>
      <c r="R27" s="18">
        <f t="shared" si="7"/>
        <v>0</v>
      </c>
      <c r="S27" s="18">
        <f t="shared" si="7"/>
        <v>0</v>
      </c>
      <c r="T27" s="18">
        <f t="shared" si="7"/>
        <v>0</v>
      </c>
      <c r="U27" s="18">
        <f t="shared" si="7"/>
        <v>0</v>
      </c>
      <c r="V27" s="18">
        <f t="shared" si="7"/>
        <v>0</v>
      </c>
      <c r="W27" s="18">
        <f t="shared" si="7"/>
        <v>0</v>
      </c>
      <c r="X27" s="18">
        <f t="shared" si="7"/>
        <v>0</v>
      </c>
      <c r="Y27" s="18">
        <f t="shared" si="7"/>
        <v>0</v>
      </c>
      <c r="Z27" s="18">
        <f t="shared" si="7"/>
        <v>-416479.41</v>
      </c>
      <c r="AA27" s="18">
        <f t="shared" si="7"/>
        <v>-155891.91999999998</v>
      </c>
      <c r="AB27" s="18">
        <f t="shared" si="7"/>
        <v>0</v>
      </c>
      <c r="AC27" s="18">
        <f t="shared" si="7"/>
        <v>0</v>
      </c>
      <c r="AD27" s="18">
        <f t="shared" si="7"/>
        <v>0</v>
      </c>
      <c r="AE27" s="18">
        <f t="shared" si="7"/>
        <v>0</v>
      </c>
      <c r="AF27" s="18">
        <f t="shared" si="7"/>
        <v>0</v>
      </c>
      <c r="AG27" s="18">
        <f t="shared" si="7"/>
        <v>0</v>
      </c>
      <c r="AH27" s="18">
        <f t="shared" si="7"/>
        <v>0</v>
      </c>
      <c r="AI27" s="18">
        <f t="shared" si="7"/>
        <v>0</v>
      </c>
      <c r="AJ27" s="18">
        <f t="shared" si="7"/>
        <v>0</v>
      </c>
      <c r="AK27" s="18">
        <f t="shared" si="7"/>
        <v>0</v>
      </c>
      <c r="AL27" s="18">
        <f t="shared" si="7"/>
        <v>0</v>
      </c>
      <c r="AM27" s="18">
        <f t="shared" si="7"/>
        <v>0</v>
      </c>
      <c r="AN27" s="18">
        <f t="shared" si="7"/>
        <v>-15697.64</v>
      </c>
      <c r="AO27" s="18">
        <f t="shared" si="7"/>
        <v>-268337.13</v>
      </c>
      <c r="AP27" s="18">
        <f t="shared" si="7"/>
        <v>0</v>
      </c>
      <c r="AQ27" s="18">
        <f t="shared" si="7"/>
        <v>-1760098.3</v>
      </c>
      <c r="AR27" s="18">
        <f t="shared" si="7"/>
        <v>-13063.11</v>
      </c>
      <c r="AS27" s="18">
        <f t="shared" si="7"/>
        <v>-52815.46</v>
      </c>
      <c r="AT27" s="18">
        <f t="shared" si="7"/>
        <v>0</v>
      </c>
      <c r="AU27" s="18">
        <f t="shared" si="7"/>
        <v>0</v>
      </c>
      <c r="AV27" s="18">
        <f t="shared" si="7"/>
        <v>0</v>
      </c>
      <c r="AW27" s="18">
        <f t="shared" si="7"/>
        <v>0</v>
      </c>
      <c r="AX27" s="18">
        <f t="shared" si="7"/>
        <v>0</v>
      </c>
      <c r="AY27" s="18">
        <f t="shared" si="7"/>
        <v>-264082.43</v>
      </c>
      <c r="AZ27" s="18">
        <f t="shared" si="7"/>
        <v>-21728.6</v>
      </c>
      <c r="BA27" s="18">
        <f t="shared" si="7"/>
        <v>-6640.14</v>
      </c>
      <c r="BB27" s="18">
        <f t="shared" si="7"/>
        <v>-129799</v>
      </c>
      <c r="BC27" s="18">
        <f t="shared" si="7"/>
        <v>-4279.2</v>
      </c>
      <c r="BD27" s="18">
        <f t="shared" si="7"/>
        <v>0</v>
      </c>
      <c r="BE27" s="18">
        <f t="shared" si="7"/>
        <v>-422546.15</v>
      </c>
      <c r="BF27" s="18">
        <f t="shared" si="7"/>
        <v>266009.18000000005</v>
      </c>
      <c r="BG27" s="18">
        <f t="shared" si="7"/>
        <v>0</v>
      </c>
      <c r="BH27" s="18">
        <f t="shared" si="7"/>
        <v>0</v>
      </c>
      <c r="BI27" s="18">
        <f t="shared" si="7"/>
        <v>-231343.96</v>
      </c>
      <c r="BJ27" s="18">
        <f t="shared" si="7"/>
        <v>-780047.20999999985</v>
      </c>
      <c r="BK27" s="18">
        <f t="shared" si="7"/>
        <v>0</v>
      </c>
      <c r="BL27" s="18">
        <v>0</v>
      </c>
      <c r="BM27" s="18">
        <f t="shared" si="7"/>
        <v>-11426.94</v>
      </c>
      <c r="BN27" s="18">
        <f t="shared" si="7"/>
        <v>0</v>
      </c>
      <c r="BO27" s="18">
        <f t="shared" si="7"/>
        <v>0</v>
      </c>
      <c r="BP27" s="18">
        <f t="shared" ref="BP27:EA27" si="8">SUM(BP21:BP26)</f>
        <v>-42338.400000000001</v>
      </c>
      <c r="BQ27" s="18">
        <f t="shared" si="8"/>
        <v>0</v>
      </c>
      <c r="BR27" s="18">
        <f t="shared" si="8"/>
        <v>0</v>
      </c>
      <c r="BS27" s="18">
        <f t="shared" si="8"/>
        <v>0</v>
      </c>
      <c r="BT27" s="18">
        <f t="shared" si="8"/>
        <v>0</v>
      </c>
      <c r="BU27" s="18">
        <f t="shared" si="8"/>
        <v>0</v>
      </c>
      <c r="BV27" s="18">
        <f t="shared" si="8"/>
        <v>0</v>
      </c>
      <c r="BW27" s="18">
        <f t="shared" si="8"/>
        <v>0</v>
      </c>
      <c r="BX27" s="18">
        <f t="shared" si="8"/>
        <v>0</v>
      </c>
      <c r="BY27" s="18">
        <f t="shared" si="8"/>
        <v>0</v>
      </c>
      <c r="BZ27" s="18">
        <f t="shared" si="8"/>
        <v>0</v>
      </c>
      <c r="CA27" s="18">
        <f t="shared" si="8"/>
        <v>-509590.12000000005</v>
      </c>
      <c r="CB27" s="18">
        <f t="shared" si="8"/>
        <v>0</v>
      </c>
      <c r="CC27" s="18">
        <f t="shared" si="8"/>
        <v>0</v>
      </c>
      <c r="CD27" s="18">
        <f t="shared" si="8"/>
        <v>-700</v>
      </c>
      <c r="CE27" s="18">
        <f t="shared" si="8"/>
        <v>0</v>
      </c>
      <c r="CF27" s="18">
        <f t="shared" si="8"/>
        <v>0</v>
      </c>
      <c r="CG27" s="18">
        <f t="shared" si="8"/>
        <v>0</v>
      </c>
      <c r="CH27" s="18">
        <f t="shared" si="8"/>
        <v>0</v>
      </c>
      <c r="CI27" s="18">
        <f t="shared" si="8"/>
        <v>0</v>
      </c>
      <c r="CJ27" s="18">
        <f t="shared" si="8"/>
        <v>-18702.38</v>
      </c>
      <c r="CK27" s="18">
        <f t="shared" si="8"/>
        <v>0</v>
      </c>
      <c r="CL27" s="18">
        <f t="shared" si="8"/>
        <v>0</v>
      </c>
      <c r="CM27" s="18">
        <f t="shared" si="8"/>
        <v>-302253.04000000004</v>
      </c>
      <c r="CN27" s="18">
        <f t="shared" si="8"/>
        <v>-329246.47000000003</v>
      </c>
      <c r="CO27" s="18">
        <f t="shared" si="8"/>
        <v>0</v>
      </c>
      <c r="CP27" s="18">
        <f t="shared" si="8"/>
        <v>0</v>
      </c>
      <c r="CQ27" s="18">
        <f t="shared" si="8"/>
        <v>0</v>
      </c>
      <c r="CR27" s="18">
        <f t="shared" si="8"/>
        <v>0</v>
      </c>
      <c r="CS27" s="18">
        <f t="shared" si="8"/>
        <v>0</v>
      </c>
      <c r="CT27" s="18">
        <f t="shared" si="8"/>
        <v>0</v>
      </c>
      <c r="CU27" s="18">
        <f t="shared" si="8"/>
        <v>0</v>
      </c>
      <c r="CV27" s="18">
        <f t="shared" si="8"/>
        <v>0</v>
      </c>
      <c r="CW27" s="18">
        <f t="shared" si="8"/>
        <v>0</v>
      </c>
      <c r="CX27" s="18">
        <f t="shared" si="8"/>
        <v>-4177.32</v>
      </c>
      <c r="CY27" s="18">
        <f t="shared" si="8"/>
        <v>-13550.22</v>
      </c>
      <c r="CZ27" s="18">
        <f t="shared" si="8"/>
        <v>0</v>
      </c>
      <c r="DA27" s="18">
        <f t="shared" si="8"/>
        <v>0</v>
      </c>
      <c r="DB27" s="18">
        <f t="shared" si="8"/>
        <v>0</v>
      </c>
      <c r="DC27" s="18">
        <f t="shared" si="8"/>
        <v>0</v>
      </c>
      <c r="DD27" s="18">
        <f t="shared" si="8"/>
        <v>0</v>
      </c>
      <c r="DE27" s="18">
        <f t="shared" si="8"/>
        <v>-97517.29</v>
      </c>
      <c r="DF27" s="18">
        <f t="shared" si="8"/>
        <v>0</v>
      </c>
      <c r="DG27" s="18">
        <f t="shared" si="8"/>
        <v>-13793.2</v>
      </c>
      <c r="DH27" s="18">
        <f t="shared" si="8"/>
        <v>0</v>
      </c>
      <c r="DI27" s="18">
        <f t="shared" si="8"/>
        <v>0</v>
      </c>
      <c r="DJ27" s="18">
        <f t="shared" si="8"/>
        <v>0</v>
      </c>
      <c r="DK27" s="18">
        <f t="shared" si="8"/>
        <v>-9148.3799999999992</v>
      </c>
      <c r="DL27" s="18">
        <f t="shared" si="8"/>
        <v>0</v>
      </c>
      <c r="DM27" s="18">
        <f t="shared" si="8"/>
        <v>0</v>
      </c>
      <c r="DN27" s="18">
        <f t="shared" si="8"/>
        <v>0</v>
      </c>
      <c r="DO27" s="18">
        <f t="shared" si="8"/>
        <v>0</v>
      </c>
      <c r="DP27" s="18">
        <f t="shared" si="8"/>
        <v>0</v>
      </c>
      <c r="DQ27" s="18">
        <f t="shared" si="8"/>
        <v>0</v>
      </c>
      <c r="DR27" s="18">
        <f t="shared" si="8"/>
        <v>0</v>
      </c>
      <c r="DS27" s="18">
        <f t="shared" si="8"/>
        <v>0</v>
      </c>
      <c r="DT27" s="18">
        <f t="shared" si="8"/>
        <v>0</v>
      </c>
      <c r="DU27" s="18">
        <f t="shared" si="8"/>
        <v>0</v>
      </c>
      <c r="DV27" s="18">
        <f t="shared" si="8"/>
        <v>0</v>
      </c>
      <c r="DW27" s="18">
        <f t="shared" si="8"/>
        <v>0</v>
      </c>
      <c r="DX27" s="18">
        <f t="shared" si="8"/>
        <v>0</v>
      </c>
      <c r="DY27" s="18">
        <f t="shared" si="8"/>
        <v>0</v>
      </c>
      <c r="DZ27" s="18">
        <f t="shared" si="8"/>
        <v>0</v>
      </c>
      <c r="EA27" s="18">
        <f t="shared" si="8"/>
        <v>0</v>
      </c>
      <c r="EB27" s="18">
        <f t="shared" ref="EB27:FX27" si="9">SUM(EB21:EB26)</f>
        <v>0</v>
      </c>
      <c r="EC27" s="18">
        <f t="shared" si="9"/>
        <v>0</v>
      </c>
      <c r="ED27" s="18">
        <f t="shared" si="9"/>
        <v>0</v>
      </c>
      <c r="EE27" s="18">
        <f t="shared" si="9"/>
        <v>0</v>
      </c>
      <c r="EF27" s="18">
        <f t="shared" si="9"/>
        <v>0</v>
      </c>
      <c r="EG27" s="18">
        <f t="shared" si="9"/>
        <v>0</v>
      </c>
      <c r="EH27" s="18">
        <f t="shared" si="9"/>
        <v>-223250.52999999997</v>
      </c>
      <c r="EI27" s="18">
        <f t="shared" si="9"/>
        <v>-145737.66</v>
      </c>
      <c r="EJ27" s="18">
        <f t="shared" si="9"/>
        <v>0</v>
      </c>
      <c r="EK27" s="18">
        <f t="shared" si="9"/>
        <v>-17556.990000000002</v>
      </c>
      <c r="EL27" s="18">
        <f t="shared" si="9"/>
        <v>0</v>
      </c>
      <c r="EM27" s="18">
        <f t="shared" si="9"/>
        <v>0</v>
      </c>
      <c r="EN27" s="18">
        <f t="shared" si="9"/>
        <v>0</v>
      </c>
      <c r="EO27" s="18">
        <f t="shared" si="9"/>
        <v>0</v>
      </c>
      <c r="EP27" s="18">
        <f t="shared" si="9"/>
        <v>0</v>
      </c>
      <c r="EQ27" s="18">
        <v>0</v>
      </c>
      <c r="ER27" s="18">
        <f t="shared" si="9"/>
        <v>0</v>
      </c>
      <c r="ES27" s="18">
        <f t="shared" si="9"/>
        <v>0</v>
      </c>
      <c r="ET27" s="18">
        <f t="shared" si="9"/>
        <v>0</v>
      </c>
      <c r="EU27" s="18">
        <f t="shared" si="9"/>
        <v>0</v>
      </c>
      <c r="EV27" s="18">
        <f t="shared" si="9"/>
        <v>0</v>
      </c>
      <c r="EW27" s="18">
        <f t="shared" si="9"/>
        <v>0</v>
      </c>
      <c r="EX27" s="18">
        <f t="shared" si="9"/>
        <v>0</v>
      </c>
      <c r="EY27" s="18">
        <f t="shared" si="9"/>
        <v>0</v>
      </c>
      <c r="EZ27" s="18">
        <f t="shared" si="9"/>
        <v>0</v>
      </c>
      <c r="FA27" s="18">
        <f t="shared" si="9"/>
        <v>0</v>
      </c>
      <c r="FB27" s="18">
        <f t="shared" si="9"/>
        <v>-22633.32</v>
      </c>
      <c r="FC27" s="18">
        <f t="shared" si="9"/>
        <v>0</v>
      </c>
      <c r="FD27" s="18">
        <f t="shared" si="9"/>
        <v>0</v>
      </c>
      <c r="FE27" s="18">
        <f t="shared" si="9"/>
        <v>0</v>
      </c>
      <c r="FF27" s="18">
        <f t="shared" si="9"/>
        <v>0</v>
      </c>
      <c r="FG27" s="18">
        <f t="shared" si="9"/>
        <v>0</v>
      </c>
      <c r="FH27" s="18">
        <f t="shared" si="9"/>
        <v>0</v>
      </c>
      <c r="FI27" s="18">
        <f t="shared" si="9"/>
        <v>0</v>
      </c>
      <c r="FJ27" s="18">
        <f t="shared" si="9"/>
        <v>0</v>
      </c>
      <c r="FK27" s="18">
        <f t="shared" si="9"/>
        <v>-141492.41999999998</v>
      </c>
      <c r="FL27" s="18">
        <f t="shared" si="9"/>
        <v>-68866.38</v>
      </c>
      <c r="FM27" s="18">
        <f t="shared" si="9"/>
        <v>-511214.97999999992</v>
      </c>
      <c r="FN27" s="18">
        <f t="shared" si="9"/>
        <v>0</v>
      </c>
      <c r="FO27" s="18">
        <f t="shared" si="9"/>
        <v>-26410.44</v>
      </c>
      <c r="FP27" s="18">
        <f t="shared" si="9"/>
        <v>0</v>
      </c>
      <c r="FQ27" s="18">
        <f t="shared" si="9"/>
        <v>0</v>
      </c>
      <c r="FR27" s="18">
        <f t="shared" si="9"/>
        <v>0</v>
      </c>
      <c r="FS27" s="18">
        <f t="shared" si="9"/>
        <v>0</v>
      </c>
      <c r="FT27" s="18">
        <f t="shared" si="9"/>
        <v>0</v>
      </c>
      <c r="FU27" s="18">
        <f t="shared" si="9"/>
        <v>0</v>
      </c>
      <c r="FV27" s="18">
        <f t="shared" si="9"/>
        <v>0</v>
      </c>
      <c r="FW27" s="18">
        <f t="shared" si="9"/>
        <v>0</v>
      </c>
      <c r="FX27" s="18">
        <f t="shared" si="9"/>
        <v>-2752237.5399999996</v>
      </c>
      <c r="FY27" s="18">
        <f>SUM(B27:FX27)</f>
        <v>-12687891.520000001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>ROUND(B17+B27,2)</f>
        <v>4585794.97</v>
      </c>
      <c r="C29" s="25">
        <f t="shared" ref="C29:BN29" si="10">ROUND(C17+C27,2)</f>
        <v>27758789.640000001</v>
      </c>
      <c r="D29" s="25">
        <f t="shared" si="10"/>
        <v>2815243.63</v>
      </c>
      <c r="E29" s="25">
        <f t="shared" si="10"/>
        <v>17454112.98</v>
      </c>
      <c r="F29" s="25">
        <f t="shared" si="10"/>
        <v>423557.29</v>
      </c>
      <c r="G29" s="25">
        <f t="shared" si="10"/>
        <v>1011487.32</v>
      </c>
      <c r="H29" s="25">
        <f t="shared" si="10"/>
        <v>5776198.3799999999</v>
      </c>
      <c r="I29" s="25">
        <f t="shared" si="10"/>
        <v>1514940.73</v>
      </c>
      <c r="J29" s="25">
        <f t="shared" si="10"/>
        <v>238137.94</v>
      </c>
      <c r="K29" s="25">
        <f t="shared" si="10"/>
        <v>114775.54</v>
      </c>
      <c r="L29" s="25">
        <f t="shared" si="10"/>
        <v>460398.53</v>
      </c>
      <c r="M29" s="25">
        <f t="shared" si="10"/>
        <v>42822605.82</v>
      </c>
      <c r="N29" s="25">
        <f t="shared" si="10"/>
        <v>7045594.5099999998</v>
      </c>
      <c r="O29" s="25">
        <f t="shared" si="10"/>
        <v>319472.01</v>
      </c>
      <c r="P29" s="25">
        <f t="shared" si="10"/>
        <v>31795456.629999999</v>
      </c>
      <c r="Q29" s="25">
        <f t="shared" si="10"/>
        <v>3655933.56</v>
      </c>
      <c r="R29" s="25">
        <f t="shared" si="10"/>
        <v>210172.66</v>
      </c>
      <c r="S29" s="25">
        <f t="shared" si="10"/>
        <v>287009.68</v>
      </c>
      <c r="T29" s="25">
        <f t="shared" si="10"/>
        <v>58149.06</v>
      </c>
      <c r="U29" s="25">
        <f t="shared" si="10"/>
        <v>257295.15</v>
      </c>
      <c r="V29" s="25">
        <f t="shared" si="10"/>
        <v>386790.43</v>
      </c>
      <c r="W29" s="25">
        <f t="shared" si="10"/>
        <v>100901.45</v>
      </c>
      <c r="X29" s="25">
        <f t="shared" si="10"/>
        <v>787962.3</v>
      </c>
      <c r="Y29" s="25">
        <f t="shared" si="10"/>
        <v>345727.41</v>
      </c>
      <c r="Z29" s="25">
        <f t="shared" si="10"/>
        <v>16876887.579999998</v>
      </c>
      <c r="AA29" s="25">
        <f t="shared" si="10"/>
        <v>1323544.6399999999</v>
      </c>
      <c r="AB29" s="25">
        <f t="shared" si="10"/>
        <v>159845.73000000001</v>
      </c>
      <c r="AC29" s="25">
        <f t="shared" si="10"/>
        <v>434715.95</v>
      </c>
      <c r="AD29" s="25">
        <f t="shared" si="10"/>
        <v>120731.97</v>
      </c>
      <c r="AE29" s="25">
        <f t="shared" si="10"/>
        <v>191534.52</v>
      </c>
      <c r="AF29" s="25">
        <f t="shared" si="10"/>
        <v>342451.62</v>
      </c>
      <c r="AG29" s="25">
        <f t="shared" si="10"/>
        <v>1167379.52</v>
      </c>
      <c r="AH29" s="25">
        <f t="shared" si="10"/>
        <v>426915.78</v>
      </c>
      <c r="AI29" s="25">
        <f t="shared" si="10"/>
        <v>260203.51999999999</v>
      </c>
      <c r="AJ29" s="25">
        <f t="shared" si="10"/>
        <v>159484.53</v>
      </c>
      <c r="AK29" s="25">
        <f t="shared" si="10"/>
        <v>200962.8</v>
      </c>
      <c r="AL29" s="25">
        <f t="shared" si="10"/>
        <v>429870.93</v>
      </c>
      <c r="AM29" s="25">
        <f t="shared" si="10"/>
        <v>0</v>
      </c>
      <c r="AN29" s="25">
        <f t="shared" si="10"/>
        <v>3506346.79</v>
      </c>
      <c r="AO29" s="25">
        <f t="shared" si="10"/>
        <v>22494847.98</v>
      </c>
      <c r="AP29" s="25">
        <f t="shared" si="10"/>
        <v>261133.67</v>
      </c>
      <c r="AQ29" s="25">
        <f t="shared" si="10"/>
        <v>35210835.310000002</v>
      </c>
      <c r="AR29" s="25">
        <f t="shared" si="10"/>
        <v>1374790.11</v>
      </c>
      <c r="AS29" s="25">
        <f t="shared" si="10"/>
        <v>1872342.91</v>
      </c>
      <c r="AT29" s="25">
        <f t="shared" si="10"/>
        <v>250771.07</v>
      </c>
      <c r="AU29" s="25">
        <f t="shared" si="10"/>
        <v>392264.97</v>
      </c>
      <c r="AV29" s="25">
        <f t="shared" si="10"/>
        <v>366961.02</v>
      </c>
      <c r="AW29" s="25">
        <f t="shared" si="10"/>
        <v>106927.03999999999</v>
      </c>
      <c r="AX29" s="25">
        <f t="shared" si="10"/>
        <v>469214.13</v>
      </c>
      <c r="AY29" s="25">
        <f t="shared" si="10"/>
        <v>13412250.529999999</v>
      </c>
      <c r="AZ29" s="25">
        <f t="shared" si="10"/>
        <v>7906533.29</v>
      </c>
      <c r="BA29" s="25">
        <f t="shared" si="10"/>
        <v>8359800.8399999999</v>
      </c>
      <c r="BB29" s="25">
        <f t="shared" si="10"/>
        <v>15544386.48</v>
      </c>
      <c r="BC29" s="25">
        <f t="shared" si="10"/>
        <v>2375437.17</v>
      </c>
      <c r="BD29" s="25">
        <f t="shared" si="10"/>
        <v>954950.7</v>
      </c>
      <c r="BE29" s="25">
        <f t="shared" si="10"/>
        <v>20179094.82</v>
      </c>
      <c r="BF29" s="25">
        <f t="shared" si="10"/>
        <v>1333587.3</v>
      </c>
      <c r="BG29" s="25">
        <f t="shared" si="10"/>
        <v>594415.65</v>
      </c>
      <c r="BH29" s="25">
        <f t="shared" si="10"/>
        <v>418183.16</v>
      </c>
      <c r="BI29" s="25">
        <f t="shared" si="10"/>
        <v>4001246.55</v>
      </c>
      <c r="BJ29" s="25">
        <f t="shared" si="10"/>
        <v>30497098.66</v>
      </c>
      <c r="BK29" s="25">
        <f t="shared" si="10"/>
        <v>166225.38</v>
      </c>
      <c r="BL29" s="25">
        <f t="shared" si="10"/>
        <v>524437.81999999995</v>
      </c>
      <c r="BM29" s="25">
        <f t="shared" si="10"/>
        <v>2626911.11</v>
      </c>
      <c r="BN29" s="25">
        <f t="shared" si="10"/>
        <v>855460.93</v>
      </c>
      <c r="BO29" s="25">
        <f t="shared" ref="BO29:DZ29" si="11">ROUND(BO17+BO27,2)</f>
        <v>58193.36</v>
      </c>
      <c r="BP29" s="25">
        <f t="shared" si="11"/>
        <v>1733324.66</v>
      </c>
      <c r="BQ29" s="25">
        <f t="shared" si="11"/>
        <v>4349388.8499999996</v>
      </c>
      <c r="BR29" s="25">
        <f t="shared" si="11"/>
        <v>1088125.6299999999</v>
      </c>
      <c r="BS29" s="25">
        <f t="shared" si="11"/>
        <v>195386.62</v>
      </c>
      <c r="BT29" s="25">
        <f t="shared" si="11"/>
        <v>291666.34999999998</v>
      </c>
      <c r="BU29" s="25">
        <f t="shared" si="11"/>
        <v>0</v>
      </c>
      <c r="BV29" s="25">
        <f t="shared" si="11"/>
        <v>393668.79</v>
      </c>
      <c r="BW29" s="25">
        <f t="shared" si="11"/>
        <v>50789.66</v>
      </c>
      <c r="BX29" s="25">
        <f t="shared" si="11"/>
        <v>208774.35</v>
      </c>
      <c r="BY29" s="25">
        <f t="shared" si="11"/>
        <v>263031.62</v>
      </c>
      <c r="BZ29" s="25">
        <f t="shared" si="11"/>
        <v>38941.14</v>
      </c>
      <c r="CA29" s="25">
        <f t="shared" si="11"/>
        <v>42294814.659999996</v>
      </c>
      <c r="CB29" s="25">
        <f t="shared" si="11"/>
        <v>236822.79</v>
      </c>
      <c r="CC29" s="25">
        <f t="shared" si="11"/>
        <v>326497.53000000003</v>
      </c>
      <c r="CD29" s="25">
        <f t="shared" si="11"/>
        <v>188955.86</v>
      </c>
      <c r="CE29" s="25">
        <f t="shared" si="11"/>
        <v>122559.16</v>
      </c>
      <c r="CF29" s="25">
        <f t="shared" si="11"/>
        <v>239778.24</v>
      </c>
      <c r="CG29" s="25">
        <f t="shared" si="11"/>
        <v>197727.39</v>
      </c>
      <c r="CH29" s="25">
        <f t="shared" si="11"/>
        <v>536183.29</v>
      </c>
      <c r="CI29" s="25">
        <f t="shared" si="11"/>
        <v>10586.7</v>
      </c>
      <c r="CJ29" s="25">
        <f t="shared" si="11"/>
        <v>3150391.82</v>
      </c>
      <c r="CK29" s="25">
        <f t="shared" si="11"/>
        <v>1323526.53</v>
      </c>
      <c r="CL29" s="25">
        <f t="shared" si="11"/>
        <v>649528.01</v>
      </c>
      <c r="CM29" s="25">
        <f t="shared" si="11"/>
        <v>17320124.93</v>
      </c>
      <c r="CN29" s="25">
        <f t="shared" si="11"/>
        <v>5853498.96</v>
      </c>
      <c r="CO29" s="25">
        <f t="shared" si="11"/>
        <v>0</v>
      </c>
      <c r="CP29" s="25">
        <f t="shared" si="11"/>
        <v>769517.25</v>
      </c>
      <c r="CQ29" s="25">
        <f t="shared" si="11"/>
        <v>364724.19</v>
      </c>
      <c r="CR29" s="25">
        <f t="shared" si="11"/>
        <v>228975.01</v>
      </c>
      <c r="CS29" s="25">
        <f t="shared" si="11"/>
        <v>118730.84</v>
      </c>
      <c r="CT29" s="25">
        <f t="shared" si="11"/>
        <v>345869.45</v>
      </c>
      <c r="CU29" s="25">
        <f t="shared" si="11"/>
        <v>79278</v>
      </c>
      <c r="CV29" s="25">
        <f t="shared" si="11"/>
        <v>258214.91</v>
      </c>
      <c r="CW29" s="25">
        <f t="shared" si="11"/>
        <v>379852.64</v>
      </c>
      <c r="CX29" s="25">
        <f t="shared" si="11"/>
        <v>111096.11</v>
      </c>
      <c r="CY29" s="25">
        <f t="shared" si="11"/>
        <v>1455784.08</v>
      </c>
      <c r="CZ29" s="25">
        <f t="shared" si="11"/>
        <v>177434.42</v>
      </c>
      <c r="DA29" s="25">
        <f t="shared" si="11"/>
        <v>294039.7</v>
      </c>
      <c r="DB29" s="25">
        <f t="shared" si="11"/>
        <v>166512.42000000001</v>
      </c>
      <c r="DC29" s="25">
        <f t="shared" si="11"/>
        <v>238743.08</v>
      </c>
      <c r="DD29" s="25">
        <f t="shared" si="11"/>
        <v>186002.69</v>
      </c>
      <c r="DE29" s="25">
        <f t="shared" si="11"/>
        <v>14195913.199999999</v>
      </c>
      <c r="DF29" s="25">
        <f t="shared" si="11"/>
        <v>61183.78</v>
      </c>
      <c r="DG29" s="25">
        <f t="shared" si="11"/>
        <v>1015487.37</v>
      </c>
      <c r="DH29" s="25">
        <f t="shared" si="11"/>
        <v>1320223.22</v>
      </c>
      <c r="DI29" s="25">
        <f t="shared" si="11"/>
        <v>691512.69</v>
      </c>
      <c r="DJ29" s="25">
        <f t="shared" si="11"/>
        <v>428857.62</v>
      </c>
      <c r="DK29" s="25">
        <f t="shared" si="11"/>
        <v>3308410.98</v>
      </c>
      <c r="DL29" s="25">
        <f t="shared" si="11"/>
        <v>396927.27</v>
      </c>
      <c r="DM29" s="25">
        <f t="shared" si="11"/>
        <v>851175.12</v>
      </c>
      <c r="DN29" s="25">
        <f t="shared" si="11"/>
        <v>2949569.58</v>
      </c>
      <c r="DO29" s="25">
        <f t="shared" si="11"/>
        <v>234878.27</v>
      </c>
      <c r="DP29" s="25">
        <f t="shared" si="11"/>
        <v>0</v>
      </c>
      <c r="DQ29" s="25">
        <f t="shared" si="11"/>
        <v>1092895.4099999999</v>
      </c>
      <c r="DR29" s="25">
        <f t="shared" si="11"/>
        <v>587712.1</v>
      </c>
      <c r="DS29" s="25">
        <f t="shared" si="11"/>
        <v>269406.71999999997</v>
      </c>
      <c r="DT29" s="25">
        <f t="shared" si="11"/>
        <v>353575.27</v>
      </c>
      <c r="DU29" s="25">
        <f t="shared" si="11"/>
        <v>396011.02</v>
      </c>
      <c r="DV29" s="25">
        <f t="shared" si="11"/>
        <v>446063.88</v>
      </c>
      <c r="DW29" s="25">
        <f t="shared" si="11"/>
        <v>101334.66</v>
      </c>
      <c r="DX29" s="25">
        <f t="shared" si="11"/>
        <v>140001.64000000001</v>
      </c>
      <c r="DY29" s="25">
        <f t="shared" si="11"/>
        <v>350240.29</v>
      </c>
      <c r="DZ29" s="25">
        <f t="shared" si="11"/>
        <v>0</v>
      </c>
      <c r="EA29" s="25">
        <f t="shared" ref="EA29:FX29" si="12">ROUND(EA17+EA27,2)</f>
        <v>384142.2</v>
      </c>
      <c r="EB29" s="25">
        <f t="shared" si="12"/>
        <v>264927.73</v>
      </c>
      <c r="EC29" s="25">
        <f t="shared" si="12"/>
        <v>0</v>
      </c>
      <c r="ED29" s="25">
        <f t="shared" si="12"/>
        <v>251418.41</v>
      </c>
      <c r="EE29" s="25">
        <f t="shared" si="12"/>
        <v>1146026.0900000001</v>
      </c>
      <c r="EF29" s="25">
        <f t="shared" si="12"/>
        <v>255386.42</v>
      </c>
      <c r="EG29" s="25">
        <f t="shared" si="12"/>
        <v>299480.09000000003</v>
      </c>
      <c r="EH29" s="25">
        <f t="shared" si="12"/>
        <v>9875599.4299999997</v>
      </c>
      <c r="EI29" s="25">
        <f t="shared" si="12"/>
        <v>8250149.8700000001</v>
      </c>
      <c r="EJ29" s="25">
        <f t="shared" si="12"/>
        <v>512544.93</v>
      </c>
      <c r="EK29" s="25">
        <f t="shared" si="12"/>
        <v>436480.79</v>
      </c>
      <c r="EL29" s="25">
        <f t="shared" si="12"/>
        <v>286408.03000000003</v>
      </c>
      <c r="EM29" s="25">
        <f t="shared" si="12"/>
        <v>1034183.27</v>
      </c>
      <c r="EN29" s="25">
        <f t="shared" si="12"/>
        <v>275743.57</v>
      </c>
      <c r="EO29" s="25">
        <f t="shared" si="12"/>
        <v>212579.91</v>
      </c>
      <c r="EP29" s="25">
        <f t="shared" si="12"/>
        <v>1978784.51</v>
      </c>
      <c r="EQ29" s="25">
        <f t="shared" si="12"/>
        <v>146919.03</v>
      </c>
      <c r="ER29" s="25">
        <f t="shared" si="12"/>
        <v>198106.69</v>
      </c>
      <c r="ES29" s="25">
        <f t="shared" si="12"/>
        <v>213691.41</v>
      </c>
      <c r="ET29" s="25">
        <f t="shared" si="12"/>
        <v>526212.56000000006</v>
      </c>
      <c r="EU29" s="25">
        <f t="shared" si="12"/>
        <v>71794.41</v>
      </c>
      <c r="EV29" s="25">
        <f t="shared" si="12"/>
        <v>380598.52</v>
      </c>
      <c r="EW29" s="25">
        <f t="shared" si="12"/>
        <v>261721.99</v>
      </c>
      <c r="EX29" s="25">
        <f t="shared" si="12"/>
        <v>884326.03</v>
      </c>
      <c r="EY29" s="25">
        <f t="shared" si="12"/>
        <v>154067.14000000001</v>
      </c>
      <c r="EZ29" s="25">
        <f t="shared" si="12"/>
        <v>0</v>
      </c>
      <c r="FA29" s="25">
        <f t="shared" si="12"/>
        <v>0</v>
      </c>
      <c r="FB29" s="25">
        <f t="shared" si="12"/>
        <v>913278.49</v>
      </c>
      <c r="FC29" s="25">
        <f t="shared" si="12"/>
        <v>335096.78999999998</v>
      </c>
      <c r="FD29" s="25">
        <f t="shared" si="12"/>
        <v>110922.48</v>
      </c>
      <c r="FE29" s="25">
        <f t="shared" si="12"/>
        <v>332372.77</v>
      </c>
      <c r="FF29" s="25">
        <f t="shared" si="12"/>
        <v>155676.76</v>
      </c>
      <c r="FG29" s="25">
        <f t="shared" si="12"/>
        <v>75699.63</v>
      </c>
      <c r="FH29" s="25">
        <f t="shared" si="12"/>
        <v>642911.23</v>
      </c>
      <c r="FI29" s="25">
        <f t="shared" si="12"/>
        <v>68989.460000000006</v>
      </c>
      <c r="FJ29" s="25">
        <f t="shared" si="12"/>
        <v>671793.59</v>
      </c>
      <c r="FK29" s="25">
        <f t="shared" si="12"/>
        <v>3055719.59</v>
      </c>
      <c r="FL29" s="25">
        <f t="shared" si="12"/>
        <v>1847558.75</v>
      </c>
      <c r="FM29" s="25">
        <f t="shared" si="12"/>
        <v>18438105.48</v>
      </c>
      <c r="FN29" s="25">
        <f t="shared" si="12"/>
        <v>0</v>
      </c>
      <c r="FO29" s="25">
        <f t="shared" si="12"/>
        <v>817457.54</v>
      </c>
      <c r="FP29" s="25">
        <f t="shared" si="12"/>
        <v>45877.74</v>
      </c>
      <c r="FQ29" s="25">
        <f t="shared" si="12"/>
        <v>0</v>
      </c>
      <c r="FR29" s="25">
        <f t="shared" si="12"/>
        <v>145648.94</v>
      </c>
      <c r="FS29" s="25">
        <f t="shared" si="12"/>
        <v>0</v>
      </c>
      <c r="FT29" s="25">
        <f t="shared" si="12"/>
        <v>547616.81000000006</v>
      </c>
      <c r="FU29" s="25">
        <f t="shared" si="12"/>
        <v>577258.81999999995</v>
      </c>
      <c r="FV29" s="25">
        <f t="shared" si="12"/>
        <v>303452.11</v>
      </c>
      <c r="FW29" s="25">
        <f t="shared" si="12"/>
        <v>116848.88</v>
      </c>
      <c r="FX29" s="25">
        <f t="shared" si="12"/>
        <v>17204829.510000002</v>
      </c>
      <c r="FY29" s="25">
        <f>SUM(B29:FX29)</f>
        <v>538574342.28000021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551262233.80000007</v>
      </c>
      <c r="C32" s="39">
        <f>FY29</f>
        <v>538574342.28000021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3" x14ac:dyDescent="0.25">
      <c r="B33" s="48">
        <f>+B17+K17+M17+N17+P17+AA17+AK17+AM17+AO17+AQ17+AR17+AS17+BU17+BX17+CI17+CM17+CN17+CO17+CY17+DZ17+EC17+EO17+EQ17+EV17+EZ17+FH17+FJ17+FK17+FL17+FO17+BL17+AZ17+BF17</f>
        <v>194643477.46999994</v>
      </c>
      <c r="C33" s="49">
        <f>+B29+K29+M29+N29+P29+AA29+AK29+AM29+AO29+AQ29+AR29+AS29+BU29+BX29+CI29+CM29+CN29+CO29+CY29+DZ29+EC29+EO29+EQ29+EV29+EZ29+FH29+FJ29+FK29+FL29+FO29+BL29+AZ29+BF29</f>
        <v>191230416.81</v>
      </c>
      <c r="D33" s="50" t="s">
        <v>407</v>
      </c>
      <c r="E33" s="26"/>
      <c r="AJ33" s="4"/>
      <c r="AQ33" s="22"/>
      <c r="CE33" s="25"/>
      <c r="EC33" s="26"/>
      <c r="FX33" s="4"/>
      <c r="FY33" s="4"/>
    </row>
    <row r="34" spans="1:183" x14ac:dyDescent="0.25">
      <c r="B34" s="26">
        <f>B32-B33</f>
        <v>356618756.33000016</v>
      </c>
      <c r="C34" s="26">
        <f>C32-C33</f>
        <v>347343925.47000021</v>
      </c>
      <c r="AJ34" s="4"/>
      <c r="FX34" s="4"/>
      <c r="FY34" s="10"/>
    </row>
    <row r="35" spans="1:183" x14ac:dyDescent="0.25">
      <c r="B35" s="26"/>
      <c r="C35" s="26"/>
      <c r="AJ35" s="4"/>
      <c r="FX35" s="4"/>
      <c r="FY35" s="10"/>
    </row>
    <row r="36" spans="1:183" x14ac:dyDescent="0.25">
      <c r="A36" s="43"/>
      <c r="B36" s="26"/>
      <c r="FX36" s="4"/>
    </row>
    <row r="37" spans="1:183" x14ac:dyDescent="0.25"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</row>
    <row r="38" spans="1:183" x14ac:dyDescent="0.25"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"/>
      <c r="FY38" s="12"/>
      <c r="FZ38" s="44"/>
      <c r="GA38" s="26"/>
    </row>
    <row r="39" spans="1:183" x14ac:dyDescent="0.25">
      <c r="FX39" s="4"/>
    </row>
    <row r="40" spans="1:183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"/>
      <c r="FY40" s="26"/>
    </row>
    <row r="41" spans="1:183" x14ac:dyDescent="0.25">
      <c r="B41" s="4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4"/>
    </row>
    <row r="43" spans="1:183" x14ac:dyDescent="0.25">
      <c r="FX43" s="4"/>
    </row>
    <row r="44" spans="1:183" x14ac:dyDescent="0.25">
      <c r="FX44" s="4"/>
    </row>
    <row r="45" spans="1:183" x14ac:dyDescent="0.25">
      <c r="FX45" s="4"/>
    </row>
    <row r="46" spans="1:183" x14ac:dyDescent="0.25">
      <c r="FX46" s="4"/>
    </row>
    <row r="47" spans="1:183" x14ac:dyDescent="0.25">
      <c r="FX47" s="4"/>
    </row>
    <row r="48" spans="1:183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</sheetData>
  <conditionalFormatting sqref="A3">
    <cfRule type="cellIs" dxfId="5" priority="2" operator="greaterThan">
      <formula>0</formula>
    </cfRule>
  </conditionalFormatting>
  <conditionalFormatting sqref="B4:FX4">
    <cfRule type="cellIs" dxfId="4" priority="1" operator="greater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5D14B-EAD7-4CE5-B51B-C32634E8D22B}">
  <dimension ref="A1:IT73"/>
  <sheetViews>
    <sheetView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B5" sqref="B5"/>
    </sheetView>
  </sheetViews>
  <sheetFormatPr defaultColWidth="24.7265625" defaultRowHeight="12.5" x14ac:dyDescent="0.25"/>
  <cols>
    <col min="1" max="1" width="34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3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1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46"/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 t="s">
        <v>57</v>
      </c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51" t="s">
        <v>96</v>
      </c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6556</v>
      </c>
      <c r="C5" s="6">
        <v>34494.399999999994</v>
      </c>
      <c r="D5" s="6">
        <v>5215.8999999999996</v>
      </c>
      <c r="E5" s="6">
        <v>22689.5</v>
      </c>
      <c r="F5" s="6">
        <v>1550.5</v>
      </c>
      <c r="G5" s="6">
        <v>1112</v>
      </c>
      <c r="H5" s="6">
        <v>7356.9</v>
      </c>
      <c r="I5" s="6">
        <v>2101.4</v>
      </c>
      <c r="J5" s="6">
        <v>270</v>
      </c>
      <c r="K5" s="6">
        <v>2192.6</v>
      </c>
      <c r="L5" s="6">
        <v>1008.8</v>
      </c>
      <c r="M5" s="6">
        <v>50909.1</v>
      </c>
      <c r="N5" s="6">
        <v>13189.5</v>
      </c>
      <c r="O5" s="6">
        <v>347</v>
      </c>
      <c r="P5" s="6">
        <v>36845</v>
      </c>
      <c r="Q5" s="6">
        <v>6074.5</v>
      </c>
      <c r="R5" s="6">
        <v>1606.3</v>
      </c>
      <c r="S5" s="6">
        <v>162.80000000000001</v>
      </c>
      <c r="T5" s="6">
        <v>51.7</v>
      </c>
      <c r="U5" s="6">
        <v>260.60000000000002</v>
      </c>
      <c r="V5" s="6">
        <v>208.9</v>
      </c>
      <c r="W5" s="6">
        <v>50</v>
      </c>
      <c r="X5" s="6">
        <v>948.7</v>
      </c>
      <c r="Y5" s="6">
        <v>230.5</v>
      </c>
      <c r="Z5" s="6">
        <v>31024.400000000001</v>
      </c>
      <c r="AA5" s="6">
        <v>27406</v>
      </c>
      <c r="AB5" s="6">
        <v>932.5</v>
      </c>
      <c r="AC5" s="6">
        <v>1260.5999999999999</v>
      </c>
      <c r="AD5" s="6">
        <v>94</v>
      </c>
      <c r="AE5" s="6">
        <v>172</v>
      </c>
      <c r="AF5" s="6">
        <v>612.29999999999995</v>
      </c>
      <c r="AG5" s="6">
        <v>977.5</v>
      </c>
      <c r="AH5" s="6">
        <v>400</v>
      </c>
      <c r="AI5" s="6">
        <v>166</v>
      </c>
      <c r="AJ5" s="6">
        <v>170.4</v>
      </c>
      <c r="AK5" s="6">
        <v>282</v>
      </c>
      <c r="AL5" s="6">
        <v>371.8</v>
      </c>
      <c r="AM5" s="6">
        <v>314.3</v>
      </c>
      <c r="AN5" s="6">
        <v>4353.3999999999996</v>
      </c>
      <c r="AO5" s="6">
        <v>83844</v>
      </c>
      <c r="AP5" s="6">
        <v>237.8</v>
      </c>
      <c r="AQ5" s="6">
        <v>60793.26</v>
      </c>
      <c r="AR5" s="6">
        <v>6309.7999999999993</v>
      </c>
      <c r="AS5" s="6">
        <v>2651.4</v>
      </c>
      <c r="AT5" s="6">
        <v>305.5</v>
      </c>
      <c r="AU5" s="6">
        <v>307.5</v>
      </c>
      <c r="AV5" s="6">
        <v>255.8</v>
      </c>
      <c r="AW5" s="6">
        <v>66.3</v>
      </c>
      <c r="AX5" s="6">
        <v>424.3</v>
      </c>
      <c r="AY5" s="6">
        <v>12382</v>
      </c>
      <c r="AZ5" s="6">
        <v>9172.2999999999993</v>
      </c>
      <c r="BA5" s="6">
        <v>7569.5</v>
      </c>
      <c r="BB5" s="6">
        <v>21945.200000000001</v>
      </c>
      <c r="BC5" s="6">
        <v>3635</v>
      </c>
      <c r="BD5" s="6">
        <v>1259.2</v>
      </c>
      <c r="BE5" s="6">
        <v>25664.7</v>
      </c>
      <c r="BF5" s="6">
        <v>899.7</v>
      </c>
      <c r="BG5" s="6">
        <v>590.29999999999995</v>
      </c>
      <c r="BH5" s="6">
        <v>257.10000000000002</v>
      </c>
      <c r="BI5" s="6">
        <v>6303.3</v>
      </c>
      <c r="BJ5" s="6">
        <v>30973.9</v>
      </c>
      <c r="BK5" s="6">
        <v>96.7</v>
      </c>
      <c r="BL5" s="6">
        <v>420</v>
      </c>
      <c r="BM5" s="6">
        <v>3202.6</v>
      </c>
      <c r="BN5" s="6">
        <v>1287.2</v>
      </c>
      <c r="BO5" s="6">
        <v>169.6</v>
      </c>
      <c r="BP5" s="6">
        <v>5695</v>
      </c>
      <c r="BQ5" s="6">
        <v>4499.6000000000004</v>
      </c>
      <c r="BR5" s="6">
        <v>1116.0999999999999</v>
      </c>
      <c r="BS5" s="6">
        <v>386.6</v>
      </c>
      <c r="BT5" s="6">
        <v>417</v>
      </c>
      <c r="BU5" s="6">
        <v>1232.5999999999999</v>
      </c>
      <c r="BV5" s="6">
        <v>1992.9</v>
      </c>
      <c r="BW5" s="6">
        <v>69.2</v>
      </c>
      <c r="BX5" s="6">
        <v>459.3</v>
      </c>
      <c r="BY5" s="6">
        <v>203.7</v>
      </c>
      <c r="BZ5" s="6">
        <v>150.6</v>
      </c>
      <c r="CA5" s="6">
        <v>74061.599999999991</v>
      </c>
      <c r="CB5" s="6">
        <v>188</v>
      </c>
      <c r="CC5" s="6">
        <v>211.3</v>
      </c>
      <c r="CD5" s="6">
        <v>151.80000000000001</v>
      </c>
      <c r="CE5" s="6">
        <v>114.9</v>
      </c>
      <c r="CF5" s="6">
        <v>201.5</v>
      </c>
      <c r="CG5" s="6">
        <v>100.2</v>
      </c>
      <c r="CH5" s="6">
        <v>697.5</v>
      </c>
      <c r="CI5" s="6">
        <v>896.7</v>
      </c>
      <c r="CJ5" s="6">
        <v>5095.8999999999996</v>
      </c>
      <c r="CK5" s="6">
        <v>1281.3</v>
      </c>
      <c r="CL5" s="6">
        <v>732.7</v>
      </c>
      <c r="CM5" s="6">
        <v>29268</v>
      </c>
      <c r="CN5" s="6">
        <v>14539.6</v>
      </c>
      <c r="CO5" s="6">
        <v>971.7</v>
      </c>
      <c r="CP5" s="6">
        <v>773</v>
      </c>
      <c r="CQ5" s="6">
        <v>233.2</v>
      </c>
      <c r="CR5" s="6">
        <v>301.60000000000002</v>
      </c>
      <c r="CS5" s="6">
        <v>103.8</v>
      </c>
      <c r="CT5" s="6">
        <v>406.4</v>
      </c>
      <c r="CU5" s="6">
        <v>50</v>
      </c>
      <c r="CV5" s="6">
        <v>206</v>
      </c>
      <c r="CW5" s="6">
        <v>462.5</v>
      </c>
      <c r="CX5" s="6">
        <v>50</v>
      </c>
      <c r="CY5" s="6">
        <v>1843.3</v>
      </c>
      <c r="CZ5" s="6">
        <v>199.5</v>
      </c>
      <c r="DA5" s="6">
        <v>320.5</v>
      </c>
      <c r="DB5" s="6">
        <v>183</v>
      </c>
      <c r="DC5" s="6">
        <v>156</v>
      </c>
      <c r="DD5" s="6">
        <v>297.89999999999998</v>
      </c>
      <c r="DE5" s="6">
        <v>19790.3</v>
      </c>
      <c r="DF5" s="6">
        <v>104</v>
      </c>
      <c r="DG5" s="6">
        <v>1860.6</v>
      </c>
      <c r="DH5" s="6">
        <v>2431.8000000000002</v>
      </c>
      <c r="DI5" s="6">
        <v>639.5</v>
      </c>
      <c r="DJ5" s="6">
        <v>500</v>
      </c>
      <c r="DK5" s="6">
        <v>5726.4</v>
      </c>
      <c r="DL5" s="6">
        <v>232.8</v>
      </c>
      <c r="DM5" s="6">
        <v>1320</v>
      </c>
      <c r="DN5" s="6">
        <v>3248</v>
      </c>
      <c r="DO5" s="6">
        <v>198.3</v>
      </c>
      <c r="DP5" s="6">
        <v>834</v>
      </c>
      <c r="DQ5" s="6">
        <v>1343.6</v>
      </c>
      <c r="DR5" s="6">
        <v>639</v>
      </c>
      <c r="DS5" s="6">
        <v>175</v>
      </c>
      <c r="DT5" s="6">
        <v>361</v>
      </c>
      <c r="DU5" s="6">
        <v>214</v>
      </c>
      <c r="DV5" s="6">
        <v>307.7</v>
      </c>
      <c r="DW5" s="6">
        <v>164.2</v>
      </c>
      <c r="DX5" s="6">
        <v>305.3</v>
      </c>
      <c r="DY5" s="6">
        <v>716.4</v>
      </c>
      <c r="DZ5" s="6">
        <v>531.29999999999995</v>
      </c>
      <c r="EA5" s="6">
        <v>569.1</v>
      </c>
      <c r="EB5" s="6">
        <v>297.10000000000002</v>
      </c>
      <c r="EC5" s="6">
        <v>1562.4</v>
      </c>
      <c r="ED5" s="6">
        <v>190.2</v>
      </c>
      <c r="EE5" s="6">
        <v>1404.7</v>
      </c>
      <c r="EF5" s="6">
        <v>249.9</v>
      </c>
      <c r="EG5" s="6">
        <v>248</v>
      </c>
      <c r="EH5" s="6">
        <v>14178.9</v>
      </c>
      <c r="EI5" s="6">
        <v>10106</v>
      </c>
      <c r="EJ5" s="6">
        <v>682.8</v>
      </c>
      <c r="EK5" s="6">
        <v>474.5</v>
      </c>
      <c r="EL5" s="6">
        <v>384.9</v>
      </c>
      <c r="EM5" s="6">
        <v>979.8</v>
      </c>
      <c r="EN5" s="6">
        <v>314.2</v>
      </c>
      <c r="EO5" s="6">
        <v>419.7</v>
      </c>
      <c r="EP5" s="6">
        <v>2530.9</v>
      </c>
      <c r="EQ5" s="6">
        <v>316</v>
      </c>
      <c r="ER5" s="6">
        <v>181.4</v>
      </c>
      <c r="ES5" s="6">
        <v>191.2</v>
      </c>
      <c r="ET5" s="6">
        <v>574.6</v>
      </c>
      <c r="EU5" s="6">
        <v>78.8</v>
      </c>
      <c r="EV5" s="6">
        <v>839</v>
      </c>
      <c r="EW5" s="6">
        <v>169.3</v>
      </c>
      <c r="EX5" s="6">
        <v>779</v>
      </c>
      <c r="EY5" s="6">
        <v>128.5</v>
      </c>
      <c r="EZ5" s="6">
        <v>3455.1</v>
      </c>
      <c r="FA5" s="6">
        <v>295.5</v>
      </c>
      <c r="FB5" s="6">
        <v>1964.2</v>
      </c>
      <c r="FC5" s="6">
        <v>405.3</v>
      </c>
      <c r="FD5" s="6">
        <v>83.4</v>
      </c>
      <c r="FE5" s="6">
        <v>195.4</v>
      </c>
      <c r="FF5" s="6">
        <v>126.8</v>
      </c>
      <c r="FG5" s="6">
        <v>69.7</v>
      </c>
      <c r="FH5" s="6">
        <v>1739.1</v>
      </c>
      <c r="FI5" s="6">
        <v>2033</v>
      </c>
      <c r="FJ5" s="6">
        <v>2573.5</v>
      </c>
      <c r="FK5" s="6">
        <v>8294</v>
      </c>
      <c r="FL5" s="6">
        <v>3886</v>
      </c>
      <c r="FM5" s="6">
        <v>22184.9</v>
      </c>
      <c r="FN5" s="6">
        <v>1089.0999999999999</v>
      </c>
      <c r="FO5" s="6">
        <v>2280</v>
      </c>
      <c r="FP5" s="6">
        <v>986.9</v>
      </c>
      <c r="FQ5" s="6">
        <v>169.4</v>
      </c>
      <c r="FR5" s="6">
        <v>179.9</v>
      </c>
      <c r="FS5" s="6">
        <v>59</v>
      </c>
      <c r="FT5" s="6">
        <v>813.7</v>
      </c>
      <c r="FU5" s="6">
        <v>784</v>
      </c>
      <c r="FV5" s="6">
        <v>159.19999999999999</v>
      </c>
      <c r="FW5" s="6">
        <v>57.2</v>
      </c>
      <c r="FX5" s="7">
        <v>21240.1</v>
      </c>
      <c r="FY5" s="6">
        <f>SUM(B5:FX5)</f>
        <v>849934.25999999978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5129.3999999999996</v>
      </c>
      <c r="C6" s="7">
        <v>19578.8</v>
      </c>
      <c r="D6" s="7">
        <v>4800</v>
      </c>
      <c r="E6" s="7">
        <v>11977.3</v>
      </c>
      <c r="F6" s="7">
        <v>621.79999999999995</v>
      </c>
      <c r="G6" s="7">
        <v>464.6</v>
      </c>
      <c r="H6" s="7">
        <v>6298.3</v>
      </c>
      <c r="I6" s="7">
        <v>1529.6</v>
      </c>
      <c r="J6" s="7">
        <v>187.3</v>
      </c>
      <c r="K6" s="7">
        <v>1452</v>
      </c>
      <c r="L6" s="7">
        <v>823.3</v>
      </c>
      <c r="M6" s="7">
        <v>19147.7</v>
      </c>
      <c r="N6" s="7">
        <v>2888.2</v>
      </c>
      <c r="O6" s="7">
        <v>207.5</v>
      </c>
      <c r="P6" s="7">
        <v>31176.3</v>
      </c>
      <c r="Q6" s="7">
        <v>3514.2</v>
      </c>
      <c r="R6" s="7">
        <v>967.7</v>
      </c>
      <c r="S6" s="7">
        <v>124.6</v>
      </c>
      <c r="T6" s="7">
        <v>37.9</v>
      </c>
      <c r="U6" s="7">
        <v>184</v>
      </c>
      <c r="V6" s="7">
        <v>107.9</v>
      </c>
      <c r="W6" s="7">
        <v>15.9</v>
      </c>
      <c r="X6" s="7">
        <v>778.9</v>
      </c>
      <c r="Y6" s="7">
        <v>105.8</v>
      </c>
      <c r="Z6" s="7">
        <v>10312</v>
      </c>
      <c r="AA6" s="7">
        <v>7010.1</v>
      </c>
      <c r="AB6" s="7">
        <v>333.4</v>
      </c>
      <c r="AC6" s="7">
        <v>523.9</v>
      </c>
      <c r="AD6" s="7">
        <v>50.4</v>
      </c>
      <c r="AE6" s="7">
        <v>93.9</v>
      </c>
      <c r="AF6" s="7">
        <v>185.1</v>
      </c>
      <c r="AG6" s="7">
        <v>640.29999999999995</v>
      </c>
      <c r="AH6" s="7">
        <v>262.2</v>
      </c>
      <c r="AI6" s="7">
        <v>136.6</v>
      </c>
      <c r="AJ6" s="7">
        <v>148.80000000000001</v>
      </c>
      <c r="AK6" s="7">
        <v>234.9</v>
      </c>
      <c r="AL6" s="7">
        <v>240.9</v>
      </c>
      <c r="AM6" s="7">
        <v>164.8</v>
      </c>
      <c r="AN6" s="7">
        <v>2677.2</v>
      </c>
      <c r="AO6" s="7">
        <v>52550.9</v>
      </c>
      <c r="AP6" s="7">
        <v>135.1</v>
      </c>
      <c r="AQ6" s="7">
        <v>10577.7</v>
      </c>
      <c r="AR6" s="7">
        <v>2622.2</v>
      </c>
      <c r="AS6" s="7">
        <v>743.8</v>
      </c>
      <c r="AT6" s="7">
        <v>125</v>
      </c>
      <c r="AU6" s="7">
        <v>173.3</v>
      </c>
      <c r="AV6" s="7">
        <v>98.1</v>
      </c>
      <c r="AW6" s="7">
        <v>32</v>
      </c>
      <c r="AX6" s="7">
        <v>260.8</v>
      </c>
      <c r="AY6" s="7">
        <v>8656.7999999999993</v>
      </c>
      <c r="AZ6" s="7">
        <v>4798.3</v>
      </c>
      <c r="BA6" s="7">
        <v>3902</v>
      </c>
      <c r="BB6" s="7">
        <v>15605</v>
      </c>
      <c r="BC6" s="7">
        <v>665.7</v>
      </c>
      <c r="BD6" s="7">
        <v>508.9</v>
      </c>
      <c r="BE6" s="7">
        <v>5460.3</v>
      </c>
      <c r="BF6" s="7">
        <v>575.20000000000005</v>
      </c>
      <c r="BG6" s="7">
        <v>233.5</v>
      </c>
      <c r="BH6" s="7">
        <v>181.1</v>
      </c>
      <c r="BI6" s="7">
        <v>982.2</v>
      </c>
      <c r="BJ6" s="7">
        <v>12833.3</v>
      </c>
      <c r="BK6" s="7">
        <v>55.1</v>
      </c>
      <c r="BL6" s="7">
        <v>289.3</v>
      </c>
      <c r="BM6" s="7">
        <v>1967.5</v>
      </c>
      <c r="BN6" s="7">
        <v>722.5</v>
      </c>
      <c r="BO6" s="7">
        <v>108.2</v>
      </c>
      <c r="BP6" s="7">
        <v>3053.2</v>
      </c>
      <c r="BQ6" s="7">
        <v>1579.8</v>
      </c>
      <c r="BR6" s="7">
        <v>774.5</v>
      </c>
      <c r="BS6" s="7">
        <v>155</v>
      </c>
      <c r="BT6" s="7">
        <v>168.8</v>
      </c>
      <c r="BU6" s="7">
        <v>426.9</v>
      </c>
      <c r="BV6" s="7">
        <v>667.8</v>
      </c>
      <c r="BW6" s="7">
        <v>32.5</v>
      </c>
      <c r="BX6" s="7">
        <v>376.4</v>
      </c>
      <c r="BY6" s="7">
        <v>129.9</v>
      </c>
      <c r="BZ6" s="7">
        <v>54.2</v>
      </c>
      <c r="CA6" s="7">
        <v>23737.599999999999</v>
      </c>
      <c r="CB6" s="7">
        <v>123.1</v>
      </c>
      <c r="CC6" s="7">
        <v>23.7</v>
      </c>
      <c r="CD6" s="7">
        <v>80.400000000000006</v>
      </c>
      <c r="CE6" s="7">
        <v>33</v>
      </c>
      <c r="CF6" s="7">
        <v>111.9</v>
      </c>
      <c r="CG6" s="7">
        <v>85.1</v>
      </c>
      <c r="CH6" s="7">
        <v>464.6</v>
      </c>
      <c r="CI6" s="7">
        <v>466.2</v>
      </c>
      <c r="CJ6" s="7">
        <v>2222.6999999999998</v>
      </c>
      <c r="CK6" s="7">
        <v>532.1</v>
      </c>
      <c r="CL6" s="7">
        <v>419</v>
      </c>
      <c r="CM6" s="7">
        <v>10630.4</v>
      </c>
      <c r="CN6" s="7">
        <v>6039</v>
      </c>
      <c r="CO6" s="7">
        <v>477.9</v>
      </c>
      <c r="CP6" s="7">
        <v>628.20000000000005</v>
      </c>
      <c r="CQ6" s="7">
        <v>134.5</v>
      </c>
      <c r="CR6" s="7">
        <v>127.8</v>
      </c>
      <c r="CS6" s="7">
        <v>81.3</v>
      </c>
      <c r="CT6" s="7">
        <v>177.7</v>
      </c>
      <c r="CU6" s="7">
        <v>7.4</v>
      </c>
      <c r="CV6" s="7">
        <v>111</v>
      </c>
      <c r="CW6" s="7">
        <v>243.6</v>
      </c>
      <c r="CX6" s="7">
        <v>19.899999999999999</v>
      </c>
      <c r="CY6" s="7">
        <v>1091.3</v>
      </c>
      <c r="CZ6" s="7">
        <v>51</v>
      </c>
      <c r="DA6" s="7">
        <v>106.4</v>
      </c>
      <c r="DB6" s="7">
        <v>46.3</v>
      </c>
      <c r="DC6" s="7">
        <v>109.4</v>
      </c>
      <c r="DD6" s="7">
        <v>118</v>
      </c>
      <c r="DE6" s="7">
        <v>10976.6</v>
      </c>
      <c r="DF6" s="7">
        <v>59</v>
      </c>
      <c r="DG6" s="7">
        <v>1091.3</v>
      </c>
      <c r="DH6" s="7">
        <v>1583.9</v>
      </c>
      <c r="DI6" s="7">
        <v>320.39999999999998</v>
      </c>
      <c r="DJ6" s="7">
        <v>282.89999999999998</v>
      </c>
      <c r="DK6" s="7">
        <v>3498.4</v>
      </c>
      <c r="DL6" s="7">
        <v>139</v>
      </c>
      <c r="DM6" s="7">
        <v>895.8</v>
      </c>
      <c r="DN6" s="7">
        <v>2222.8000000000002</v>
      </c>
      <c r="DO6" s="7">
        <v>86.9</v>
      </c>
      <c r="DP6" s="7">
        <v>328.7</v>
      </c>
      <c r="DQ6" s="7">
        <v>1067</v>
      </c>
      <c r="DR6" s="7">
        <v>483.5</v>
      </c>
      <c r="DS6" s="7">
        <v>151.30000000000001</v>
      </c>
      <c r="DT6" s="7">
        <v>213.8</v>
      </c>
      <c r="DU6" s="7">
        <v>110.3</v>
      </c>
      <c r="DV6" s="7">
        <v>166.8</v>
      </c>
      <c r="DW6" s="7">
        <v>53.3</v>
      </c>
      <c r="DX6" s="7">
        <v>78.2</v>
      </c>
      <c r="DY6" s="7">
        <v>249.4</v>
      </c>
      <c r="DZ6" s="7">
        <v>219.1</v>
      </c>
      <c r="EA6" s="7">
        <v>364.6</v>
      </c>
      <c r="EB6" s="7">
        <v>96.4</v>
      </c>
      <c r="EC6" s="7">
        <v>103.1</v>
      </c>
      <c r="ED6" s="7">
        <v>135.69999999999999</v>
      </c>
      <c r="EE6" s="7">
        <v>1043.8</v>
      </c>
      <c r="EF6" s="7">
        <v>158</v>
      </c>
      <c r="EG6" s="7">
        <v>139.5</v>
      </c>
      <c r="EH6" s="7">
        <v>11759.2</v>
      </c>
      <c r="EI6" s="7">
        <v>5631.1</v>
      </c>
      <c r="EJ6" s="7">
        <v>274.39999999999998</v>
      </c>
      <c r="EK6" s="7">
        <v>244.2</v>
      </c>
      <c r="EL6" s="7">
        <v>213.4</v>
      </c>
      <c r="EM6" s="7">
        <v>700.4</v>
      </c>
      <c r="EN6" s="7">
        <v>151.30000000000001</v>
      </c>
      <c r="EO6" s="7">
        <v>114.9</v>
      </c>
      <c r="EP6" s="7">
        <v>531</v>
      </c>
      <c r="EQ6" s="7">
        <v>78.400000000000006</v>
      </c>
      <c r="ER6" s="7">
        <v>135.5</v>
      </c>
      <c r="ES6" s="7">
        <v>139.19999999999999</v>
      </c>
      <c r="ET6" s="7">
        <v>527.20000000000005</v>
      </c>
      <c r="EU6" s="7">
        <v>44.8</v>
      </c>
      <c r="EV6" s="7">
        <v>209.4</v>
      </c>
      <c r="EW6" s="7">
        <v>82.7</v>
      </c>
      <c r="EX6" s="7">
        <v>558.5</v>
      </c>
      <c r="EY6" s="7">
        <v>71.8</v>
      </c>
      <c r="EZ6" s="7">
        <v>1478.8</v>
      </c>
      <c r="FA6" s="7">
        <v>200.1</v>
      </c>
      <c r="FB6" s="7">
        <v>660.2</v>
      </c>
      <c r="FC6" s="7">
        <v>237.2</v>
      </c>
      <c r="FD6" s="7">
        <v>48</v>
      </c>
      <c r="FE6" s="7">
        <v>113.4</v>
      </c>
      <c r="FF6" s="7">
        <v>63</v>
      </c>
      <c r="FG6" s="7">
        <v>36.5</v>
      </c>
      <c r="FH6" s="7">
        <v>923.9</v>
      </c>
      <c r="FI6" s="7">
        <v>761.8</v>
      </c>
      <c r="FJ6" s="7">
        <v>1461.5</v>
      </c>
      <c r="FK6" s="7">
        <v>1926.6</v>
      </c>
      <c r="FL6" s="7">
        <v>1382.6</v>
      </c>
      <c r="FM6" s="7">
        <v>16548.599999999999</v>
      </c>
      <c r="FN6" s="7">
        <v>592.9</v>
      </c>
      <c r="FO6" s="7">
        <v>1306.9000000000001</v>
      </c>
      <c r="FP6" s="7">
        <v>466.9</v>
      </c>
      <c r="FQ6" s="7">
        <v>65.400000000000006</v>
      </c>
      <c r="FR6" s="7">
        <v>46.6</v>
      </c>
      <c r="FS6" s="7">
        <v>40.4</v>
      </c>
      <c r="FT6" s="7">
        <v>556.79999999999995</v>
      </c>
      <c r="FU6" s="7">
        <v>479</v>
      </c>
      <c r="FV6" s="7">
        <v>84.8</v>
      </c>
      <c r="FW6" s="7">
        <v>26.3</v>
      </c>
      <c r="FX6" s="7"/>
      <c r="FY6" s="6">
        <f>SUM(B6:FX6)</f>
        <v>393211.9000000002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78280926.659999996</v>
      </c>
      <c r="C8" s="10">
        <v>388367808.66999996</v>
      </c>
      <c r="D8" s="10">
        <v>62963164.525999993</v>
      </c>
      <c r="E8" s="10">
        <v>253302790.678</v>
      </c>
      <c r="F8" s="10">
        <v>18270291.879999999</v>
      </c>
      <c r="G8" s="10">
        <v>13281345.189999999</v>
      </c>
      <c r="H8" s="10">
        <v>87627805.966999993</v>
      </c>
      <c r="I8" s="10">
        <v>24020317.789999999</v>
      </c>
      <c r="J8" s="10">
        <v>4376133.2699999996</v>
      </c>
      <c r="K8" s="10">
        <v>26195544.030000001</v>
      </c>
      <c r="L8" s="10">
        <v>13496937.890000001</v>
      </c>
      <c r="M8" s="10">
        <v>581494672.08000004</v>
      </c>
      <c r="N8" s="10">
        <v>143582716.31</v>
      </c>
      <c r="O8" s="10">
        <v>5486815.5099999998</v>
      </c>
      <c r="P8" s="10">
        <v>455192255.19400001</v>
      </c>
      <c r="Q8" s="10">
        <v>67966839.079999998</v>
      </c>
      <c r="R8" s="10">
        <v>18924881.170000002</v>
      </c>
      <c r="S8" s="10">
        <v>3280571.47</v>
      </c>
      <c r="T8" s="10">
        <v>1310359.06</v>
      </c>
      <c r="U8" s="10">
        <v>4233931.0599999996</v>
      </c>
      <c r="V8" s="10">
        <v>3689031.04</v>
      </c>
      <c r="W8" s="10">
        <v>1219109.24</v>
      </c>
      <c r="X8" s="10">
        <v>11502733.689999999</v>
      </c>
      <c r="Y8" s="10">
        <v>3812547.54</v>
      </c>
      <c r="Z8" s="10">
        <v>344053132.07999998</v>
      </c>
      <c r="AA8" s="10">
        <v>307314036.79000002</v>
      </c>
      <c r="AB8" s="10">
        <v>11287823.91</v>
      </c>
      <c r="AC8" s="10">
        <v>14211512.780000001</v>
      </c>
      <c r="AD8" s="10">
        <v>2102521.44</v>
      </c>
      <c r="AE8" s="10">
        <v>3417701.57</v>
      </c>
      <c r="AF8" s="10">
        <v>7968998</v>
      </c>
      <c r="AG8" s="10">
        <v>11675182.67</v>
      </c>
      <c r="AH8" s="10">
        <v>5504284.8300000001</v>
      </c>
      <c r="AI8" s="10">
        <v>3421162.94</v>
      </c>
      <c r="AJ8" s="10">
        <v>3437264.26</v>
      </c>
      <c r="AK8" s="10">
        <v>4531542.67</v>
      </c>
      <c r="AL8" s="10">
        <v>5326794.29</v>
      </c>
      <c r="AM8" s="10">
        <v>4853828.37</v>
      </c>
      <c r="AN8" s="10">
        <v>49184234.969999999</v>
      </c>
      <c r="AO8" s="10">
        <v>984605907.71000004</v>
      </c>
      <c r="AP8" s="10">
        <v>4254691.1900000004</v>
      </c>
      <c r="AQ8" s="10">
        <v>664254112.49000001</v>
      </c>
      <c r="AR8" s="10">
        <v>75135621.656000003</v>
      </c>
      <c r="AS8" s="10">
        <v>29998910.32</v>
      </c>
      <c r="AT8" s="10">
        <v>4940563.0599999996</v>
      </c>
      <c r="AU8" s="10">
        <v>5000518.68</v>
      </c>
      <c r="AV8" s="10">
        <v>4416637.21</v>
      </c>
      <c r="AW8" s="10">
        <v>1697596.48</v>
      </c>
      <c r="AX8" s="10">
        <v>6061181.2300000004</v>
      </c>
      <c r="AY8" s="10">
        <v>142156367.77000001</v>
      </c>
      <c r="AZ8" s="10">
        <v>99159671.230000004</v>
      </c>
      <c r="BA8" s="10">
        <v>82441914.719999999</v>
      </c>
      <c r="BB8" s="10">
        <v>246543250.63200003</v>
      </c>
      <c r="BC8" s="10">
        <v>39224945.799999997</v>
      </c>
      <c r="BD8" s="10">
        <v>14653499.359999999</v>
      </c>
      <c r="BE8" s="10">
        <v>276327513.99000001</v>
      </c>
      <c r="BF8" s="10">
        <v>11571564.07</v>
      </c>
      <c r="BG8" s="10">
        <v>7670052.2699999996</v>
      </c>
      <c r="BH8" s="10">
        <v>4534185.93</v>
      </c>
      <c r="BI8" s="10">
        <v>68009926.640000001</v>
      </c>
      <c r="BJ8" s="10">
        <v>337261596.94</v>
      </c>
      <c r="BK8" s="10">
        <v>2237957.75</v>
      </c>
      <c r="BL8" s="10">
        <v>5935767.3499999996</v>
      </c>
      <c r="BM8" s="10">
        <v>35461904.289999999</v>
      </c>
      <c r="BN8" s="10">
        <v>14739893.41</v>
      </c>
      <c r="BO8" s="10">
        <v>3427045.16</v>
      </c>
      <c r="BP8" s="10">
        <v>69335280.178000003</v>
      </c>
      <c r="BQ8" s="10">
        <v>49902027.479999997</v>
      </c>
      <c r="BR8" s="10">
        <v>14128786.939999999</v>
      </c>
      <c r="BS8" s="10">
        <v>5769623.6399999997</v>
      </c>
      <c r="BT8" s="10">
        <v>6050134.0800000001</v>
      </c>
      <c r="BU8" s="10">
        <v>14351929.449999999</v>
      </c>
      <c r="BV8" s="10">
        <v>22872366.5</v>
      </c>
      <c r="BW8" s="10">
        <v>1793810.78</v>
      </c>
      <c r="BX8" s="10">
        <v>5897243.5499999998</v>
      </c>
      <c r="BY8" s="10">
        <v>3670222.23</v>
      </c>
      <c r="BZ8" s="10">
        <v>3155462.16</v>
      </c>
      <c r="CA8" s="10">
        <v>816771671.74199998</v>
      </c>
      <c r="CB8" s="10">
        <v>3503040.55</v>
      </c>
      <c r="CC8" s="10">
        <v>3475014.13</v>
      </c>
      <c r="CD8" s="10">
        <v>3031667.9</v>
      </c>
      <c r="CE8" s="10">
        <v>2337551.13</v>
      </c>
      <c r="CF8" s="10">
        <v>3663065.84</v>
      </c>
      <c r="CG8" s="10">
        <v>2312645.7799999998</v>
      </c>
      <c r="CH8" s="10">
        <v>8594395.4700000007</v>
      </c>
      <c r="CI8" s="10">
        <v>11416894.039999999</v>
      </c>
      <c r="CJ8" s="10">
        <v>57794769.189999998</v>
      </c>
      <c r="CK8" s="10">
        <v>15441854.310000001</v>
      </c>
      <c r="CL8" s="10">
        <v>9716589.3699999992</v>
      </c>
      <c r="CM8" s="10">
        <v>315415222.14499998</v>
      </c>
      <c r="CN8" s="10">
        <v>156897852.21000001</v>
      </c>
      <c r="CO8" s="10">
        <v>12353747.810000001</v>
      </c>
      <c r="CP8" s="10">
        <v>10329534.98</v>
      </c>
      <c r="CQ8" s="10">
        <v>4056706.95</v>
      </c>
      <c r="CR8" s="10">
        <v>4594320.78</v>
      </c>
      <c r="CS8" s="10">
        <v>2341807.96</v>
      </c>
      <c r="CT8" s="10">
        <v>4688350.54</v>
      </c>
      <c r="CU8" s="10">
        <v>1148275.01</v>
      </c>
      <c r="CV8" s="10">
        <v>3787358.23</v>
      </c>
      <c r="CW8" s="10">
        <v>6036047.8799999999</v>
      </c>
      <c r="CX8" s="10">
        <v>1239684.8999999999</v>
      </c>
      <c r="CY8" s="10">
        <v>21057356.120000001</v>
      </c>
      <c r="CZ8" s="10">
        <v>3612368.75</v>
      </c>
      <c r="DA8" s="10">
        <v>4839800.6399999997</v>
      </c>
      <c r="DB8" s="10">
        <v>3462885.21</v>
      </c>
      <c r="DC8" s="10">
        <v>3271844.17</v>
      </c>
      <c r="DD8" s="10">
        <v>4618149.7699999996</v>
      </c>
      <c r="DE8" s="10">
        <v>213546378.44499999</v>
      </c>
      <c r="DF8" s="10">
        <v>2423573.89</v>
      </c>
      <c r="DG8" s="10">
        <v>20886839.41</v>
      </c>
      <c r="DH8" s="10">
        <v>27099833.41</v>
      </c>
      <c r="DI8" s="10">
        <v>8149616.6600000001</v>
      </c>
      <c r="DJ8" s="10">
        <v>6532518.4000000004</v>
      </c>
      <c r="DK8" s="10">
        <v>66133633.740000002</v>
      </c>
      <c r="DL8" s="10">
        <v>4326457.59</v>
      </c>
      <c r="DM8" s="10">
        <v>16054629.26</v>
      </c>
      <c r="DN8" s="10">
        <v>37791858.009999998</v>
      </c>
      <c r="DO8" s="10">
        <v>3823507.1</v>
      </c>
      <c r="DP8" s="10">
        <v>10302616.720000001</v>
      </c>
      <c r="DQ8" s="10">
        <v>16267957.550000001</v>
      </c>
      <c r="DR8" s="10">
        <v>8493099.7400000002</v>
      </c>
      <c r="DS8" s="10">
        <v>3605217.69</v>
      </c>
      <c r="DT8" s="10">
        <v>5250957.58</v>
      </c>
      <c r="DU8" s="10">
        <v>3878489.81</v>
      </c>
      <c r="DV8" s="10">
        <v>4751412.07</v>
      </c>
      <c r="DW8" s="10">
        <v>3671409.73</v>
      </c>
      <c r="DX8" s="10">
        <v>5085104.34</v>
      </c>
      <c r="DY8" s="10">
        <v>9348689.2300000004</v>
      </c>
      <c r="DZ8" s="10">
        <v>7101560.3300000001</v>
      </c>
      <c r="EA8" s="10">
        <v>7337063.96</v>
      </c>
      <c r="EB8" s="10">
        <v>4338254.04</v>
      </c>
      <c r="EC8" s="10">
        <v>23147062.68</v>
      </c>
      <c r="ED8" s="10">
        <v>3588701.8</v>
      </c>
      <c r="EE8" s="10">
        <v>16641732.609999999</v>
      </c>
      <c r="EF8" s="10">
        <v>4050649.17</v>
      </c>
      <c r="EG8" s="10">
        <v>4056579.04</v>
      </c>
      <c r="EH8" s="10">
        <v>164616324.28999999</v>
      </c>
      <c r="EI8" s="10">
        <v>108935649.48</v>
      </c>
      <c r="EJ8" s="10">
        <v>8358286.3700000001</v>
      </c>
      <c r="EK8" s="10">
        <v>5973275.9500000002</v>
      </c>
      <c r="EL8" s="10">
        <v>5540294.6200000001</v>
      </c>
      <c r="EM8" s="10">
        <v>11951057.869999999</v>
      </c>
      <c r="EN8" s="10">
        <v>4720810.3</v>
      </c>
      <c r="EO8" s="10">
        <v>6002523.3200000003</v>
      </c>
      <c r="EP8" s="10">
        <v>29094032.710000001</v>
      </c>
      <c r="EQ8" s="10">
        <v>5084806.1399999997</v>
      </c>
      <c r="ER8" s="10">
        <v>3508977.85</v>
      </c>
      <c r="ES8" s="10">
        <v>4095070.51</v>
      </c>
      <c r="ET8" s="10">
        <v>7751229.6200000001</v>
      </c>
      <c r="EU8" s="10">
        <v>1931507.33</v>
      </c>
      <c r="EV8" s="10">
        <v>13218618.970000001</v>
      </c>
      <c r="EW8" s="10">
        <v>3623072.51</v>
      </c>
      <c r="EX8" s="10">
        <v>8997897.1199999992</v>
      </c>
      <c r="EY8" s="10">
        <v>2751725.07</v>
      </c>
      <c r="EZ8" s="10">
        <v>42115471.619999997</v>
      </c>
      <c r="FA8" s="10">
        <v>4735112.4400000004</v>
      </c>
      <c r="FB8" s="10">
        <v>22083734.780000001</v>
      </c>
      <c r="FC8" s="10">
        <v>5672439.54</v>
      </c>
      <c r="FD8" s="10">
        <v>2003245.54</v>
      </c>
      <c r="FE8" s="10">
        <v>3739006.87</v>
      </c>
      <c r="FF8" s="10">
        <v>2791667.9</v>
      </c>
      <c r="FG8" s="10">
        <v>1687641.15</v>
      </c>
      <c r="FH8" s="10">
        <v>20073193.170000002</v>
      </c>
      <c r="FI8" s="10">
        <v>22454241.260000002</v>
      </c>
      <c r="FJ8" s="10">
        <v>29197638.190000001</v>
      </c>
      <c r="FK8" s="10">
        <v>89506028.040000007</v>
      </c>
      <c r="FL8" s="10">
        <v>42624583.259999998</v>
      </c>
      <c r="FM8" s="10">
        <v>254079029.58000001</v>
      </c>
      <c r="FN8" s="10">
        <v>12923250.27</v>
      </c>
      <c r="FO8" s="10">
        <v>26423778.789999999</v>
      </c>
      <c r="FP8" s="10">
        <v>11931842.02</v>
      </c>
      <c r="FQ8" s="10">
        <v>3384089.51</v>
      </c>
      <c r="FR8" s="10">
        <v>3457705.04</v>
      </c>
      <c r="FS8" s="10">
        <v>1530952.34</v>
      </c>
      <c r="FT8" s="10">
        <v>10796310.34</v>
      </c>
      <c r="FU8" s="10">
        <v>9902514.9100000001</v>
      </c>
      <c r="FV8" s="10">
        <v>3307351.27</v>
      </c>
      <c r="FW8" s="10">
        <v>1506941.06</v>
      </c>
      <c r="FX8" s="10">
        <v>239732007.08000001</v>
      </c>
      <c r="FY8" s="4">
        <f>SUM(B8:FX8)</f>
        <v>9732130048.4030094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35253798.540554166</v>
      </c>
      <c r="C10" s="11">
        <v>128229657.98821996</v>
      </c>
      <c r="D10" s="11">
        <v>35963805.524029709</v>
      </c>
      <c r="E10" s="11">
        <v>91861217.670198485</v>
      </c>
      <c r="F10" s="11">
        <v>14041905.375152614</v>
      </c>
      <c r="G10" s="11">
        <v>4010866.7744518542</v>
      </c>
      <c r="H10" s="11">
        <v>33618950.421450086</v>
      </c>
      <c r="I10" s="11">
        <v>5258155.7746904334</v>
      </c>
      <c r="J10" s="11">
        <v>1373420.2249569031</v>
      </c>
      <c r="K10" s="11">
        <v>23803341.999421168</v>
      </c>
      <c r="L10" s="11">
        <v>8872055.0667070299</v>
      </c>
      <c r="M10" s="11">
        <v>183177269.96864021</v>
      </c>
      <c r="N10" s="11">
        <v>74099086.926608339</v>
      </c>
      <c r="O10" s="11">
        <v>1557973.5128213479</v>
      </c>
      <c r="P10" s="11">
        <v>159254145.28772166</v>
      </c>
      <c r="Q10" s="11">
        <v>2046066.1098450595</v>
      </c>
      <c r="R10" s="11">
        <v>16119708.626638984</v>
      </c>
      <c r="S10" s="11">
        <v>648188.49994890962</v>
      </c>
      <c r="T10" s="11">
        <v>737004.56624226843</v>
      </c>
      <c r="U10" s="11">
        <v>1057600.3818665161</v>
      </c>
      <c r="V10" s="11">
        <v>188028.74100294587</v>
      </c>
      <c r="W10" s="11">
        <v>288177.32620773971</v>
      </c>
      <c r="X10" s="11">
        <v>1906066.8602718078</v>
      </c>
      <c r="Y10" s="11">
        <v>639125.62254097313</v>
      </c>
      <c r="Z10" s="11">
        <v>181808711.27667764</v>
      </c>
      <c r="AA10" s="11">
        <v>282104893.29125261</v>
      </c>
      <c r="AB10" s="11">
        <v>9287753.8735153116</v>
      </c>
      <c r="AC10" s="11">
        <v>9616354.1312326975</v>
      </c>
      <c r="AD10" s="11">
        <v>606536.67515341402</v>
      </c>
      <c r="AE10" s="11">
        <v>1035004.2861338131</v>
      </c>
      <c r="AF10" s="11">
        <v>4573381.573305794</v>
      </c>
      <c r="AG10" s="11">
        <v>1001138.0726092531</v>
      </c>
      <c r="AH10" s="11">
        <v>329720.2781396659</v>
      </c>
      <c r="AI10" s="11">
        <v>954901.13381936064</v>
      </c>
      <c r="AJ10" s="11">
        <v>1451019.7727747855</v>
      </c>
      <c r="AK10" s="11">
        <v>2627354.7674582163</v>
      </c>
      <c r="AL10" s="11">
        <v>1345938.8400217153</v>
      </c>
      <c r="AM10" s="11">
        <v>4451896.26</v>
      </c>
      <c r="AN10" s="11">
        <v>15857741.499898082</v>
      </c>
      <c r="AO10" s="11">
        <v>743135171.56106412</v>
      </c>
      <c r="AP10" s="11">
        <v>1809897.3026800284</v>
      </c>
      <c r="AQ10" s="11">
        <v>310272053.46982086</v>
      </c>
      <c r="AR10" s="11">
        <v>60204882.073984198</v>
      </c>
      <c r="AS10" s="11">
        <v>11539371.05343595</v>
      </c>
      <c r="AT10" s="11">
        <v>1757715.501162977</v>
      </c>
      <c r="AU10" s="11">
        <v>1296312.824599874</v>
      </c>
      <c r="AV10" s="11">
        <v>1014386.1303660375</v>
      </c>
      <c r="AW10" s="11">
        <v>659140.29288256809</v>
      </c>
      <c r="AX10" s="11">
        <v>1714714.2618439649</v>
      </c>
      <c r="AY10" s="11">
        <v>17601034.543541301</v>
      </c>
      <c r="AZ10" s="11">
        <v>25681103.034686949</v>
      </c>
      <c r="BA10" s="11">
        <v>6672323.0615810156</v>
      </c>
      <c r="BB10" s="11">
        <v>97184625.461721823</v>
      </c>
      <c r="BC10" s="11">
        <v>16439229.770821597</v>
      </c>
      <c r="BD10" s="11">
        <v>5646226.173322483</v>
      </c>
      <c r="BE10" s="11">
        <v>84136602.481668785</v>
      </c>
      <c r="BF10" s="11">
        <v>1851147.8606126299</v>
      </c>
      <c r="BG10" s="11">
        <v>2176949.1489782399</v>
      </c>
      <c r="BH10" s="11">
        <v>716296.58517669805</v>
      </c>
      <c r="BI10" s="11">
        <v>28038761.339993056</v>
      </c>
      <c r="BJ10" s="11">
        <v>54766145.283444978</v>
      </c>
      <c r="BK10" s="11">
        <v>225587.77077551596</v>
      </c>
      <c r="BL10" s="11">
        <v>1126510.536941048</v>
      </c>
      <c r="BM10" s="11">
        <v>10610202.88422305</v>
      </c>
      <c r="BN10" s="11">
        <v>4089518.9878254728</v>
      </c>
      <c r="BO10" s="11">
        <v>2664472.6173484898</v>
      </c>
      <c r="BP10" s="11">
        <v>51671092.897542462</v>
      </c>
      <c r="BQ10" s="11">
        <v>10311880.054110514</v>
      </c>
      <c r="BR10" s="11">
        <v>4084254.1730383243</v>
      </c>
      <c r="BS10" s="11">
        <v>3279943.3391271606</v>
      </c>
      <c r="BT10" s="11">
        <v>2443960.3146244111</v>
      </c>
      <c r="BU10" s="11">
        <v>13557654.930219444</v>
      </c>
      <c r="BV10" s="11">
        <v>18638420.922287412</v>
      </c>
      <c r="BW10" s="11">
        <v>1239671.0647408476</v>
      </c>
      <c r="BX10" s="11">
        <v>3830510.7910474292</v>
      </c>
      <c r="BY10" s="11">
        <v>1205979.2542702756</v>
      </c>
      <c r="BZ10" s="11">
        <v>2421868.8191735288</v>
      </c>
      <c r="CA10" s="11">
        <v>407484574.95720559</v>
      </c>
      <c r="CB10" s="11">
        <v>572756.62930633</v>
      </c>
      <c r="CC10" s="11">
        <v>465740.53092221858</v>
      </c>
      <c r="CD10" s="11">
        <v>1223320.7120838149</v>
      </c>
      <c r="CE10" s="11">
        <v>783104.09616008739</v>
      </c>
      <c r="CF10" s="11">
        <v>713468.02064942487</v>
      </c>
      <c r="CG10" s="11">
        <v>500629.23427780427</v>
      </c>
      <c r="CH10" s="11">
        <v>3457298.6269873558</v>
      </c>
      <c r="CI10" s="11">
        <v>11016896.404468739</v>
      </c>
      <c r="CJ10" s="11">
        <v>18289999.383109245</v>
      </c>
      <c r="CK10" s="11">
        <v>3303301.9023739682</v>
      </c>
      <c r="CL10" s="11">
        <v>1811676.9984258218</v>
      </c>
      <c r="CM10" s="11">
        <v>148459369.55211762</v>
      </c>
      <c r="CN10" s="11">
        <v>96249848.148484319</v>
      </c>
      <c r="CO10" s="11">
        <v>11640928.661459321</v>
      </c>
      <c r="CP10" s="11">
        <v>3028708.1822238164</v>
      </c>
      <c r="CQ10" s="11">
        <v>696047.72234226018</v>
      </c>
      <c r="CR10" s="11">
        <v>1605625.7750297501</v>
      </c>
      <c r="CS10" s="11">
        <v>833582.70387287368</v>
      </c>
      <c r="CT10" s="11">
        <v>481257.39109779493</v>
      </c>
      <c r="CU10" s="11">
        <v>388308.28920853988</v>
      </c>
      <c r="CV10" s="11">
        <v>1333214.7276245405</v>
      </c>
      <c r="CW10" s="11">
        <v>2380759.2227618322</v>
      </c>
      <c r="CX10" s="11">
        <v>183805.80868446073</v>
      </c>
      <c r="CY10" s="11">
        <v>7221794.6543975212</v>
      </c>
      <c r="CZ10" s="11">
        <v>1363252.8331010048</v>
      </c>
      <c r="DA10" s="11">
        <v>1212882.1014778237</v>
      </c>
      <c r="DB10" s="11">
        <v>1355920.2463473477</v>
      </c>
      <c r="DC10" s="11">
        <v>1028064.2691205827</v>
      </c>
      <c r="DD10" s="11">
        <v>2106117.3752637953</v>
      </c>
      <c r="DE10" s="11">
        <v>77315647.924715459</v>
      </c>
      <c r="DF10" s="11">
        <v>1574636.3851741247</v>
      </c>
      <c r="DG10" s="11">
        <v>10649969.613069352</v>
      </c>
      <c r="DH10" s="11">
        <v>14082469.626916558</v>
      </c>
      <c r="DI10" s="11">
        <v>1761102.9385874607</v>
      </c>
      <c r="DJ10" s="11">
        <v>1300649.8095633748</v>
      </c>
      <c r="DK10" s="11">
        <v>23973351.979063943</v>
      </c>
      <c r="DL10" s="11">
        <v>678587.38171821821</v>
      </c>
      <c r="DM10" s="11">
        <v>7783941.8948601969</v>
      </c>
      <c r="DN10" s="11">
        <v>10506645.64777107</v>
      </c>
      <c r="DO10" s="11">
        <v>929800.15351989411</v>
      </c>
      <c r="DP10" s="11">
        <v>9904607.0469613429</v>
      </c>
      <c r="DQ10" s="11">
        <v>2691333.5387806473</v>
      </c>
      <c r="DR10" s="11">
        <v>1247846.8177005996</v>
      </c>
      <c r="DS10" s="11">
        <v>320798.19500301237</v>
      </c>
      <c r="DT10" s="11">
        <v>883534.84425521479</v>
      </c>
      <c r="DU10" s="11">
        <v>266777.42896753491</v>
      </c>
      <c r="DV10" s="11">
        <v>634099.50488561043</v>
      </c>
      <c r="DW10" s="11">
        <v>2598694.4736028961</v>
      </c>
      <c r="DX10" s="11">
        <v>3619410.683453551</v>
      </c>
      <c r="DY10" s="11">
        <v>5769014.8207273595</v>
      </c>
      <c r="DZ10" s="11">
        <v>6512540.0074977791</v>
      </c>
      <c r="EA10" s="11">
        <v>2470091.7549102847</v>
      </c>
      <c r="EB10" s="11">
        <v>1050192.8938622694</v>
      </c>
      <c r="EC10" s="11">
        <v>22558236.759999998</v>
      </c>
      <c r="ED10" s="11">
        <v>504332.87384134391</v>
      </c>
      <c r="EE10" s="11">
        <v>2571328.4525209232</v>
      </c>
      <c r="EF10" s="11">
        <v>868849.11805075197</v>
      </c>
      <c r="EG10" s="11">
        <v>413101.67248662794</v>
      </c>
      <c r="EH10" s="11">
        <v>40203696.862650633</v>
      </c>
      <c r="EI10" s="11">
        <v>31376157.475633226</v>
      </c>
      <c r="EJ10" s="11">
        <v>3612257.8993960274</v>
      </c>
      <c r="EK10" s="11">
        <v>1851291.6751363499</v>
      </c>
      <c r="EL10" s="11">
        <v>2722200.4941474297</v>
      </c>
      <c r="EM10" s="11">
        <v>2366524.35700572</v>
      </c>
      <c r="EN10" s="11">
        <v>1271172.0273581806</v>
      </c>
      <c r="EO10" s="11">
        <v>3872633.9378254237</v>
      </c>
      <c r="EP10" s="11">
        <v>10290537.678643214</v>
      </c>
      <c r="EQ10" s="11">
        <v>3118698.2636639993</v>
      </c>
      <c r="ER10" s="11">
        <v>1028126.6498641075</v>
      </c>
      <c r="ES10" s="11">
        <v>1400734.8616667718</v>
      </c>
      <c r="ET10" s="11">
        <v>1252819.2134579793</v>
      </c>
      <c r="EU10" s="11">
        <v>1243158.6205034626</v>
      </c>
      <c r="EV10" s="11">
        <v>9461342.5434755199</v>
      </c>
      <c r="EW10" s="11">
        <v>463196.60472377657</v>
      </c>
      <c r="EX10" s="11">
        <v>935870.77853859751</v>
      </c>
      <c r="EY10" s="11">
        <v>813355.90467574692</v>
      </c>
      <c r="EZ10" s="11">
        <v>40593156.449999996</v>
      </c>
      <c r="FA10" s="11">
        <v>4279180.7600000007</v>
      </c>
      <c r="FB10" s="11">
        <v>12760901.304481095</v>
      </c>
      <c r="FC10" s="11">
        <v>1498160.0657999592</v>
      </c>
      <c r="FD10" s="11">
        <v>609250.40598811454</v>
      </c>
      <c r="FE10" s="11">
        <v>679164.13406070846</v>
      </c>
      <c r="FF10" s="11">
        <v>854140.35730145231</v>
      </c>
      <c r="FG10" s="11">
        <v>897413.73805556574</v>
      </c>
      <c r="FH10" s="11">
        <v>13744643.852007139</v>
      </c>
      <c r="FI10" s="11">
        <v>20789986.079602659</v>
      </c>
      <c r="FJ10" s="11">
        <v>22251378.39798601</v>
      </c>
      <c r="FK10" s="11">
        <v>58955219.078848727</v>
      </c>
      <c r="FL10" s="11">
        <v>24859859.680954706</v>
      </c>
      <c r="FM10" s="11">
        <v>80105817.560036466</v>
      </c>
      <c r="FN10" s="11">
        <v>12312399.34</v>
      </c>
      <c r="FO10" s="11">
        <v>18098828.682035714</v>
      </c>
      <c r="FP10" s="11">
        <v>11121040.395272799</v>
      </c>
      <c r="FQ10" s="11">
        <v>3212105.5799999996</v>
      </c>
      <c r="FR10" s="11">
        <v>2076126.3770441501</v>
      </c>
      <c r="FS10" s="11">
        <v>1424683.4400000002</v>
      </c>
      <c r="FT10" s="11">
        <v>3936142.4488232448</v>
      </c>
      <c r="FU10" s="11">
        <v>2786066.552301113</v>
      </c>
      <c r="FV10" s="11">
        <v>529262.15540898801</v>
      </c>
      <c r="FW10" s="11">
        <v>417333.07500636915</v>
      </c>
      <c r="FX10" s="11">
        <v>0</v>
      </c>
      <c r="FY10" s="4">
        <f>SUM(B10:FX10)</f>
        <v>4349483467.2593002</v>
      </c>
      <c r="FZ10" s="4"/>
    </row>
    <row r="11" spans="1:254" x14ac:dyDescent="0.25">
      <c r="A11" s="8" t="s">
        <v>414</v>
      </c>
      <c r="B11" s="12">
        <v>1571551.38</v>
      </c>
      <c r="C11" s="12">
        <v>5891825.6799999997</v>
      </c>
      <c r="D11" s="12">
        <v>1402059.47</v>
      </c>
      <c r="E11" s="12">
        <v>2122414.0099999998</v>
      </c>
      <c r="F11" s="12">
        <v>416370.91</v>
      </c>
      <c r="G11" s="12">
        <v>179594.77</v>
      </c>
      <c r="H11" s="12">
        <v>1756720.2</v>
      </c>
      <c r="I11" s="12">
        <v>582873.21</v>
      </c>
      <c r="J11" s="12">
        <v>145057.79</v>
      </c>
      <c r="K11" s="12">
        <v>1248477.73</v>
      </c>
      <c r="L11" s="12">
        <v>481296.04</v>
      </c>
      <c r="M11" s="12">
        <v>12518003.27</v>
      </c>
      <c r="N11" s="12">
        <v>5033894.09</v>
      </c>
      <c r="O11" s="12">
        <v>95177.919999999998</v>
      </c>
      <c r="P11" s="12">
        <v>6780650.7199999997</v>
      </c>
      <c r="Q11" s="12">
        <v>113968.89</v>
      </c>
      <c r="R11" s="12">
        <v>913618.61</v>
      </c>
      <c r="S11" s="12">
        <v>49295.81</v>
      </c>
      <c r="T11" s="12">
        <v>50012.93</v>
      </c>
      <c r="U11" s="12">
        <v>88788.87</v>
      </c>
      <c r="V11" s="12">
        <v>19888.419999999998</v>
      </c>
      <c r="W11" s="12">
        <v>22818.9</v>
      </c>
      <c r="X11" s="12">
        <v>141119.24</v>
      </c>
      <c r="Y11" s="12">
        <v>61875.24</v>
      </c>
      <c r="Z11" s="12">
        <v>6604117.9199999999</v>
      </c>
      <c r="AA11" s="12">
        <v>11894214.49</v>
      </c>
      <c r="AB11" s="12">
        <v>561458.46</v>
      </c>
      <c r="AC11" s="12">
        <v>682715.08</v>
      </c>
      <c r="AD11" s="12">
        <v>47201.09</v>
      </c>
      <c r="AE11" s="12">
        <v>84283.1</v>
      </c>
      <c r="AF11" s="12">
        <v>313551.83</v>
      </c>
      <c r="AG11" s="12">
        <v>167628.9</v>
      </c>
      <c r="AH11" s="12">
        <v>51575.21</v>
      </c>
      <c r="AI11" s="12">
        <v>124430.11</v>
      </c>
      <c r="AJ11" s="12">
        <v>72430.179999999993</v>
      </c>
      <c r="AK11" s="12">
        <v>95522.73</v>
      </c>
      <c r="AL11" s="12">
        <v>112017.04</v>
      </c>
      <c r="AM11" s="12">
        <v>401932.11</v>
      </c>
      <c r="AN11" s="12">
        <v>1628093.62</v>
      </c>
      <c r="AO11" s="12">
        <v>36602070.200000003</v>
      </c>
      <c r="AP11" s="12">
        <v>94590.83</v>
      </c>
      <c r="AQ11" s="12">
        <v>21243656.5</v>
      </c>
      <c r="AR11" s="12">
        <v>2440060.58</v>
      </c>
      <c r="AS11" s="12">
        <v>1133113.94</v>
      </c>
      <c r="AT11" s="12">
        <v>173594.73</v>
      </c>
      <c r="AU11" s="12">
        <v>173821.12</v>
      </c>
      <c r="AV11" s="12">
        <v>99601.88</v>
      </c>
      <c r="AW11" s="12">
        <v>76112.820000000007</v>
      </c>
      <c r="AX11" s="12">
        <v>123539.77</v>
      </c>
      <c r="AY11" s="12">
        <v>1468336.63</v>
      </c>
      <c r="AZ11" s="12">
        <v>2124211.2200000002</v>
      </c>
      <c r="BA11" s="12">
        <v>471622.86</v>
      </c>
      <c r="BB11" s="12">
        <v>8290955.8700000001</v>
      </c>
      <c r="BC11" s="12">
        <v>1368268.68</v>
      </c>
      <c r="BD11" s="12">
        <v>412716.85</v>
      </c>
      <c r="BE11" s="12">
        <v>6776142.7800000003</v>
      </c>
      <c r="BF11" s="12">
        <v>112213.16</v>
      </c>
      <c r="BG11" s="12">
        <v>143362.25</v>
      </c>
      <c r="BH11" s="12">
        <v>54240.93</v>
      </c>
      <c r="BI11" s="12">
        <v>1877850.74</v>
      </c>
      <c r="BJ11" s="12">
        <v>1001138.86</v>
      </c>
      <c r="BK11" s="12">
        <v>17665.37</v>
      </c>
      <c r="BL11" s="12">
        <v>89316.4</v>
      </c>
      <c r="BM11" s="12">
        <v>1106659</v>
      </c>
      <c r="BN11" s="12">
        <v>384843.3</v>
      </c>
      <c r="BO11" s="12">
        <v>238832.28</v>
      </c>
      <c r="BP11" s="12">
        <v>1683219.75</v>
      </c>
      <c r="BQ11" s="12">
        <v>445647.79</v>
      </c>
      <c r="BR11" s="12">
        <v>251402.09</v>
      </c>
      <c r="BS11" s="12">
        <v>145040.91</v>
      </c>
      <c r="BT11" s="12">
        <v>106177.51</v>
      </c>
      <c r="BU11" s="12">
        <v>793787.58</v>
      </c>
      <c r="BV11" s="12">
        <v>690926.44</v>
      </c>
      <c r="BW11" s="12">
        <v>97032.79</v>
      </c>
      <c r="BX11" s="12">
        <v>187763.57</v>
      </c>
      <c r="BY11" s="12">
        <v>96958.43</v>
      </c>
      <c r="BZ11" s="12">
        <v>383123.12</v>
      </c>
      <c r="CA11" s="12">
        <v>24047453.739999998</v>
      </c>
      <c r="CB11" s="12">
        <v>88410.42</v>
      </c>
      <c r="CC11" s="12">
        <v>70795.820000000007</v>
      </c>
      <c r="CD11" s="12">
        <v>101444.46</v>
      </c>
      <c r="CE11" s="12">
        <v>83737.119999999995</v>
      </c>
      <c r="CF11" s="12">
        <v>72258.929999999993</v>
      </c>
      <c r="CG11" s="12">
        <v>32470</v>
      </c>
      <c r="CH11" s="12">
        <v>311447.21999999997</v>
      </c>
      <c r="CI11" s="12">
        <v>304717.32</v>
      </c>
      <c r="CJ11" s="12">
        <v>1475639.43</v>
      </c>
      <c r="CK11" s="12">
        <v>226813.62</v>
      </c>
      <c r="CL11" s="12">
        <v>110576.29</v>
      </c>
      <c r="CM11" s="12">
        <v>8354450.8799999999</v>
      </c>
      <c r="CN11" s="12">
        <v>5003295.2300000004</v>
      </c>
      <c r="CO11" s="12">
        <v>712804.91</v>
      </c>
      <c r="CP11" s="12">
        <v>375171.52</v>
      </c>
      <c r="CQ11" s="12">
        <v>78141.490000000005</v>
      </c>
      <c r="CR11" s="12">
        <v>240994.83</v>
      </c>
      <c r="CS11" s="12">
        <v>83455.19</v>
      </c>
      <c r="CT11" s="12">
        <v>56659.8</v>
      </c>
      <c r="CU11" s="12">
        <v>46464.75</v>
      </c>
      <c r="CV11" s="12">
        <v>130209.35</v>
      </c>
      <c r="CW11" s="12">
        <v>236614.89</v>
      </c>
      <c r="CX11" s="12">
        <v>18418.2</v>
      </c>
      <c r="CY11" s="12">
        <v>611552.81000000006</v>
      </c>
      <c r="CZ11" s="12">
        <v>119902.84</v>
      </c>
      <c r="DA11" s="12">
        <v>98442.17</v>
      </c>
      <c r="DB11" s="12">
        <v>108815.98</v>
      </c>
      <c r="DC11" s="12">
        <v>95092.160000000003</v>
      </c>
      <c r="DD11" s="12">
        <v>280000.14</v>
      </c>
      <c r="DE11" s="12">
        <v>7589856.1399999997</v>
      </c>
      <c r="DF11" s="12">
        <v>114732.09</v>
      </c>
      <c r="DG11" s="12">
        <v>973344.63</v>
      </c>
      <c r="DH11" s="12">
        <v>1135354.81</v>
      </c>
      <c r="DI11" s="12">
        <v>164899.51</v>
      </c>
      <c r="DJ11" s="12">
        <v>85577.18</v>
      </c>
      <c r="DK11" s="12">
        <v>2349569.46</v>
      </c>
      <c r="DL11" s="12">
        <v>75524.81</v>
      </c>
      <c r="DM11" s="12">
        <v>610111.31999999995</v>
      </c>
      <c r="DN11" s="12">
        <v>739086.14</v>
      </c>
      <c r="DO11" s="12">
        <v>75167.67</v>
      </c>
      <c r="DP11" s="12">
        <v>397780.74</v>
      </c>
      <c r="DQ11" s="12">
        <v>461879.11</v>
      </c>
      <c r="DR11" s="12">
        <v>192707.77</v>
      </c>
      <c r="DS11" s="12">
        <v>51538.85</v>
      </c>
      <c r="DT11" s="12">
        <v>124519.54</v>
      </c>
      <c r="DU11" s="12">
        <v>47613.23</v>
      </c>
      <c r="DV11" s="12">
        <v>102737.64</v>
      </c>
      <c r="DW11" s="12">
        <v>160703.32</v>
      </c>
      <c r="DX11" s="12">
        <v>205678.91</v>
      </c>
      <c r="DY11" s="12">
        <v>427511.79</v>
      </c>
      <c r="DZ11" s="12">
        <v>589008.71</v>
      </c>
      <c r="EA11" s="12">
        <v>257265.85</v>
      </c>
      <c r="EB11" s="12">
        <v>108928.44</v>
      </c>
      <c r="EC11" s="12">
        <v>588825.92000000004</v>
      </c>
      <c r="ED11" s="12">
        <v>67348.02</v>
      </c>
      <c r="EE11" s="12">
        <v>318091.12</v>
      </c>
      <c r="EF11" s="12">
        <v>117163.07</v>
      </c>
      <c r="EG11" s="12">
        <v>49716.29</v>
      </c>
      <c r="EH11" s="12">
        <v>3226427.96</v>
      </c>
      <c r="EI11" s="12">
        <v>1996504.21</v>
      </c>
      <c r="EJ11" s="12">
        <v>133124.13</v>
      </c>
      <c r="EK11" s="12">
        <v>35644.22</v>
      </c>
      <c r="EL11" s="12">
        <v>240421.89</v>
      </c>
      <c r="EM11" s="12">
        <v>276884.05</v>
      </c>
      <c r="EN11" s="12">
        <v>140715.45000000001</v>
      </c>
      <c r="EO11" s="12">
        <v>216670.19</v>
      </c>
      <c r="EP11" s="12">
        <v>994434.47</v>
      </c>
      <c r="EQ11" s="12">
        <v>203079.47</v>
      </c>
      <c r="ER11" s="12">
        <v>103570.89</v>
      </c>
      <c r="ES11" s="12">
        <v>130038.67</v>
      </c>
      <c r="ET11" s="12">
        <v>183859.64</v>
      </c>
      <c r="EU11" s="12">
        <v>42198.99</v>
      </c>
      <c r="EV11" s="12">
        <v>331889.78000000003</v>
      </c>
      <c r="EW11" s="12">
        <v>19212.05</v>
      </c>
      <c r="EX11" s="12">
        <v>103092.08</v>
      </c>
      <c r="EY11" s="12">
        <v>89563.44</v>
      </c>
      <c r="EZ11" s="12">
        <v>1522315.17</v>
      </c>
      <c r="FA11" s="12">
        <v>455931.68</v>
      </c>
      <c r="FB11" s="12">
        <v>899627.18</v>
      </c>
      <c r="FC11" s="12">
        <v>153118.03</v>
      </c>
      <c r="FD11" s="12">
        <v>62925.33</v>
      </c>
      <c r="FE11" s="12">
        <v>68487.77</v>
      </c>
      <c r="FF11" s="12">
        <v>69406.48</v>
      </c>
      <c r="FG11" s="12">
        <v>108930.72</v>
      </c>
      <c r="FH11" s="12">
        <v>542348.28</v>
      </c>
      <c r="FI11" s="12">
        <v>836381.7</v>
      </c>
      <c r="FJ11" s="12">
        <v>900117.46</v>
      </c>
      <c r="FK11" s="12">
        <v>1775900.84</v>
      </c>
      <c r="FL11" s="12">
        <v>516897.45</v>
      </c>
      <c r="FM11" s="12">
        <v>3429327.89</v>
      </c>
      <c r="FN11" s="12">
        <v>610850.93000000005</v>
      </c>
      <c r="FO11" s="12">
        <v>730138.31</v>
      </c>
      <c r="FP11" s="12">
        <v>397901.97</v>
      </c>
      <c r="FQ11" s="12">
        <v>171983.93</v>
      </c>
      <c r="FR11" s="12">
        <v>70738.2</v>
      </c>
      <c r="FS11" s="12">
        <v>106268.9</v>
      </c>
      <c r="FT11" s="12">
        <v>288766.2</v>
      </c>
      <c r="FU11" s="12">
        <v>189342.5</v>
      </c>
      <c r="FV11" s="12">
        <v>47020.12</v>
      </c>
      <c r="FW11" s="12">
        <v>37968.07</v>
      </c>
      <c r="FX11" s="12">
        <v>0</v>
      </c>
      <c r="FY11" s="4">
        <f>SUM(B11:FX11)</f>
        <v>241726665.77999988</v>
      </c>
      <c r="FZ11" s="4"/>
    </row>
    <row r="12" spans="1:254" x14ac:dyDescent="0.25">
      <c r="A12" t="s">
        <v>0</v>
      </c>
      <c r="B12" s="10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10"/>
      <c r="FW12" s="8"/>
      <c r="FX12" s="10"/>
    </row>
    <row r="13" spans="1:254" x14ac:dyDescent="0.25">
      <c r="A13" t="s">
        <v>411</v>
      </c>
      <c r="B13" s="13">
        <v>41455576.739445828</v>
      </c>
      <c r="C13" s="13">
        <v>254246325.00177997</v>
      </c>
      <c r="D13" s="13">
        <v>25597299.531970289</v>
      </c>
      <c r="E13" s="13">
        <v>159319158.99780154</v>
      </c>
      <c r="F13" s="13">
        <v>3812015.5948473848</v>
      </c>
      <c r="G13" s="13">
        <v>9090883.6455481462</v>
      </c>
      <c r="H13" s="13">
        <v>52252135.345549904</v>
      </c>
      <c r="I13" s="13">
        <v>18179288.805309564</v>
      </c>
      <c r="J13" s="13">
        <v>2857655.2550430964</v>
      </c>
      <c r="K13" s="13">
        <v>1143724.3005788331</v>
      </c>
      <c r="L13" s="13">
        <v>4143586.7832929706</v>
      </c>
      <c r="M13" s="13">
        <v>385799398.84135985</v>
      </c>
      <c r="N13" s="13">
        <v>64449735.29339166</v>
      </c>
      <c r="O13" s="13">
        <v>3833664.0771786519</v>
      </c>
      <c r="P13" s="13">
        <v>289157459.18627828</v>
      </c>
      <c r="Q13" s="13">
        <v>65806804.08015494</v>
      </c>
      <c r="R13" s="13">
        <v>1891553.9333610176</v>
      </c>
      <c r="S13" s="13">
        <v>2583087.1600510906</v>
      </c>
      <c r="T13" s="13">
        <v>523341.56375773164</v>
      </c>
      <c r="U13" s="13">
        <v>3087541.8081334834</v>
      </c>
      <c r="V13" s="13">
        <v>3481113.8789970544</v>
      </c>
      <c r="W13" s="13">
        <v>908113.0137922602</v>
      </c>
      <c r="X13" s="13">
        <v>9455547.5897281915</v>
      </c>
      <c r="Y13" s="13">
        <v>3111546.6774590267</v>
      </c>
      <c r="Z13" s="13">
        <v>155640302.88332236</v>
      </c>
      <c r="AA13" s="13">
        <v>13314929.008747408</v>
      </c>
      <c r="AB13" s="13">
        <v>1438611.5764846886</v>
      </c>
      <c r="AC13" s="13">
        <v>3912443.5687673036</v>
      </c>
      <c r="AD13" s="13">
        <v>1448783.6748465858</v>
      </c>
      <c r="AE13" s="13">
        <v>2298414.1838661865</v>
      </c>
      <c r="AF13" s="13">
        <v>3082064.5966942059</v>
      </c>
      <c r="AG13" s="13">
        <v>10506415.697390746</v>
      </c>
      <c r="AH13" s="13">
        <v>5122989.3418603344</v>
      </c>
      <c r="AI13" s="13">
        <v>2341831.6961806393</v>
      </c>
      <c r="AJ13" s="13">
        <v>1913814.3072252143</v>
      </c>
      <c r="AK13" s="13">
        <v>1808665.1725417837</v>
      </c>
      <c r="AL13" s="13">
        <v>3868838.4099782845</v>
      </c>
      <c r="AM13" s="13">
        <v>3.4924596548080444E-10</v>
      </c>
      <c r="AN13" s="13">
        <v>31698399.850101914</v>
      </c>
      <c r="AO13" s="13">
        <v>204868665.94893593</v>
      </c>
      <c r="AP13" s="13">
        <v>2350203.0573199717</v>
      </c>
      <c r="AQ13" s="13">
        <v>332738402.52017909</v>
      </c>
      <c r="AR13" s="13">
        <v>12490679.002015799</v>
      </c>
      <c r="AS13" s="13">
        <v>17326425.326564047</v>
      </c>
      <c r="AT13" s="13">
        <v>3009252.8288370227</v>
      </c>
      <c r="AU13" s="13">
        <v>3530384.7354001254</v>
      </c>
      <c r="AV13" s="13">
        <v>3302649.1996339625</v>
      </c>
      <c r="AW13" s="13">
        <v>962343.36711743195</v>
      </c>
      <c r="AX13" s="13">
        <v>4222927.1981560364</v>
      </c>
      <c r="AY13" s="13">
        <v>123086996.59645872</v>
      </c>
      <c r="AZ13" s="13">
        <v>71354356.975313053</v>
      </c>
      <c r="BA13" s="13">
        <v>75297968.798418984</v>
      </c>
      <c r="BB13" s="13">
        <v>141067669.30027819</v>
      </c>
      <c r="BC13" s="13">
        <v>21417447.3491784</v>
      </c>
      <c r="BD13" s="13">
        <v>8594556.3366775159</v>
      </c>
      <c r="BE13" s="13">
        <v>185414768.72833124</v>
      </c>
      <c r="BF13" s="13">
        <v>9608203.0493873693</v>
      </c>
      <c r="BG13" s="13">
        <v>5349740.8710217597</v>
      </c>
      <c r="BH13" s="13">
        <v>3763648.4148233016</v>
      </c>
      <c r="BI13" s="13">
        <v>38093314.560006939</v>
      </c>
      <c r="BJ13" s="13">
        <v>281494312.79655498</v>
      </c>
      <c r="BK13" s="13">
        <v>1994704.6092244838</v>
      </c>
      <c r="BL13" s="13">
        <v>4719940.4130589515</v>
      </c>
      <c r="BM13" s="13">
        <v>23745042.405776948</v>
      </c>
      <c r="BN13" s="13">
        <v>10265531.122174527</v>
      </c>
      <c r="BO13" s="13">
        <v>523740.2626515103</v>
      </c>
      <c r="BP13" s="13">
        <v>15980967.530457541</v>
      </c>
      <c r="BQ13" s="13">
        <v>39144499.635889485</v>
      </c>
      <c r="BR13" s="13">
        <v>9793130.6769616753</v>
      </c>
      <c r="BS13" s="13">
        <v>2344639.3908728389</v>
      </c>
      <c r="BT13" s="13">
        <v>3499996.2553755892</v>
      </c>
      <c r="BU13" s="13">
        <v>486.93978055578191</v>
      </c>
      <c r="BV13" s="13">
        <v>3543019.1377125881</v>
      </c>
      <c r="BW13" s="13">
        <v>457106.92525915249</v>
      </c>
      <c r="BX13" s="13">
        <v>1878969.1889525705</v>
      </c>
      <c r="BY13" s="13">
        <v>2367284.5457297242</v>
      </c>
      <c r="BZ13" s="13">
        <v>350470.22082647134</v>
      </c>
      <c r="CA13" s="13">
        <v>385239643.04479438</v>
      </c>
      <c r="CB13" s="13">
        <v>2841873.50069367</v>
      </c>
      <c r="CC13" s="13">
        <v>2938477.7790777814</v>
      </c>
      <c r="CD13" s="13">
        <v>1706902.727916185</v>
      </c>
      <c r="CE13" s="13">
        <v>1470709.9138399125</v>
      </c>
      <c r="CF13" s="13">
        <v>2877338.8893505749</v>
      </c>
      <c r="CG13" s="13">
        <v>1779546.5457221954</v>
      </c>
      <c r="CH13" s="13">
        <v>4825649.6230126452</v>
      </c>
      <c r="CI13" s="13">
        <v>95280.315531259694</v>
      </c>
      <c r="CJ13" s="13">
        <v>38029130.376890756</v>
      </c>
      <c r="CK13" s="13">
        <v>11911738.787626034</v>
      </c>
      <c r="CL13" s="13">
        <v>7794336.0815741774</v>
      </c>
      <c r="CM13" s="13">
        <v>158601401.71288237</v>
      </c>
      <c r="CN13" s="13">
        <v>55644708.831515685</v>
      </c>
      <c r="CO13" s="13">
        <v>14.2385406793328</v>
      </c>
      <c r="CP13" s="13">
        <v>6925655.2777761836</v>
      </c>
      <c r="CQ13" s="13">
        <v>3282517.7376577398</v>
      </c>
      <c r="CR13" s="13">
        <v>2747700.1749702501</v>
      </c>
      <c r="CS13" s="13">
        <v>1424770.0661271263</v>
      </c>
      <c r="CT13" s="13">
        <v>4150433.348902205</v>
      </c>
      <c r="CU13" s="13">
        <v>713501.97079146013</v>
      </c>
      <c r="CV13" s="13">
        <v>2323934.1523754592</v>
      </c>
      <c r="CW13" s="13">
        <v>3418673.7672381676</v>
      </c>
      <c r="CX13" s="13">
        <v>1037460.8913155391</v>
      </c>
      <c r="CY13" s="13">
        <v>13224008.655602479</v>
      </c>
      <c r="CZ13" s="13">
        <v>2129213.0768989953</v>
      </c>
      <c r="DA13" s="13">
        <v>3528476.3685221761</v>
      </c>
      <c r="DB13" s="13">
        <v>1998148.9836526522</v>
      </c>
      <c r="DC13" s="13">
        <v>2148687.7408794169</v>
      </c>
      <c r="DD13" s="13">
        <v>2232032.2547362042</v>
      </c>
      <c r="DE13" s="13">
        <v>128640874.38028455</v>
      </c>
      <c r="DF13" s="13">
        <v>734205.41482587543</v>
      </c>
      <c r="DG13" s="13">
        <v>9263525.1669306476</v>
      </c>
      <c r="DH13" s="13">
        <v>11882008.973083442</v>
      </c>
      <c r="DI13" s="13">
        <v>6223614.2114125397</v>
      </c>
      <c r="DJ13" s="13">
        <v>5146291.4104366256</v>
      </c>
      <c r="DK13" s="13">
        <v>39810712.300936058</v>
      </c>
      <c r="DL13" s="13">
        <v>3572345.3982817815</v>
      </c>
      <c r="DM13" s="13">
        <v>7660576.0451398026</v>
      </c>
      <c r="DN13" s="13">
        <v>26546126.222228929</v>
      </c>
      <c r="DO13" s="13">
        <v>2818539.2764801062</v>
      </c>
      <c r="DP13" s="13">
        <v>228.93303865776397</v>
      </c>
      <c r="DQ13" s="13">
        <v>13114744.901219353</v>
      </c>
      <c r="DR13" s="13">
        <v>7052545.1522994014</v>
      </c>
      <c r="DS13" s="13">
        <v>3232880.6449969877</v>
      </c>
      <c r="DT13" s="13">
        <v>4242903.1957447855</v>
      </c>
      <c r="DU13" s="13">
        <v>3564099.151032465</v>
      </c>
      <c r="DV13" s="13">
        <v>4014574.92511439</v>
      </c>
      <c r="DW13" s="13">
        <v>912011.93639710383</v>
      </c>
      <c r="DX13" s="13">
        <v>1260014.7465464489</v>
      </c>
      <c r="DY13" s="13">
        <v>3152162.6192726409</v>
      </c>
      <c r="DZ13" s="13">
        <v>11.612502221018076</v>
      </c>
      <c r="EA13" s="13">
        <v>4609706.3550897157</v>
      </c>
      <c r="EB13" s="13">
        <v>3179132.7061377307</v>
      </c>
      <c r="EC13" s="13">
        <v>1.7462298274040222E-9</v>
      </c>
      <c r="ED13" s="13">
        <v>3017020.9061586559</v>
      </c>
      <c r="EE13" s="13">
        <v>13752313.037479077</v>
      </c>
      <c r="EF13" s="13">
        <v>3064636.9819492479</v>
      </c>
      <c r="EG13" s="13">
        <v>3593761.0775133721</v>
      </c>
      <c r="EH13" s="13">
        <v>121186199.46734937</v>
      </c>
      <c r="EI13" s="13">
        <v>75562987.794366792</v>
      </c>
      <c r="EJ13" s="13">
        <v>4612904.3406039728</v>
      </c>
      <c r="EK13" s="13">
        <v>4086340.0548636499</v>
      </c>
      <c r="EL13" s="13">
        <v>2577672.2358525703</v>
      </c>
      <c r="EM13" s="13">
        <v>9307649.4629942775</v>
      </c>
      <c r="EN13" s="13">
        <v>3308922.8226418188</v>
      </c>
      <c r="EO13" s="13">
        <v>1913219.1921745767</v>
      </c>
      <c r="EP13" s="13">
        <v>17809060.561356787</v>
      </c>
      <c r="EQ13" s="13">
        <v>1763028.4063360004</v>
      </c>
      <c r="ER13" s="13">
        <v>2377280.3101358926</v>
      </c>
      <c r="ES13" s="13">
        <v>2564296.9783332283</v>
      </c>
      <c r="ET13" s="13">
        <v>6314550.7665420212</v>
      </c>
      <c r="EU13" s="13">
        <v>646149.71949653747</v>
      </c>
      <c r="EV13" s="13">
        <v>3425386.6465244805</v>
      </c>
      <c r="EW13" s="13">
        <v>3140663.8552762233</v>
      </c>
      <c r="EX13" s="13">
        <v>7958934.2614614014</v>
      </c>
      <c r="EY13" s="13">
        <v>1848805.7253242531</v>
      </c>
      <c r="EZ13" s="13">
        <v>1.862645149230957E-9</v>
      </c>
      <c r="FA13" s="13">
        <v>0</v>
      </c>
      <c r="FB13" s="13">
        <v>8423206.2955189068</v>
      </c>
      <c r="FC13" s="13">
        <v>4021161.4442000412</v>
      </c>
      <c r="FD13" s="13">
        <v>1331069.8040118855</v>
      </c>
      <c r="FE13" s="13">
        <v>2991354.9659392918</v>
      </c>
      <c r="FF13" s="13">
        <v>1868121.0626985477</v>
      </c>
      <c r="FG13" s="13">
        <v>681296.69194443419</v>
      </c>
      <c r="FH13" s="13">
        <v>5786201.0379928621</v>
      </c>
      <c r="FI13" s="13">
        <v>827873.48039734294</v>
      </c>
      <c r="FJ13" s="13">
        <v>6046142.3320139917</v>
      </c>
      <c r="FK13" s="13">
        <v>28774908.12115128</v>
      </c>
      <c r="FL13" s="13">
        <v>17247826.129045293</v>
      </c>
      <c r="FM13" s="13">
        <v>170543884.12996358</v>
      </c>
      <c r="FN13" s="13">
        <v>0</v>
      </c>
      <c r="FO13" s="13">
        <v>7594811.7979642842</v>
      </c>
      <c r="FP13" s="13">
        <v>412899.65472720074</v>
      </c>
      <c r="FQ13" s="13">
        <v>1.7462298274040222E-10</v>
      </c>
      <c r="FR13" s="13">
        <v>1310840.4629558499</v>
      </c>
      <c r="FS13" s="13">
        <v>0</v>
      </c>
      <c r="FT13" s="13">
        <v>6571401.6911767544</v>
      </c>
      <c r="FU13" s="13">
        <v>6927105.8576988876</v>
      </c>
      <c r="FV13" s="13">
        <v>2731068.9945910117</v>
      </c>
      <c r="FW13" s="13">
        <v>1051639.914993631</v>
      </c>
      <c r="FX13" s="13">
        <f>FX8</f>
        <v>239732007.08000001</v>
      </c>
      <c r="FY13" s="4">
        <f>SUM(B13:FX13)</f>
        <v>5140919915.3636971</v>
      </c>
      <c r="FZ13" s="4"/>
      <c r="GA13" s="4"/>
    </row>
    <row r="14" spans="1:254" x14ac:dyDescent="0.25">
      <c r="A14" t="s">
        <v>393</v>
      </c>
      <c r="B14" s="14">
        <v>9</v>
      </c>
      <c r="C14" s="14">
        <v>9</v>
      </c>
      <c r="D14" s="14">
        <v>9</v>
      </c>
      <c r="E14" s="14">
        <v>9</v>
      </c>
      <c r="F14" s="14">
        <v>9</v>
      </c>
      <c r="G14" s="14">
        <v>9</v>
      </c>
      <c r="H14" s="14">
        <v>9</v>
      </c>
      <c r="I14" s="14">
        <v>12</v>
      </c>
      <c r="J14" s="14">
        <v>12</v>
      </c>
      <c r="K14" s="14">
        <v>9</v>
      </c>
      <c r="L14" s="14">
        <v>9</v>
      </c>
      <c r="M14" s="14">
        <v>9</v>
      </c>
      <c r="N14" s="14">
        <v>9</v>
      </c>
      <c r="O14" s="14">
        <v>12</v>
      </c>
      <c r="P14" s="14">
        <v>9</v>
      </c>
      <c r="Q14" s="14">
        <v>9</v>
      </c>
      <c r="R14" s="14">
        <v>9</v>
      </c>
      <c r="S14" s="14">
        <v>9</v>
      </c>
      <c r="T14" s="14">
        <v>9</v>
      </c>
      <c r="U14" s="14">
        <v>12</v>
      </c>
      <c r="V14" s="14">
        <v>9</v>
      </c>
      <c r="W14" s="14">
        <v>9</v>
      </c>
      <c r="X14" s="14">
        <v>12</v>
      </c>
      <c r="Y14" s="14">
        <v>9</v>
      </c>
      <c r="Z14" s="14">
        <v>9</v>
      </c>
      <c r="AA14" s="14">
        <v>9</v>
      </c>
      <c r="AB14" s="14">
        <v>9</v>
      </c>
      <c r="AC14" s="14">
        <v>9</v>
      </c>
      <c r="AD14" s="14">
        <v>12</v>
      </c>
      <c r="AE14" s="14">
        <v>12</v>
      </c>
      <c r="AF14" s="14">
        <v>9</v>
      </c>
      <c r="AG14" s="14">
        <v>9</v>
      </c>
      <c r="AH14" s="14">
        <v>12</v>
      </c>
      <c r="AI14" s="14">
        <v>9</v>
      </c>
      <c r="AJ14" s="14">
        <v>12</v>
      </c>
      <c r="AK14" s="14">
        <v>9</v>
      </c>
      <c r="AL14" s="14">
        <v>9</v>
      </c>
      <c r="AM14" s="14">
        <v>9</v>
      </c>
      <c r="AN14" s="14">
        <v>9</v>
      </c>
      <c r="AO14" s="14">
        <v>9</v>
      </c>
      <c r="AP14" s="14">
        <v>9</v>
      </c>
      <c r="AQ14" s="14">
        <v>9</v>
      </c>
      <c r="AR14" s="14">
        <v>9</v>
      </c>
      <c r="AS14" s="14">
        <v>9</v>
      </c>
      <c r="AT14" s="14">
        <v>12</v>
      </c>
      <c r="AU14" s="14">
        <v>9</v>
      </c>
      <c r="AV14" s="14">
        <v>9</v>
      </c>
      <c r="AW14" s="14">
        <v>9</v>
      </c>
      <c r="AX14" s="14">
        <v>9</v>
      </c>
      <c r="AY14" s="14">
        <v>9</v>
      </c>
      <c r="AZ14" s="14">
        <v>9</v>
      </c>
      <c r="BA14" s="14">
        <v>9</v>
      </c>
      <c r="BB14" s="14">
        <v>9</v>
      </c>
      <c r="BC14" s="14">
        <v>9</v>
      </c>
      <c r="BD14" s="14">
        <v>9</v>
      </c>
      <c r="BE14" s="14">
        <v>9</v>
      </c>
      <c r="BF14" s="14">
        <v>12</v>
      </c>
      <c r="BG14" s="14">
        <v>9</v>
      </c>
      <c r="BH14" s="14">
        <v>9</v>
      </c>
      <c r="BI14" s="14">
        <v>9</v>
      </c>
      <c r="BJ14" s="14">
        <v>9</v>
      </c>
      <c r="BK14" s="14">
        <v>12</v>
      </c>
      <c r="BL14" s="14">
        <v>9</v>
      </c>
      <c r="BM14" s="14">
        <v>9</v>
      </c>
      <c r="BN14" s="14">
        <v>12</v>
      </c>
      <c r="BO14" s="14">
        <v>9</v>
      </c>
      <c r="BP14" s="14">
        <v>9</v>
      </c>
      <c r="BQ14" s="14">
        <v>9</v>
      </c>
      <c r="BR14" s="14">
        <v>9</v>
      </c>
      <c r="BS14" s="14">
        <v>12</v>
      </c>
      <c r="BT14" s="14">
        <v>12</v>
      </c>
      <c r="BU14" s="14">
        <v>9</v>
      </c>
      <c r="BV14" s="14">
        <v>9</v>
      </c>
      <c r="BW14" s="14">
        <v>9</v>
      </c>
      <c r="BX14" s="14">
        <v>9</v>
      </c>
      <c r="BY14" s="14">
        <v>9</v>
      </c>
      <c r="BZ14" s="14">
        <v>9</v>
      </c>
      <c r="CA14" s="14">
        <v>9</v>
      </c>
      <c r="CB14" s="14">
        <v>12</v>
      </c>
      <c r="CC14" s="14">
        <v>9</v>
      </c>
      <c r="CD14" s="14">
        <v>9</v>
      </c>
      <c r="CE14" s="14">
        <v>12</v>
      </c>
      <c r="CF14" s="14">
        <v>12</v>
      </c>
      <c r="CG14" s="14">
        <v>9</v>
      </c>
      <c r="CH14" s="14">
        <v>9</v>
      </c>
      <c r="CI14" s="14">
        <v>9</v>
      </c>
      <c r="CJ14" s="14">
        <v>12</v>
      </c>
      <c r="CK14" s="14">
        <v>9</v>
      </c>
      <c r="CL14" s="14">
        <v>12</v>
      </c>
      <c r="CM14" s="14">
        <v>9</v>
      </c>
      <c r="CN14" s="14">
        <v>9</v>
      </c>
      <c r="CO14" s="14">
        <v>9</v>
      </c>
      <c r="CP14" s="14">
        <v>9</v>
      </c>
      <c r="CQ14" s="14">
        <v>9</v>
      </c>
      <c r="CR14" s="14">
        <v>12</v>
      </c>
      <c r="CS14" s="14">
        <v>12</v>
      </c>
      <c r="CT14" s="14">
        <v>12</v>
      </c>
      <c r="CU14" s="14">
        <v>9</v>
      </c>
      <c r="CV14" s="14">
        <v>9</v>
      </c>
      <c r="CW14" s="14">
        <v>9</v>
      </c>
      <c r="CX14" s="14">
        <v>9</v>
      </c>
      <c r="CY14" s="14">
        <v>9</v>
      </c>
      <c r="CZ14" s="14">
        <v>12</v>
      </c>
      <c r="DA14" s="14">
        <v>12</v>
      </c>
      <c r="DB14" s="14">
        <v>12</v>
      </c>
      <c r="DC14" s="14">
        <v>9</v>
      </c>
      <c r="DD14" s="14">
        <v>12</v>
      </c>
      <c r="DE14" s="14">
        <v>9</v>
      </c>
      <c r="DF14" s="14">
        <v>12</v>
      </c>
      <c r="DG14" s="14">
        <v>9</v>
      </c>
      <c r="DH14" s="14">
        <v>9</v>
      </c>
      <c r="DI14" s="14">
        <v>9</v>
      </c>
      <c r="DJ14" s="14">
        <v>12</v>
      </c>
      <c r="DK14" s="14">
        <v>12</v>
      </c>
      <c r="DL14" s="14">
        <v>9</v>
      </c>
      <c r="DM14" s="14">
        <v>9</v>
      </c>
      <c r="DN14" s="14">
        <v>9</v>
      </c>
      <c r="DO14" s="14">
        <v>12</v>
      </c>
      <c r="DP14" s="14">
        <v>12</v>
      </c>
      <c r="DQ14" s="14">
        <v>12</v>
      </c>
      <c r="DR14" s="14">
        <v>12</v>
      </c>
      <c r="DS14" s="14">
        <v>12</v>
      </c>
      <c r="DT14" s="14">
        <v>12</v>
      </c>
      <c r="DU14" s="14">
        <v>9</v>
      </c>
      <c r="DV14" s="14">
        <v>9</v>
      </c>
      <c r="DW14" s="14">
        <v>9</v>
      </c>
      <c r="DX14" s="14">
        <v>9</v>
      </c>
      <c r="DY14" s="14">
        <v>9</v>
      </c>
      <c r="DZ14" s="14">
        <v>9</v>
      </c>
      <c r="EA14" s="14">
        <v>12</v>
      </c>
      <c r="EB14" s="14">
        <v>12</v>
      </c>
      <c r="EC14" s="14">
        <v>9</v>
      </c>
      <c r="ED14" s="14">
        <v>12</v>
      </c>
      <c r="EE14" s="14">
        <v>12</v>
      </c>
      <c r="EF14" s="14">
        <v>12</v>
      </c>
      <c r="EG14" s="14">
        <v>12</v>
      </c>
      <c r="EH14" s="14">
        <v>12</v>
      </c>
      <c r="EI14" s="14">
        <v>9</v>
      </c>
      <c r="EJ14" s="14">
        <v>9</v>
      </c>
      <c r="EK14" s="14">
        <v>9</v>
      </c>
      <c r="EL14" s="14">
        <v>9</v>
      </c>
      <c r="EM14" s="14">
        <v>9</v>
      </c>
      <c r="EN14" s="14">
        <v>12</v>
      </c>
      <c r="EO14" s="14">
        <v>9</v>
      </c>
      <c r="EP14" s="14">
        <v>9</v>
      </c>
      <c r="EQ14" s="14">
        <v>12</v>
      </c>
      <c r="ER14" s="14">
        <v>12</v>
      </c>
      <c r="ES14" s="14">
        <v>12</v>
      </c>
      <c r="ET14" s="14">
        <v>12</v>
      </c>
      <c r="EU14" s="14">
        <v>9</v>
      </c>
      <c r="EV14" s="14">
        <v>9</v>
      </c>
      <c r="EW14" s="14">
        <v>12</v>
      </c>
      <c r="EX14" s="14">
        <v>9</v>
      </c>
      <c r="EY14" s="14">
        <v>12</v>
      </c>
      <c r="EZ14" s="14">
        <v>9</v>
      </c>
      <c r="FA14" s="14">
        <v>9</v>
      </c>
      <c r="FB14" s="14">
        <v>9</v>
      </c>
      <c r="FC14" s="14">
        <v>12</v>
      </c>
      <c r="FD14" s="14">
        <v>12</v>
      </c>
      <c r="FE14" s="14">
        <v>9</v>
      </c>
      <c r="FF14" s="14">
        <v>12</v>
      </c>
      <c r="FG14" s="14">
        <v>9</v>
      </c>
      <c r="FH14" s="14">
        <v>9</v>
      </c>
      <c r="FI14" s="14">
        <v>12</v>
      </c>
      <c r="FJ14" s="14">
        <v>9</v>
      </c>
      <c r="FK14" s="14">
        <v>9</v>
      </c>
      <c r="FL14" s="14">
        <v>9</v>
      </c>
      <c r="FM14" s="14">
        <v>9</v>
      </c>
      <c r="FN14" s="14">
        <v>9</v>
      </c>
      <c r="FO14" s="14">
        <v>9</v>
      </c>
      <c r="FP14" s="14">
        <v>9</v>
      </c>
      <c r="FQ14" s="14">
        <v>9</v>
      </c>
      <c r="FR14" s="14">
        <v>9</v>
      </c>
      <c r="FS14" s="14">
        <v>9</v>
      </c>
      <c r="FT14" s="14">
        <v>12</v>
      </c>
      <c r="FU14" s="14">
        <v>12</v>
      </c>
      <c r="FV14" s="14">
        <v>9</v>
      </c>
      <c r="FW14" s="14">
        <v>9</v>
      </c>
      <c r="FX14" s="14">
        <v>12</v>
      </c>
      <c r="FY14" s="15"/>
      <c r="FZ14" s="4">
        <f>COUNTIF(B14:FY14,12)</f>
        <v>57</v>
      </c>
    </row>
    <row r="15" spans="1:254" x14ac:dyDescent="0.25">
      <c r="A15" t="s">
        <v>394</v>
      </c>
      <c r="B15" s="10">
        <f>B13</f>
        <v>41455576.739445828</v>
      </c>
      <c r="C15" s="10">
        <f t="shared" ref="C15:BN15" si="0">C13</f>
        <v>254246325.00177997</v>
      </c>
      <c r="D15" s="10">
        <f t="shared" si="0"/>
        <v>25597299.531970289</v>
      </c>
      <c r="E15" s="10">
        <f t="shared" si="0"/>
        <v>159319158.99780154</v>
      </c>
      <c r="F15" s="10">
        <f t="shared" si="0"/>
        <v>3812015.5948473848</v>
      </c>
      <c r="G15" s="10">
        <f t="shared" si="0"/>
        <v>9090883.6455481462</v>
      </c>
      <c r="H15" s="10">
        <f t="shared" si="0"/>
        <v>52252135.345549904</v>
      </c>
      <c r="I15" s="10">
        <f t="shared" si="0"/>
        <v>18179288.805309564</v>
      </c>
      <c r="J15" s="10">
        <f t="shared" si="0"/>
        <v>2857655.2550430964</v>
      </c>
      <c r="K15" s="10">
        <f t="shared" si="0"/>
        <v>1143724.3005788331</v>
      </c>
      <c r="L15" s="10">
        <f t="shared" si="0"/>
        <v>4143586.7832929706</v>
      </c>
      <c r="M15" s="10">
        <f t="shared" si="0"/>
        <v>385799398.84135985</v>
      </c>
      <c r="N15" s="10">
        <f t="shared" si="0"/>
        <v>64449735.29339166</v>
      </c>
      <c r="O15" s="10">
        <f t="shared" si="0"/>
        <v>3833664.0771786519</v>
      </c>
      <c r="P15" s="10">
        <f t="shared" si="0"/>
        <v>289157459.18627828</v>
      </c>
      <c r="Q15" s="10">
        <f t="shared" si="0"/>
        <v>65806804.08015494</v>
      </c>
      <c r="R15" s="10">
        <f t="shared" si="0"/>
        <v>1891553.9333610176</v>
      </c>
      <c r="S15" s="10">
        <f t="shared" si="0"/>
        <v>2583087.1600510906</v>
      </c>
      <c r="T15" s="10">
        <f t="shared" si="0"/>
        <v>523341.56375773164</v>
      </c>
      <c r="U15" s="10">
        <f t="shared" si="0"/>
        <v>3087541.8081334834</v>
      </c>
      <c r="V15" s="10">
        <f t="shared" si="0"/>
        <v>3481113.8789970544</v>
      </c>
      <c r="W15" s="10">
        <f t="shared" si="0"/>
        <v>908113.0137922602</v>
      </c>
      <c r="X15" s="10">
        <f t="shared" si="0"/>
        <v>9455547.5897281915</v>
      </c>
      <c r="Y15" s="10">
        <f t="shared" si="0"/>
        <v>3111546.6774590267</v>
      </c>
      <c r="Z15" s="10">
        <f t="shared" si="0"/>
        <v>155640302.88332236</v>
      </c>
      <c r="AA15" s="10">
        <f t="shared" si="0"/>
        <v>13314929.008747408</v>
      </c>
      <c r="AB15" s="10">
        <f t="shared" si="0"/>
        <v>1438611.5764846886</v>
      </c>
      <c r="AC15" s="10">
        <f t="shared" si="0"/>
        <v>3912443.5687673036</v>
      </c>
      <c r="AD15" s="10">
        <f t="shared" si="0"/>
        <v>1448783.6748465858</v>
      </c>
      <c r="AE15" s="10">
        <f t="shared" si="0"/>
        <v>2298414.1838661865</v>
      </c>
      <c r="AF15" s="10">
        <f t="shared" si="0"/>
        <v>3082064.5966942059</v>
      </c>
      <c r="AG15" s="10">
        <f t="shared" si="0"/>
        <v>10506415.697390746</v>
      </c>
      <c r="AH15" s="10">
        <f t="shared" si="0"/>
        <v>5122989.3418603344</v>
      </c>
      <c r="AI15" s="10">
        <f t="shared" si="0"/>
        <v>2341831.6961806393</v>
      </c>
      <c r="AJ15" s="10">
        <f t="shared" si="0"/>
        <v>1913814.3072252143</v>
      </c>
      <c r="AK15" s="10">
        <f t="shared" si="0"/>
        <v>1808665.1725417837</v>
      </c>
      <c r="AL15" s="10">
        <f t="shared" si="0"/>
        <v>3868838.4099782845</v>
      </c>
      <c r="AM15" s="10">
        <f t="shared" si="0"/>
        <v>3.4924596548080444E-10</v>
      </c>
      <c r="AN15" s="10">
        <f t="shared" si="0"/>
        <v>31698399.850101914</v>
      </c>
      <c r="AO15" s="10">
        <f t="shared" si="0"/>
        <v>204868665.94893593</v>
      </c>
      <c r="AP15" s="10">
        <f t="shared" si="0"/>
        <v>2350203.0573199717</v>
      </c>
      <c r="AQ15" s="10">
        <f t="shared" si="0"/>
        <v>332738402.52017909</v>
      </c>
      <c r="AR15" s="10">
        <f t="shared" si="0"/>
        <v>12490679.002015799</v>
      </c>
      <c r="AS15" s="10">
        <f t="shared" si="0"/>
        <v>17326425.326564047</v>
      </c>
      <c r="AT15" s="10">
        <f t="shared" si="0"/>
        <v>3009252.8288370227</v>
      </c>
      <c r="AU15" s="10">
        <f t="shared" si="0"/>
        <v>3530384.7354001254</v>
      </c>
      <c r="AV15" s="10">
        <f t="shared" si="0"/>
        <v>3302649.1996339625</v>
      </c>
      <c r="AW15" s="10">
        <f t="shared" si="0"/>
        <v>962343.36711743195</v>
      </c>
      <c r="AX15" s="10">
        <f t="shared" si="0"/>
        <v>4222927.1981560364</v>
      </c>
      <c r="AY15" s="10">
        <f t="shared" si="0"/>
        <v>123086996.59645872</v>
      </c>
      <c r="AZ15" s="10">
        <f t="shared" si="0"/>
        <v>71354356.975313053</v>
      </c>
      <c r="BA15" s="10">
        <f t="shared" si="0"/>
        <v>75297968.798418984</v>
      </c>
      <c r="BB15" s="10">
        <f t="shared" si="0"/>
        <v>141067669.30027819</v>
      </c>
      <c r="BC15" s="10">
        <f t="shared" si="0"/>
        <v>21417447.3491784</v>
      </c>
      <c r="BD15" s="10">
        <f t="shared" si="0"/>
        <v>8594556.3366775159</v>
      </c>
      <c r="BE15" s="10">
        <f t="shared" si="0"/>
        <v>185414768.72833124</v>
      </c>
      <c r="BF15" s="10">
        <f t="shared" si="0"/>
        <v>9608203.0493873693</v>
      </c>
      <c r="BG15" s="10">
        <f t="shared" si="0"/>
        <v>5349740.8710217597</v>
      </c>
      <c r="BH15" s="10">
        <f t="shared" si="0"/>
        <v>3763648.4148233016</v>
      </c>
      <c r="BI15" s="10">
        <f t="shared" si="0"/>
        <v>38093314.560006939</v>
      </c>
      <c r="BJ15" s="10">
        <f t="shared" si="0"/>
        <v>281494312.79655498</v>
      </c>
      <c r="BK15" s="10">
        <f t="shared" si="0"/>
        <v>1994704.6092244838</v>
      </c>
      <c r="BL15" s="10">
        <f t="shared" si="0"/>
        <v>4719940.4130589515</v>
      </c>
      <c r="BM15" s="10">
        <f t="shared" si="0"/>
        <v>23745042.405776948</v>
      </c>
      <c r="BN15" s="10">
        <f t="shared" si="0"/>
        <v>10265531.122174527</v>
      </c>
      <c r="BO15" s="10">
        <f t="shared" ref="BO15:DZ15" si="1">BO13</f>
        <v>523740.2626515103</v>
      </c>
      <c r="BP15" s="10">
        <f t="shared" si="1"/>
        <v>15980967.530457541</v>
      </c>
      <c r="BQ15" s="10">
        <f t="shared" si="1"/>
        <v>39144499.635889485</v>
      </c>
      <c r="BR15" s="10">
        <f t="shared" si="1"/>
        <v>9793130.6769616753</v>
      </c>
      <c r="BS15" s="10">
        <f t="shared" si="1"/>
        <v>2344639.3908728389</v>
      </c>
      <c r="BT15" s="10">
        <f t="shared" si="1"/>
        <v>3499996.2553755892</v>
      </c>
      <c r="BU15" s="10">
        <f t="shared" si="1"/>
        <v>486.93978055578191</v>
      </c>
      <c r="BV15" s="10">
        <f t="shared" si="1"/>
        <v>3543019.1377125881</v>
      </c>
      <c r="BW15" s="10">
        <f t="shared" si="1"/>
        <v>457106.92525915249</v>
      </c>
      <c r="BX15" s="10">
        <f t="shared" si="1"/>
        <v>1878969.1889525705</v>
      </c>
      <c r="BY15" s="10">
        <f t="shared" si="1"/>
        <v>2367284.5457297242</v>
      </c>
      <c r="BZ15" s="10">
        <f t="shared" si="1"/>
        <v>350470.22082647134</v>
      </c>
      <c r="CA15" s="10">
        <f t="shared" si="1"/>
        <v>385239643.04479438</v>
      </c>
      <c r="CB15" s="10">
        <f t="shared" si="1"/>
        <v>2841873.50069367</v>
      </c>
      <c r="CC15" s="10">
        <f t="shared" si="1"/>
        <v>2938477.7790777814</v>
      </c>
      <c r="CD15" s="10">
        <f t="shared" si="1"/>
        <v>1706902.727916185</v>
      </c>
      <c r="CE15" s="10">
        <f t="shared" si="1"/>
        <v>1470709.9138399125</v>
      </c>
      <c r="CF15" s="10">
        <f t="shared" si="1"/>
        <v>2877338.8893505749</v>
      </c>
      <c r="CG15" s="10">
        <f t="shared" si="1"/>
        <v>1779546.5457221954</v>
      </c>
      <c r="CH15" s="10">
        <f t="shared" si="1"/>
        <v>4825649.6230126452</v>
      </c>
      <c r="CI15" s="10">
        <f t="shared" si="1"/>
        <v>95280.315531259694</v>
      </c>
      <c r="CJ15" s="10">
        <f t="shared" si="1"/>
        <v>38029130.376890756</v>
      </c>
      <c r="CK15" s="10">
        <f t="shared" si="1"/>
        <v>11911738.787626034</v>
      </c>
      <c r="CL15" s="10">
        <f t="shared" si="1"/>
        <v>7794336.0815741774</v>
      </c>
      <c r="CM15" s="10">
        <f t="shared" si="1"/>
        <v>158601401.71288237</v>
      </c>
      <c r="CN15" s="10">
        <f t="shared" si="1"/>
        <v>55644708.831515685</v>
      </c>
      <c r="CO15" s="10">
        <f t="shared" si="1"/>
        <v>14.2385406793328</v>
      </c>
      <c r="CP15" s="10">
        <f t="shared" si="1"/>
        <v>6925655.2777761836</v>
      </c>
      <c r="CQ15" s="10">
        <f t="shared" si="1"/>
        <v>3282517.7376577398</v>
      </c>
      <c r="CR15" s="10">
        <f t="shared" si="1"/>
        <v>2747700.1749702501</v>
      </c>
      <c r="CS15" s="10">
        <f t="shared" si="1"/>
        <v>1424770.0661271263</v>
      </c>
      <c r="CT15" s="10">
        <f t="shared" si="1"/>
        <v>4150433.348902205</v>
      </c>
      <c r="CU15" s="10">
        <f t="shared" si="1"/>
        <v>713501.97079146013</v>
      </c>
      <c r="CV15" s="10">
        <f t="shared" si="1"/>
        <v>2323934.1523754592</v>
      </c>
      <c r="CW15" s="10">
        <f t="shared" si="1"/>
        <v>3418673.7672381676</v>
      </c>
      <c r="CX15" s="10">
        <f t="shared" si="1"/>
        <v>1037460.8913155391</v>
      </c>
      <c r="CY15" s="10">
        <f t="shared" si="1"/>
        <v>13224008.655602479</v>
      </c>
      <c r="CZ15" s="10">
        <f t="shared" si="1"/>
        <v>2129213.0768989953</v>
      </c>
      <c r="DA15" s="10">
        <f t="shared" si="1"/>
        <v>3528476.3685221761</v>
      </c>
      <c r="DB15" s="10">
        <f t="shared" si="1"/>
        <v>1998148.9836526522</v>
      </c>
      <c r="DC15" s="10">
        <f t="shared" si="1"/>
        <v>2148687.7408794169</v>
      </c>
      <c r="DD15" s="10">
        <f t="shared" si="1"/>
        <v>2232032.2547362042</v>
      </c>
      <c r="DE15" s="10">
        <f t="shared" si="1"/>
        <v>128640874.38028455</v>
      </c>
      <c r="DF15" s="10">
        <f t="shared" si="1"/>
        <v>734205.41482587543</v>
      </c>
      <c r="DG15" s="10">
        <f t="shared" si="1"/>
        <v>9263525.1669306476</v>
      </c>
      <c r="DH15" s="10">
        <f t="shared" si="1"/>
        <v>11882008.973083442</v>
      </c>
      <c r="DI15" s="10">
        <f t="shared" si="1"/>
        <v>6223614.2114125397</v>
      </c>
      <c r="DJ15" s="10">
        <f t="shared" si="1"/>
        <v>5146291.4104366256</v>
      </c>
      <c r="DK15" s="10">
        <f t="shared" si="1"/>
        <v>39810712.300936058</v>
      </c>
      <c r="DL15" s="10">
        <f t="shared" si="1"/>
        <v>3572345.3982817815</v>
      </c>
      <c r="DM15" s="10">
        <f t="shared" si="1"/>
        <v>7660576.0451398026</v>
      </c>
      <c r="DN15" s="10">
        <f t="shared" si="1"/>
        <v>26546126.222228929</v>
      </c>
      <c r="DO15" s="10">
        <f t="shared" si="1"/>
        <v>2818539.2764801062</v>
      </c>
      <c r="DP15" s="10">
        <f t="shared" si="1"/>
        <v>228.93303865776397</v>
      </c>
      <c r="DQ15" s="10">
        <f t="shared" si="1"/>
        <v>13114744.901219353</v>
      </c>
      <c r="DR15" s="10">
        <f t="shared" si="1"/>
        <v>7052545.1522994014</v>
      </c>
      <c r="DS15" s="10">
        <f t="shared" si="1"/>
        <v>3232880.6449969877</v>
      </c>
      <c r="DT15" s="10">
        <f t="shared" si="1"/>
        <v>4242903.1957447855</v>
      </c>
      <c r="DU15" s="10">
        <f t="shared" si="1"/>
        <v>3564099.151032465</v>
      </c>
      <c r="DV15" s="10">
        <f t="shared" si="1"/>
        <v>4014574.92511439</v>
      </c>
      <c r="DW15" s="10">
        <f t="shared" si="1"/>
        <v>912011.93639710383</v>
      </c>
      <c r="DX15" s="10">
        <f t="shared" si="1"/>
        <v>1260014.7465464489</v>
      </c>
      <c r="DY15" s="10">
        <f t="shared" si="1"/>
        <v>3152162.6192726409</v>
      </c>
      <c r="DZ15" s="10">
        <f t="shared" si="1"/>
        <v>11.612502221018076</v>
      </c>
      <c r="EA15" s="10">
        <f t="shared" ref="EA15:FX15" si="2">EA13</f>
        <v>4609706.3550897157</v>
      </c>
      <c r="EB15" s="10">
        <f t="shared" si="2"/>
        <v>3179132.7061377307</v>
      </c>
      <c r="EC15" s="10">
        <f t="shared" si="2"/>
        <v>1.7462298274040222E-9</v>
      </c>
      <c r="ED15" s="10">
        <f t="shared" si="2"/>
        <v>3017020.9061586559</v>
      </c>
      <c r="EE15" s="10">
        <f t="shared" si="2"/>
        <v>13752313.037479077</v>
      </c>
      <c r="EF15" s="10">
        <f t="shared" si="2"/>
        <v>3064636.9819492479</v>
      </c>
      <c r="EG15" s="10">
        <f t="shared" si="2"/>
        <v>3593761.0775133721</v>
      </c>
      <c r="EH15" s="10">
        <f t="shared" si="2"/>
        <v>121186199.46734937</v>
      </c>
      <c r="EI15" s="10">
        <f t="shared" si="2"/>
        <v>75562987.794366792</v>
      </c>
      <c r="EJ15" s="10">
        <f t="shared" si="2"/>
        <v>4612904.3406039728</v>
      </c>
      <c r="EK15" s="10">
        <f t="shared" si="2"/>
        <v>4086340.0548636499</v>
      </c>
      <c r="EL15" s="10">
        <f t="shared" si="2"/>
        <v>2577672.2358525703</v>
      </c>
      <c r="EM15" s="10">
        <f t="shared" si="2"/>
        <v>9307649.4629942775</v>
      </c>
      <c r="EN15" s="10">
        <f t="shared" si="2"/>
        <v>3308922.8226418188</v>
      </c>
      <c r="EO15" s="10">
        <f t="shared" si="2"/>
        <v>1913219.1921745767</v>
      </c>
      <c r="EP15" s="10">
        <f t="shared" si="2"/>
        <v>17809060.561356787</v>
      </c>
      <c r="EQ15" s="10">
        <f t="shared" si="2"/>
        <v>1763028.4063360004</v>
      </c>
      <c r="ER15" s="10">
        <f t="shared" si="2"/>
        <v>2377280.3101358926</v>
      </c>
      <c r="ES15" s="10">
        <f t="shared" si="2"/>
        <v>2564296.9783332283</v>
      </c>
      <c r="ET15" s="10">
        <f t="shared" si="2"/>
        <v>6314550.7665420212</v>
      </c>
      <c r="EU15" s="10">
        <f t="shared" si="2"/>
        <v>646149.71949653747</v>
      </c>
      <c r="EV15" s="10">
        <f t="shared" si="2"/>
        <v>3425386.6465244805</v>
      </c>
      <c r="EW15" s="10">
        <f t="shared" si="2"/>
        <v>3140663.8552762233</v>
      </c>
      <c r="EX15" s="10">
        <f t="shared" si="2"/>
        <v>7958934.2614614014</v>
      </c>
      <c r="EY15" s="10">
        <f t="shared" si="2"/>
        <v>1848805.7253242531</v>
      </c>
      <c r="EZ15" s="10">
        <f t="shared" si="2"/>
        <v>1.862645149230957E-9</v>
      </c>
      <c r="FA15" s="10">
        <f t="shared" si="2"/>
        <v>0</v>
      </c>
      <c r="FB15" s="10">
        <f t="shared" si="2"/>
        <v>8423206.2955189068</v>
      </c>
      <c r="FC15" s="10">
        <f t="shared" si="2"/>
        <v>4021161.4442000412</v>
      </c>
      <c r="FD15" s="10">
        <f t="shared" si="2"/>
        <v>1331069.8040118855</v>
      </c>
      <c r="FE15" s="10">
        <f t="shared" si="2"/>
        <v>2991354.9659392918</v>
      </c>
      <c r="FF15" s="10">
        <f t="shared" si="2"/>
        <v>1868121.0626985477</v>
      </c>
      <c r="FG15" s="10">
        <f t="shared" si="2"/>
        <v>681296.69194443419</v>
      </c>
      <c r="FH15" s="10">
        <f t="shared" si="2"/>
        <v>5786201.0379928621</v>
      </c>
      <c r="FI15" s="10">
        <f t="shared" si="2"/>
        <v>827873.48039734294</v>
      </c>
      <c r="FJ15" s="10">
        <f t="shared" si="2"/>
        <v>6046142.3320139917</v>
      </c>
      <c r="FK15" s="10">
        <f t="shared" si="2"/>
        <v>28774908.12115128</v>
      </c>
      <c r="FL15" s="10">
        <f t="shared" si="2"/>
        <v>17247826.129045293</v>
      </c>
      <c r="FM15" s="10">
        <f t="shared" si="2"/>
        <v>170543884.12996358</v>
      </c>
      <c r="FN15" s="10">
        <f t="shared" si="2"/>
        <v>0</v>
      </c>
      <c r="FO15" s="10">
        <f t="shared" si="2"/>
        <v>7594811.7979642842</v>
      </c>
      <c r="FP15" s="10">
        <f t="shared" si="2"/>
        <v>412899.65472720074</v>
      </c>
      <c r="FQ15" s="10">
        <f t="shared" si="2"/>
        <v>1.7462298274040222E-10</v>
      </c>
      <c r="FR15" s="10">
        <f t="shared" si="2"/>
        <v>1310840.4629558499</v>
      </c>
      <c r="FS15" s="10">
        <f t="shared" si="2"/>
        <v>0</v>
      </c>
      <c r="FT15" s="10">
        <f t="shared" si="2"/>
        <v>6571401.6911767544</v>
      </c>
      <c r="FU15" s="10">
        <f t="shared" si="2"/>
        <v>6927105.8576988876</v>
      </c>
      <c r="FV15" s="10">
        <f t="shared" si="2"/>
        <v>2731068.9945910117</v>
      </c>
      <c r="FW15" s="10">
        <f t="shared" si="2"/>
        <v>1051639.914993631</v>
      </c>
      <c r="FX15" s="10">
        <f t="shared" si="2"/>
        <v>239732007.08000001</v>
      </c>
      <c r="FY15" s="4">
        <f>SUM(B15:FX15)</f>
        <v>5140919915.3636971</v>
      </c>
      <c r="FZ15" s="32"/>
      <c r="GA15" s="4"/>
      <c r="GB15" s="26"/>
    </row>
    <row r="16" spans="1:254" x14ac:dyDescent="0.25">
      <c r="A16" t="s">
        <v>395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0</v>
      </c>
      <c r="AX16" s="16">
        <v>0</v>
      </c>
      <c r="AY16" s="16">
        <v>0</v>
      </c>
      <c r="AZ16" s="16">
        <v>0</v>
      </c>
      <c r="BA16" s="16">
        <v>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0</v>
      </c>
      <c r="BK16" s="16">
        <v>0</v>
      </c>
      <c r="BL16" s="16">
        <v>0</v>
      </c>
      <c r="BM16" s="16">
        <v>0</v>
      </c>
      <c r="BN16" s="16">
        <v>0</v>
      </c>
      <c r="BO16" s="16">
        <v>0</v>
      </c>
      <c r="BP16" s="16">
        <v>0</v>
      </c>
      <c r="BQ16" s="16">
        <v>0</v>
      </c>
      <c r="BR16" s="16">
        <v>0</v>
      </c>
      <c r="BS16" s="16">
        <v>0</v>
      </c>
      <c r="BT16" s="16">
        <v>0</v>
      </c>
      <c r="BU16" s="16">
        <v>0</v>
      </c>
      <c r="BV16" s="16">
        <v>0</v>
      </c>
      <c r="BW16" s="16">
        <v>0</v>
      </c>
      <c r="BX16" s="16">
        <v>0</v>
      </c>
      <c r="BY16" s="16">
        <v>0</v>
      </c>
      <c r="BZ16" s="16">
        <v>0</v>
      </c>
      <c r="CA16" s="16">
        <v>0</v>
      </c>
      <c r="CB16" s="16">
        <v>0</v>
      </c>
      <c r="CC16" s="16">
        <v>0</v>
      </c>
      <c r="CD16" s="16">
        <v>0</v>
      </c>
      <c r="CE16" s="16">
        <v>0</v>
      </c>
      <c r="CF16" s="16">
        <v>0</v>
      </c>
      <c r="CG16" s="16">
        <v>0</v>
      </c>
      <c r="CH16" s="16">
        <v>0</v>
      </c>
      <c r="CI16" s="16">
        <v>0</v>
      </c>
      <c r="CJ16" s="16">
        <v>0</v>
      </c>
      <c r="CK16" s="16">
        <v>0</v>
      </c>
      <c r="CL16" s="16">
        <v>0</v>
      </c>
      <c r="CM16" s="16">
        <v>0</v>
      </c>
      <c r="CN16" s="16">
        <v>0</v>
      </c>
      <c r="CO16" s="16">
        <v>0</v>
      </c>
      <c r="CP16" s="16">
        <v>0</v>
      </c>
      <c r="CQ16" s="16">
        <v>0</v>
      </c>
      <c r="CR16" s="16">
        <v>0</v>
      </c>
      <c r="CS16" s="16">
        <v>0</v>
      </c>
      <c r="CT16" s="16">
        <v>0</v>
      </c>
      <c r="CU16" s="16">
        <v>0</v>
      </c>
      <c r="CV16" s="16">
        <v>0</v>
      </c>
      <c r="CW16" s="16">
        <v>0</v>
      </c>
      <c r="CX16" s="16">
        <v>0</v>
      </c>
      <c r="CY16" s="16">
        <v>0</v>
      </c>
      <c r="CZ16" s="16">
        <v>0</v>
      </c>
      <c r="DA16" s="16">
        <v>0</v>
      </c>
      <c r="DB16" s="16">
        <v>0</v>
      </c>
      <c r="DC16" s="16">
        <v>0</v>
      </c>
      <c r="DD16" s="16">
        <v>0</v>
      </c>
      <c r="DE16" s="16">
        <v>0</v>
      </c>
      <c r="DF16" s="16">
        <v>0</v>
      </c>
      <c r="DG16" s="16">
        <v>0</v>
      </c>
      <c r="DH16" s="16">
        <v>0</v>
      </c>
      <c r="DI16" s="16">
        <v>0</v>
      </c>
      <c r="DJ16" s="16">
        <v>0</v>
      </c>
      <c r="DK16" s="16">
        <v>0</v>
      </c>
      <c r="DL16" s="16">
        <v>0</v>
      </c>
      <c r="DM16" s="16">
        <v>0</v>
      </c>
      <c r="DN16" s="16">
        <v>0</v>
      </c>
      <c r="DO16" s="16">
        <v>0</v>
      </c>
      <c r="DP16" s="16">
        <v>0</v>
      </c>
      <c r="DQ16" s="16">
        <v>0</v>
      </c>
      <c r="DR16" s="16">
        <v>0</v>
      </c>
      <c r="DS16" s="16">
        <v>0</v>
      </c>
      <c r="DT16" s="16">
        <v>0</v>
      </c>
      <c r="DU16" s="16">
        <v>0</v>
      </c>
      <c r="DV16" s="16">
        <v>0</v>
      </c>
      <c r="DW16" s="16">
        <v>0</v>
      </c>
      <c r="DX16" s="16">
        <v>0</v>
      </c>
      <c r="DY16" s="16">
        <v>0</v>
      </c>
      <c r="DZ16" s="16">
        <v>0</v>
      </c>
      <c r="EA16" s="16">
        <v>0</v>
      </c>
      <c r="EB16" s="16">
        <v>0</v>
      </c>
      <c r="EC16" s="16">
        <v>0</v>
      </c>
      <c r="ED16" s="16">
        <v>0</v>
      </c>
      <c r="EE16" s="16">
        <v>0</v>
      </c>
      <c r="EF16" s="16">
        <v>0</v>
      </c>
      <c r="EG16" s="16">
        <v>0</v>
      </c>
      <c r="EH16" s="16">
        <v>0</v>
      </c>
      <c r="EI16" s="16">
        <v>0</v>
      </c>
      <c r="EJ16" s="16">
        <v>0</v>
      </c>
      <c r="EK16" s="16">
        <v>0</v>
      </c>
      <c r="EL16" s="16">
        <v>0</v>
      </c>
      <c r="EM16" s="16">
        <v>0</v>
      </c>
      <c r="EN16" s="16">
        <v>0</v>
      </c>
      <c r="EO16" s="16">
        <v>0</v>
      </c>
      <c r="EP16" s="16">
        <v>0</v>
      </c>
      <c r="EQ16" s="16">
        <v>0</v>
      </c>
      <c r="ER16" s="16">
        <v>0</v>
      </c>
      <c r="ES16" s="16">
        <v>0</v>
      </c>
      <c r="ET16" s="16">
        <v>0</v>
      </c>
      <c r="EU16" s="16">
        <v>0</v>
      </c>
      <c r="EV16" s="16">
        <v>0</v>
      </c>
      <c r="EW16" s="16">
        <v>0</v>
      </c>
      <c r="EX16" s="16">
        <v>0</v>
      </c>
      <c r="EY16" s="16">
        <v>0</v>
      </c>
      <c r="EZ16" s="16">
        <v>0</v>
      </c>
      <c r="FA16" s="16">
        <v>0</v>
      </c>
      <c r="FB16" s="16">
        <v>0</v>
      </c>
      <c r="FC16" s="16">
        <v>0</v>
      </c>
      <c r="FD16" s="16">
        <v>0</v>
      </c>
      <c r="FE16" s="16">
        <v>0</v>
      </c>
      <c r="FF16" s="16">
        <v>0</v>
      </c>
      <c r="FG16" s="16">
        <v>0</v>
      </c>
      <c r="FH16" s="16">
        <v>0</v>
      </c>
      <c r="FI16" s="16">
        <v>0</v>
      </c>
      <c r="FJ16" s="16">
        <v>0</v>
      </c>
      <c r="FK16" s="16">
        <v>0</v>
      </c>
      <c r="FL16" s="16">
        <v>0</v>
      </c>
      <c r="FM16" s="16">
        <v>0</v>
      </c>
      <c r="FN16" s="16">
        <v>0</v>
      </c>
      <c r="FO16" s="16">
        <v>0</v>
      </c>
      <c r="FP16" s="16">
        <v>0</v>
      </c>
      <c r="FQ16" s="16">
        <v>0</v>
      </c>
      <c r="FR16" s="16">
        <v>0</v>
      </c>
      <c r="FS16" s="16">
        <v>0</v>
      </c>
      <c r="FT16" s="16">
        <v>0</v>
      </c>
      <c r="FU16" s="16">
        <v>0</v>
      </c>
      <c r="FV16" s="16">
        <v>0</v>
      </c>
      <c r="FW16" s="16">
        <v>0</v>
      </c>
      <c r="FX16" s="16">
        <v>0</v>
      </c>
      <c r="FY16" s="17">
        <f>SUM(B16:FX16)</f>
        <v>0</v>
      </c>
      <c r="FZ16" s="4"/>
      <c r="GC16" s="4"/>
    </row>
    <row r="17" spans="1:254" s="12" customFormat="1" x14ac:dyDescent="0.25">
      <c r="A17" s="12" t="s">
        <v>396</v>
      </c>
      <c r="B17" s="11">
        <f t="shared" ref="B17:BM17" si="3">IF(B15-B16&lt;1000,0,ROUND((B15-B16)/B14,2))</f>
        <v>4606175.1900000004</v>
      </c>
      <c r="C17" s="11">
        <f t="shared" si="3"/>
        <v>28249591.670000002</v>
      </c>
      <c r="D17" s="11">
        <f t="shared" si="3"/>
        <v>2844144.39</v>
      </c>
      <c r="E17" s="11">
        <f t="shared" si="3"/>
        <v>17702128.780000001</v>
      </c>
      <c r="F17" s="11">
        <f t="shared" si="3"/>
        <v>423557.29</v>
      </c>
      <c r="G17" s="11">
        <f t="shared" si="3"/>
        <v>1010098.18</v>
      </c>
      <c r="H17" s="11">
        <f t="shared" si="3"/>
        <v>5805792.8200000003</v>
      </c>
      <c r="I17" s="11">
        <f t="shared" si="3"/>
        <v>1514940.73</v>
      </c>
      <c r="J17" s="11">
        <f t="shared" si="3"/>
        <v>238137.94</v>
      </c>
      <c r="K17" s="11">
        <f t="shared" si="3"/>
        <v>127080.48</v>
      </c>
      <c r="L17" s="11">
        <f t="shared" si="3"/>
        <v>460398.53</v>
      </c>
      <c r="M17" s="11">
        <f t="shared" si="3"/>
        <v>42866599.869999997</v>
      </c>
      <c r="N17" s="11">
        <f t="shared" si="3"/>
        <v>7161081.7000000002</v>
      </c>
      <c r="O17" s="11">
        <f t="shared" si="3"/>
        <v>319472.01</v>
      </c>
      <c r="P17" s="11">
        <f t="shared" si="3"/>
        <v>32128606.579999998</v>
      </c>
      <c r="Q17" s="11">
        <f t="shared" si="3"/>
        <v>7311867.1200000001</v>
      </c>
      <c r="R17" s="11">
        <f t="shared" si="3"/>
        <v>210172.66</v>
      </c>
      <c r="S17" s="11">
        <f t="shared" si="3"/>
        <v>287009.68</v>
      </c>
      <c r="T17" s="11">
        <f t="shared" si="3"/>
        <v>58149.06</v>
      </c>
      <c r="U17" s="11">
        <f t="shared" si="3"/>
        <v>257295.15</v>
      </c>
      <c r="V17" s="11">
        <f t="shared" si="3"/>
        <v>386790.43</v>
      </c>
      <c r="W17" s="11">
        <f t="shared" si="3"/>
        <v>100901.45</v>
      </c>
      <c r="X17" s="11">
        <f t="shared" si="3"/>
        <v>787962.3</v>
      </c>
      <c r="Y17" s="11">
        <f t="shared" si="3"/>
        <v>345727.41</v>
      </c>
      <c r="Z17" s="11">
        <f t="shared" si="3"/>
        <v>17293366.989999998</v>
      </c>
      <c r="AA17" s="11">
        <f t="shared" si="3"/>
        <v>1479436.56</v>
      </c>
      <c r="AB17" s="11">
        <f t="shared" si="3"/>
        <v>159845.73000000001</v>
      </c>
      <c r="AC17" s="11">
        <f t="shared" si="3"/>
        <v>434715.95</v>
      </c>
      <c r="AD17" s="11">
        <f t="shared" si="3"/>
        <v>120731.97</v>
      </c>
      <c r="AE17" s="11">
        <f t="shared" si="3"/>
        <v>191534.52</v>
      </c>
      <c r="AF17" s="11">
        <f t="shared" si="3"/>
        <v>342451.62</v>
      </c>
      <c r="AG17" s="11">
        <f t="shared" si="3"/>
        <v>1167379.52</v>
      </c>
      <c r="AH17" s="11">
        <f t="shared" si="3"/>
        <v>426915.78</v>
      </c>
      <c r="AI17" s="11">
        <f t="shared" si="3"/>
        <v>260203.51999999999</v>
      </c>
      <c r="AJ17" s="11">
        <f t="shared" si="3"/>
        <v>159484.53</v>
      </c>
      <c r="AK17" s="11">
        <f t="shared" si="3"/>
        <v>200962.8</v>
      </c>
      <c r="AL17" s="11">
        <f t="shared" si="3"/>
        <v>429870.93</v>
      </c>
      <c r="AM17" s="11">
        <f t="shared" si="3"/>
        <v>0</v>
      </c>
      <c r="AN17" s="11">
        <f t="shared" si="3"/>
        <v>3522044.43</v>
      </c>
      <c r="AO17" s="11">
        <f t="shared" si="3"/>
        <v>22763185.109999999</v>
      </c>
      <c r="AP17" s="11">
        <f t="shared" si="3"/>
        <v>261133.67</v>
      </c>
      <c r="AQ17" s="11">
        <f t="shared" si="3"/>
        <v>36970933.609999999</v>
      </c>
      <c r="AR17" s="11">
        <f t="shared" si="3"/>
        <v>1387853.22</v>
      </c>
      <c r="AS17" s="11">
        <f t="shared" si="3"/>
        <v>1925158.37</v>
      </c>
      <c r="AT17" s="11">
        <f t="shared" si="3"/>
        <v>250771.07</v>
      </c>
      <c r="AU17" s="11">
        <f t="shared" si="3"/>
        <v>392264.97</v>
      </c>
      <c r="AV17" s="11">
        <f t="shared" si="3"/>
        <v>366961.02</v>
      </c>
      <c r="AW17" s="11">
        <f t="shared" si="3"/>
        <v>106927.03999999999</v>
      </c>
      <c r="AX17" s="11">
        <f t="shared" si="3"/>
        <v>469214.13</v>
      </c>
      <c r="AY17" s="11">
        <f t="shared" si="3"/>
        <v>13676332.960000001</v>
      </c>
      <c r="AZ17" s="11">
        <f t="shared" si="3"/>
        <v>7928261.8899999997</v>
      </c>
      <c r="BA17" s="11">
        <f t="shared" si="3"/>
        <v>8366440.9800000004</v>
      </c>
      <c r="BB17" s="11">
        <f t="shared" si="3"/>
        <v>15674185.48</v>
      </c>
      <c r="BC17" s="11">
        <f t="shared" si="3"/>
        <v>2379716.37</v>
      </c>
      <c r="BD17" s="11">
        <f t="shared" si="3"/>
        <v>954950.7</v>
      </c>
      <c r="BE17" s="11">
        <f t="shared" si="3"/>
        <v>20601640.969999999</v>
      </c>
      <c r="BF17" s="11">
        <f t="shared" si="3"/>
        <v>800683.59</v>
      </c>
      <c r="BG17" s="11">
        <f t="shared" si="3"/>
        <v>594415.65</v>
      </c>
      <c r="BH17" s="11">
        <f t="shared" si="3"/>
        <v>418183.16</v>
      </c>
      <c r="BI17" s="11">
        <f t="shared" si="3"/>
        <v>4232590.51</v>
      </c>
      <c r="BJ17" s="11">
        <f t="shared" si="3"/>
        <v>31277145.870000001</v>
      </c>
      <c r="BK17" s="11">
        <f t="shared" si="3"/>
        <v>166225.38</v>
      </c>
      <c r="BL17" s="11">
        <f t="shared" si="3"/>
        <v>524437.81999999995</v>
      </c>
      <c r="BM17" s="11">
        <f t="shared" si="3"/>
        <v>2638338.0499999998</v>
      </c>
      <c r="BN17" s="11">
        <f t="shared" ref="BN17:BT17" si="4">IF(BN15-BN16&lt;1000,0,ROUND((BN15-BN16)/BN14,2))</f>
        <v>855460.93</v>
      </c>
      <c r="BO17" s="11">
        <f t="shared" si="4"/>
        <v>58193.36</v>
      </c>
      <c r="BP17" s="11">
        <f t="shared" si="4"/>
        <v>1775663.06</v>
      </c>
      <c r="BQ17" s="11">
        <f t="shared" si="4"/>
        <v>4349388.8499999996</v>
      </c>
      <c r="BR17" s="11">
        <f t="shared" si="4"/>
        <v>1088125.6299999999</v>
      </c>
      <c r="BS17" s="11">
        <f t="shared" si="4"/>
        <v>195386.62</v>
      </c>
      <c r="BT17" s="11">
        <f t="shared" si="4"/>
        <v>291666.34999999998</v>
      </c>
      <c r="BU17" s="11">
        <f>IF(BU15-BU16&lt;1000,0,ROUND((BU15-BU16)/BU14,2))</f>
        <v>0</v>
      </c>
      <c r="BV17" s="11">
        <f t="shared" ref="BV17:EG17" si="5">IF(BV15-BV16&lt;1000,0,ROUND((BV15-BV16)/BV14,2))</f>
        <v>393668.79</v>
      </c>
      <c r="BW17" s="11">
        <f t="shared" si="5"/>
        <v>50789.66</v>
      </c>
      <c r="BX17" s="11">
        <f t="shared" si="5"/>
        <v>208774.35</v>
      </c>
      <c r="BY17" s="11">
        <f t="shared" si="5"/>
        <v>263031.62</v>
      </c>
      <c r="BZ17" s="11">
        <f t="shared" si="5"/>
        <v>38941.14</v>
      </c>
      <c r="CA17" s="11">
        <f t="shared" si="5"/>
        <v>42804404.780000001</v>
      </c>
      <c r="CB17" s="11">
        <f t="shared" si="5"/>
        <v>236822.79</v>
      </c>
      <c r="CC17" s="11">
        <f t="shared" si="5"/>
        <v>326497.53000000003</v>
      </c>
      <c r="CD17" s="11">
        <f t="shared" si="5"/>
        <v>189655.86</v>
      </c>
      <c r="CE17" s="11">
        <f t="shared" si="5"/>
        <v>122559.16</v>
      </c>
      <c r="CF17" s="11">
        <f t="shared" si="5"/>
        <v>239778.24</v>
      </c>
      <c r="CG17" s="11">
        <f t="shared" si="5"/>
        <v>197727.39</v>
      </c>
      <c r="CH17" s="11">
        <f t="shared" si="5"/>
        <v>536183.29</v>
      </c>
      <c r="CI17" s="11">
        <f t="shared" si="5"/>
        <v>10586.7</v>
      </c>
      <c r="CJ17" s="11">
        <f t="shared" si="5"/>
        <v>3169094.2</v>
      </c>
      <c r="CK17" s="11">
        <f t="shared" si="5"/>
        <v>1323526.53</v>
      </c>
      <c r="CL17" s="11">
        <f t="shared" si="5"/>
        <v>649528.01</v>
      </c>
      <c r="CM17" s="11">
        <f t="shared" si="5"/>
        <v>17622377.969999999</v>
      </c>
      <c r="CN17" s="11">
        <f t="shared" si="5"/>
        <v>6182745.4299999997</v>
      </c>
      <c r="CO17" s="11">
        <f t="shared" si="5"/>
        <v>0</v>
      </c>
      <c r="CP17" s="11">
        <f t="shared" si="5"/>
        <v>769517.25</v>
      </c>
      <c r="CQ17" s="11">
        <f t="shared" si="5"/>
        <v>364724.19</v>
      </c>
      <c r="CR17" s="11">
        <f t="shared" si="5"/>
        <v>228975.01</v>
      </c>
      <c r="CS17" s="11">
        <f t="shared" si="5"/>
        <v>118730.84</v>
      </c>
      <c r="CT17" s="11">
        <f t="shared" si="5"/>
        <v>345869.45</v>
      </c>
      <c r="CU17" s="11">
        <f t="shared" si="5"/>
        <v>79278</v>
      </c>
      <c r="CV17" s="11">
        <f t="shared" si="5"/>
        <v>258214.91</v>
      </c>
      <c r="CW17" s="11">
        <f t="shared" si="5"/>
        <v>379852.64</v>
      </c>
      <c r="CX17" s="11">
        <f t="shared" si="5"/>
        <v>115273.43</v>
      </c>
      <c r="CY17" s="11">
        <f t="shared" si="5"/>
        <v>1469334.3</v>
      </c>
      <c r="CZ17" s="11">
        <f t="shared" si="5"/>
        <v>177434.42</v>
      </c>
      <c r="DA17" s="11">
        <f t="shared" si="5"/>
        <v>294039.7</v>
      </c>
      <c r="DB17" s="11">
        <f t="shared" si="5"/>
        <v>166512.42000000001</v>
      </c>
      <c r="DC17" s="11">
        <f t="shared" si="5"/>
        <v>238743.08</v>
      </c>
      <c r="DD17" s="11">
        <f t="shared" si="5"/>
        <v>186002.69</v>
      </c>
      <c r="DE17" s="11">
        <f t="shared" si="5"/>
        <v>14293430.49</v>
      </c>
      <c r="DF17" s="11">
        <f t="shared" si="5"/>
        <v>61183.78</v>
      </c>
      <c r="DG17" s="11">
        <f t="shared" si="5"/>
        <v>1029280.57</v>
      </c>
      <c r="DH17" s="11">
        <f t="shared" si="5"/>
        <v>1320223.22</v>
      </c>
      <c r="DI17" s="11">
        <f t="shared" si="5"/>
        <v>691512.69</v>
      </c>
      <c r="DJ17" s="11">
        <f t="shared" si="5"/>
        <v>428857.62</v>
      </c>
      <c r="DK17" s="11">
        <f t="shared" si="5"/>
        <v>3317559.36</v>
      </c>
      <c r="DL17" s="11">
        <f t="shared" si="5"/>
        <v>396927.27</v>
      </c>
      <c r="DM17" s="11">
        <f t="shared" si="5"/>
        <v>851175.12</v>
      </c>
      <c r="DN17" s="11">
        <f t="shared" si="5"/>
        <v>2949569.58</v>
      </c>
      <c r="DO17" s="11">
        <f t="shared" si="5"/>
        <v>234878.27</v>
      </c>
      <c r="DP17" s="11">
        <f t="shared" si="5"/>
        <v>0</v>
      </c>
      <c r="DQ17" s="11">
        <f t="shared" si="5"/>
        <v>1092895.4099999999</v>
      </c>
      <c r="DR17" s="11">
        <f t="shared" si="5"/>
        <v>587712.1</v>
      </c>
      <c r="DS17" s="11">
        <f t="shared" si="5"/>
        <v>269406.71999999997</v>
      </c>
      <c r="DT17" s="11">
        <f t="shared" si="5"/>
        <v>353575.27</v>
      </c>
      <c r="DU17" s="11">
        <f t="shared" si="5"/>
        <v>396011.02</v>
      </c>
      <c r="DV17" s="11">
        <f t="shared" si="5"/>
        <v>446063.88</v>
      </c>
      <c r="DW17" s="11">
        <f t="shared" si="5"/>
        <v>101334.66</v>
      </c>
      <c r="DX17" s="11">
        <f t="shared" si="5"/>
        <v>140001.64000000001</v>
      </c>
      <c r="DY17" s="11">
        <f t="shared" si="5"/>
        <v>350240.29</v>
      </c>
      <c r="DZ17" s="11">
        <f t="shared" si="5"/>
        <v>0</v>
      </c>
      <c r="EA17" s="11">
        <f t="shared" si="5"/>
        <v>384142.2</v>
      </c>
      <c r="EB17" s="11">
        <f t="shared" si="5"/>
        <v>264927.73</v>
      </c>
      <c r="EC17" s="11">
        <f t="shared" si="5"/>
        <v>0</v>
      </c>
      <c r="ED17" s="11">
        <f t="shared" si="5"/>
        <v>251418.41</v>
      </c>
      <c r="EE17" s="11">
        <f t="shared" si="5"/>
        <v>1146026.0900000001</v>
      </c>
      <c r="EF17" s="11">
        <f t="shared" si="5"/>
        <v>255386.42</v>
      </c>
      <c r="EG17" s="11">
        <f t="shared" si="5"/>
        <v>299480.09000000003</v>
      </c>
      <c r="EH17" s="11">
        <f t="shared" ref="EH17:FW17" si="6">IF(EH15-EH16&lt;1000,0,ROUND((EH15-EH16)/EH14,2))</f>
        <v>10098849.960000001</v>
      </c>
      <c r="EI17" s="11">
        <f t="shared" si="6"/>
        <v>8395887.5299999993</v>
      </c>
      <c r="EJ17" s="11">
        <f t="shared" si="6"/>
        <v>512544.93</v>
      </c>
      <c r="EK17" s="11">
        <f t="shared" si="6"/>
        <v>454037.78</v>
      </c>
      <c r="EL17" s="11">
        <f t="shared" si="6"/>
        <v>286408.03000000003</v>
      </c>
      <c r="EM17" s="11">
        <f t="shared" si="6"/>
        <v>1034183.27</v>
      </c>
      <c r="EN17" s="11">
        <f t="shared" si="6"/>
        <v>275743.57</v>
      </c>
      <c r="EO17" s="11">
        <f t="shared" si="6"/>
        <v>212579.91</v>
      </c>
      <c r="EP17" s="11">
        <f t="shared" si="6"/>
        <v>1978784.51</v>
      </c>
      <c r="EQ17" s="11">
        <f t="shared" si="6"/>
        <v>146919.03</v>
      </c>
      <c r="ER17" s="11">
        <f t="shared" si="6"/>
        <v>198106.69</v>
      </c>
      <c r="ES17" s="11">
        <f t="shared" si="6"/>
        <v>213691.41</v>
      </c>
      <c r="ET17" s="11">
        <f t="shared" si="6"/>
        <v>526212.56000000006</v>
      </c>
      <c r="EU17" s="11">
        <f t="shared" si="6"/>
        <v>71794.41</v>
      </c>
      <c r="EV17" s="11">
        <f t="shared" si="6"/>
        <v>380598.52</v>
      </c>
      <c r="EW17" s="11">
        <f t="shared" si="6"/>
        <v>261721.99</v>
      </c>
      <c r="EX17" s="11">
        <f t="shared" si="6"/>
        <v>884326.03</v>
      </c>
      <c r="EY17" s="11">
        <f t="shared" si="6"/>
        <v>154067.14000000001</v>
      </c>
      <c r="EZ17" s="11">
        <f t="shared" si="6"/>
        <v>0</v>
      </c>
      <c r="FA17" s="11">
        <f t="shared" si="6"/>
        <v>0</v>
      </c>
      <c r="FB17" s="11">
        <f t="shared" si="6"/>
        <v>935911.81</v>
      </c>
      <c r="FC17" s="11">
        <f t="shared" si="6"/>
        <v>335096.78999999998</v>
      </c>
      <c r="FD17" s="11">
        <f t="shared" si="6"/>
        <v>110922.48</v>
      </c>
      <c r="FE17" s="11">
        <f t="shared" si="6"/>
        <v>332372.77</v>
      </c>
      <c r="FF17" s="11">
        <f t="shared" si="6"/>
        <v>155676.76</v>
      </c>
      <c r="FG17" s="11">
        <f t="shared" si="6"/>
        <v>75699.63</v>
      </c>
      <c r="FH17" s="11">
        <f t="shared" si="6"/>
        <v>642911.23</v>
      </c>
      <c r="FI17" s="11">
        <f t="shared" si="6"/>
        <v>68989.460000000006</v>
      </c>
      <c r="FJ17" s="11">
        <f t="shared" si="6"/>
        <v>671793.59</v>
      </c>
      <c r="FK17" s="11">
        <f t="shared" si="6"/>
        <v>3197212.01</v>
      </c>
      <c r="FL17" s="11">
        <f t="shared" si="6"/>
        <v>1916425.13</v>
      </c>
      <c r="FM17" s="11">
        <f t="shared" si="6"/>
        <v>18949320.460000001</v>
      </c>
      <c r="FN17" s="11">
        <f t="shared" si="6"/>
        <v>0</v>
      </c>
      <c r="FO17" s="11">
        <f t="shared" si="6"/>
        <v>843867.98</v>
      </c>
      <c r="FP17" s="11">
        <f t="shared" si="6"/>
        <v>45877.74</v>
      </c>
      <c r="FQ17" s="11">
        <f t="shared" si="6"/>
        <v>0</v>
      </c>
      <c r="FR17" s="11">
        <f t="shared" si="6"/>
        <v>145648.94</v>
      </c>
      <c r="FS17" s="11">
        <f t="shared" si="6"/>
        <v>0</v>
      </c>
      <c r="FT17" s="11">
        <f t="shared" si="6"/>
        <v>547616.81000000006</v>
      </c>
      <c r="FU17" s="11">
        <f t="shared" si="6"/>
        <v>577258.81999999995</v>
      </c>
      <c r="FV17" s="11">
        <f t="shared" si="6"/>
        <v>303452.11</v>
      </c>
      <c r="FW17" s="11">
        <f t="shared" si="6"/>
        <v>116848.88</v>
      </c>
      <c r="FX17" s="11">
        <f>IF(FX15-FX16&lt;1000,0,ROUND((FX15-FX16)/FX14,2))-0.01</f>
        <v>19977667.25</v>
      </c>
      <c r="FY17" s="4">
        <f>SUM(B17:FX17)</f>
        <v>552843906.25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9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42" t="s">
        <v>398</v>
      </c>
      <c r="B21" s="21">
        <v>-20380.222222222223</v>
      </c>
      <c r="C21" s="21">
        <v>-33564.5</v>
      </c>
      <c r="D21" s="21">
        <v>-28900.757777777777</v>
      </c>
      <c r="E21" s="21">
        <v>0</v>
      </c>
      <c r="F21" s="21">
        <v>0</v>
      </c>
      <c r="G21" s="21">
        <v>0</v>
      </c>
      <c r="H21" s="21">
        <v>-29594.444444444445</v>
      </c>
      <c r="I21" s="21">
        <v>0</v>
      </c>
      <c r="J21" s="21">
        <v>0</v>
      </c>
      <c r="K21" s="21">
        <v>-12304.944444444445</v>
      </c>
      <c r="L21" s="21">
        <v>0</v>
      </c>
      <c r="M21" s="21">
        <v>0</v>
      </c>
      <c r="N21" s="21">
        <v>-34000.111111111109</v>
      </c>
      <c r="O21" s="21">
        <v>0</v>
      </c>
      <c r="P21" s="21">
        <v>-21393.557777777776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-60762.23333333333</v>
      </c>
      <c r="AA21" s="21">
        <v>-37035.666666666664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-15697.636666666665</v>
      </c>
      <c r="AO21" s="21">
        <v>-62177.738572991104</v>
      </c>
      <c r="AP21" s="21">
        <v>0</v>
      </c>
      <c r="AQ21" s="21">
        <v>-29631.666666666668</v>
      </c>
      <c r="AR21" s="21">
        <v>-13063.111111111111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-9915.9405333333343</v>
      </c>
      <c r="AZ21" s="21">
        <v>-7791.0961333333335</v>
      </c>
      <c r="BA21" s="21">
        <v>-6640.1387500000001</v>
      </c>
      <c r="BB21" s="21">
        <v>0</v>
      </c>
      <c r="BC21" s="21">
        <v>-4279.2005277777771</v>
      </c>
      <c r="BD21" s="21">
        <v>0</v>
      </c>
      <c r="BE21" s="21">
        <v>-29736.135555555553</v>
      </c>
      <c r="BF21" s="21">
        <v>-885.35183333333327</v>
      </c>
      <c r="BG21" s="21">
        <v>0</v>
      </c>
      <c r="BH21" s="21">
        <v>0</v>
      </c>
      <c r="BI21" s="21">
        <v>0</v>
      </c>
      <c r="BJ21" s="21">
        <v>-10098.111111111111</v>
      </c>
      <c r="BK21" s="21">
        <v>0</v>
      </c>
      <c r="BL21" s="21">
        <v>0</v>
      </c>
      <c r="BM21" s="21">
        <v>-11426.944444444445</v>
      </c>
      <c r="BN21" s="21"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>
        <v>0</v>
      </c>
      <c r="BX21" s="21">
        <v>0</v>
      </c>
      <c r="BY21" s="21">
        <v>0</v>
      </c>
      <c r="BZ21" s="21">
        <v>0</v>
      </c>
      <c r="CA21" s="21">
        <v>-56039.955555555556</v>
      </c>
      <c r="CB21" s="21">
        <v>0</v>
      </c>
      <c r="CC21" s="21">
        <v>0</v>
      </c>
      <c r="CD21" s="21">
        <v>0</v>
      </c>
      <c r="CE21" s="21">
        <v>0</v>
      </c>
      <c r="CF21" s="21">
        <v>0</v>
      </c>
      <c r="CG21" s="21">
        <v>0</v>
      </c>
      <c r="CH21" s="21">
        <v>0</v>
      </c>
      <c r="CI21" s="21">
        <v>0</v>
      </c>
      <c r="CJ21" s="21">
        <v>0</v>
      </c>
      <c r="CK21" s="21">
        <v>0</v>
      </c>
      <c r="CL21" s="21">
        <v>0</v>
      </c>
      <c r="CM21" s="21">
        <v>-48076.333333333336</v>
      </c>
      <c r="CN21" s="21">
        <v>-25904.166666666668</v>
      </c>
      <c r="CO21" s="21">
        <v>0</v>
      </c>
      <c r="CP21" s="21">
        <v>0</v>
      </c>
      <c r="CQ21" s="21">
        <v>0</v>
      </c>
      <c r="CR21" s="21">
        <v>0</v>
      </c>
      <c r="CS21" s="21">
        <v>0</v>
      </c>
      <c r="CT21" s="21">
        <v>0</v>
      </c>
      <c r="CU21" s="21">
        <v>0</v>
      </c>
      <c r="CV21" s="21">
        <v>0</v>
      </c>
      <c r="CW21" s="21">
        <v>0</v>
      </c>
      <c r="CX21" s="21">
        <v>0</v>
      </c>
      <c r="CY21" s="21">
        <v>-13550.222222222223</v>
      </c>
      <c r="CZ21" s="21">
        <v>0</v>
      </c>
      <c r="DA21" s="21">
        <v>0</v>
      </c>
      <c r="DB21" s="21">
        <v>0</v>
      </c>
      <c r="DC21" s="21">
        <v>0</v>
      </c>
      <c r="DD21" s="21">
        <v>0</v>
      </c>
      <c r="DE21" s="21">
        <v>-38073.777777777781</v>
      </c>
      <c r="DF21" s="21">
        <v>0</v>
      </c>
      <c r="DG21" s="21">
        <v>-13793.198888888888</v>
      </c>
      <c r="DH21" s="21">
        <v>0</v>
      </c>
      <c r="DI21" s="21">
        <v>0</v>
      </c>
      <c r="DJ21" s="21">
        <v>0</v>
      </c>
      <c r="DK21" s="21">
        <v>-9148.3827777777788</v>
      </c>
      <c r="DL21" s="21">
        <v>0</v>
      </c>
      <c r="DM21" s="21">
        <v>0</v>
      </c>
      <c r="DN21" s="21">
        <v>0</v>
      </c>
      <c r="DO21" s="21">
        <v>0</v>
      </c>
      <c r="DP21" s="21">
        <v>0</v>
      </c>
      <c r="DQ21" s="21">
        <v>0</v>
      </c>
      <c r="DR21" s="21">
        <v>0</v>
      </c>
      <c r="DS21" s="21">
        <v>0</v>
      </c>
      <c r="DT21" s="21">
        <v>0</v>
      </c>
      <c r="DU21" s="21">
        <v>0</v>
      </c>
      <c r="DV21" s="21">
        <v>0</v>
      </c>
      <c r="DW21" s="21">
        <v>0</v>
      </c>
      <c r="DX21" s="21">
        <v>0</v>
      </c>
      <c r="DY21" s="21">
        <v>0</v>
      </c>
      <c r="DZ21" s="21">
        <v>0</v>
      </c>
      <c r="EA21" s="21">
        <v>0</v>
      </c>
      <c r="EB21" s="21">
        <v>0</v>
      </c>
      <c r="EC21" s="21">
        <v>0</v>
      </c>
      <c r="ED21" s="21">
        <v>0</v>
      </c>
      <c r="EE21" s="21">
        <v>0</v>
      </c>
      <c r="EF21" s="21">
        <v>0</v>
      </c>
      <c r="EG21" s="21">
        <v>0</v>
      </c>
      <c r="EH21" s="21">
        <v>0</v>
      </c>
      <c r="EI21" s="21">
        <v>0</v>
      </c>
      <c r="EJ21" s="21">
        <v>0</v>
      </c>
      <c r="EK21" s="21">
        <v>-17556.988888888889</v>
      </c>
      <c r="EL21" s="21">
        <v>0</v>
      </c>
      <c r="EM21" s="21">
        <v>0</v>
      </c>
      <c r="EN21" s="21">
        <v>0</v>
      </c>
      <c r="EO21" s="21">
        <v>0</v>
      </c>
      <c r="EP21" s="21">
        <v>0</v>
      </c>
      <c r="EQ21" s="21">
        <v>0</v>
      </c>
      <c r="ER21" s="21">
        <v>0</v>
      </c>
      <c r="ES21" s="21">
        <v>0</v>
      </c>
      <c r="ET21" s="21">
        <v>0</v>
      </c>
      <c r="EU21" s="21">
        <v>0</v>
      </c>
      <c r="EV21" s="21">
        <v>0</v>
      </c>
      <c r="EW21" s="21">
        <v>0</v>
      </c>
      <c r="EX21" s="21">
        <v>0</v>
      </c>
      <c r="EY21" s="21">
        <v>0</v>
      </c>
      <c r="EZ21" s="21">
        <v>0</v>
      </c>
      <c r="FA21" s="21">
        <v>0</v>
      </c>
      <c r="FB21" s="21">
        <v>-22633.321666666667</v>
      </c>
      <c r="FC21" s="21">
        <v>0</v>
      </c>
      <c r="FD21" s="21">
        <v>0</v>
      </c>
      <c r="FE21" s="21">
        <v>0</v>
      </c>
      <c r="FF21" s="21">
        <v>0</v>
      </c>
      <c r="FG21" s="21">
        <v>0</v>
      </c>
      <c r="FH21" s="21">
        <v>0</v>
      </c>
      <c r="FI21" s="21">
        <v>0</v>
      </c>
      <c r="FJ21" s="21">
        <v>0</v>
      </c>
      <c r="FK21" s="21">
        <v>-23738.777777777777</v>
      </c>
      <c r="FL21" s="21">
        <v>-6681.9444444444443</v>
      </c>
      <c r="FM21" s="21">
        <v>-24387.045555555556</v>
      </c>
      <c r="FN21" s="21">
        <v>0</v>
      </c>
      <c r="FO21" s="21">
        <v>-26410.444444444445</v>
      </c>
      <c r="FP21" s="21">
        <v>0</v>
      </c>
      <c r="FQ21" s="21">
        <v>0</v>
      </c>
      <c r="FR21" s="21">
        <v>0</v>
      </c>
      <c r="FS21" s="21">
        <v>0</v>
      </c>
      <c r="FT21" s="21">
        <v>0</v>
      </c>
      <c r="FU21" s="21">
        <v>0</v>
      </c>
      <c r="FV21" s="21">
        <v>0</v>
      </c>
      <c r="FW21" s="21">
        <v>0</v>
      </c>
      <c r="FX21" s="21">
        <v>0</v>
      </c>
      <c r="FY21" s="18">
        <f>SUM(B21:FX21)</f>
        <v>-805274.06968410232</v>
      </c>
    </row>
    <row r="22" spans="1:254" s="18" customFormat="1" x14ac:dyDescent="0.25">
      <c r="A22" s="42" t="s">
        <v>404</v>
      </c>
      <c r="B22" s="21">
        <v>0</v>
      </c>
      <c r="C22" s="21">
        <v>-458237.5199999999</v>
      </c>
      <c r="D22" s="21">
        <v>0</v>
      </c>
      <c r="E22" s="21">
        <v>-249015.64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-114423.21</v>
      </c>
      <c r="N22" s="21">
        <v>-81987.08</v>
      </c>
      <c r="O22" s="21">
        <v>0</v>
      </c>
      <c r="P22" s="21">
        <v>-397598.82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-356700.54000000004</v>
      </c>
      <c r="AA22" s="21">
        <v>-118981.25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-206926.06</v>
      </c>
      <c r="AP22" s="21">
        <v>0</v>
      </c>
      <c r="AQ22" s="21">
        <v>-1735216.61</v>
      </c>
      <c r="AR22" s="21">
        <v>0</v>
      </c>
      <c r="AS22" s="21">
        <v>-53065.46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-255416.49</v>
      </c>
      <c r="AZ22" s="21">
        <v>-14187.5</v>
      </c>
      <c r="BA22" s="21">
        <v>0</v>
      </c>
      <c r="BB22" s="21">
        <v>-130549</v>
      </c>
      <c r="BC22" s="21">
        <v>0</v>
      </c>
      <c r="BD22" s="21">
        <v>0</v>
      </c>
      <c r="BE22" s="21">
        <v>-393560.01</v>
      </c>
      <c r="BF22" s="21">
        <v>0</v>
      </c>
      <c r="BG22" s="21">
        <v>0</v>
      </c>
      <c r="BH22" s="21">
        <v>0</v>
      </c>
      <c r="BI22" s="21">
        <v>-231843.96</v>
      </c>
      <c r="BJ22" s="21">
        <v>-772199.09999999986</v>
      </c>
      <c r="BK22" s="21">
        <v>0</v>
      </c>
      <c r="BL22" s="21">
        <v>0</v>
      </c>
      <c r="BM22" s="21">
        <v>0</v>
      </c>
      <c r="BN22" s="21">
        <v>0</v>
      </c>
      <c r="BO22" s="21">
        <v>0</v>
      </c>
      <c r="BP22" s="21">
        <v>-42588.729999999996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>
        <v>0</v>
      </c>
      <c r="BX22" s="21">
        <v>0</v>
      </c>
      <c r="BY22" s="21">
        <v>0</v>
      </c>
      <c r="BZ22" s="21">
        <v>0</v>
      </c>
      <c r="CA22" s="21">
        <v>-456634.82</v>
      </c>
      <c r="CB22" s="21">
        <v>0</v>
      </c>
      <c r="CC22" s="21">
        <v>0</v>
      </c>
      <c r="CD22" s="21">
        <v>0</v>
      </c>
      <c r="CE22" s="21">
        <v>0</v>
      </c>
      <c r="CF22" s="21">
        <v>0</v>
      </c>
      <c r="CG22" s="21">
        <v>0</v>
      </c>
      <c r="CH22" s="21">
        <v>0</v>
      </c>
      <c r="CI22" s="21">
        <v>0</v>
      </c>
      <c r="CJ22" s="21">
        <v>-18952.38</v>
      </c>
      <c r="CK22" s="21">
        <v>0</v>
      </c>
      <c r="CL22" s="21">
        <v>0</v>
      </c>
      <c r="CM22" s="21">
        <v>-255426.74</v>
      </c>
      <c r="CN22" s="21">
        <v>-304136.65000000002</v>
      </c>
      <c r="CO22" s="21">
        <v>0</v>
      </c>
      <c r="CP22" s="21">
        <v>0</v>
      </c>
      <c r="CQ22" s="21">
        <v>0</v>
      </c>
      <c r="CR22" s="21">
        <v>0</v>
      </c>
      <c r="CS22" s="21">
        <v>0</v>
      </c>
      <c r="CT22" s="21">
        <v>0</v>
      </c>
      <c r="CU22" s="21">
        <v>0</v>
      </c>
      <c r="CV22" s="21">
        <v>0</v>
      </c>
      <c r="CW22" s="21">
        <v>0</v>
      </c>
      <c r="CX22" s="21">
        <v>0</v>
      </c>
      <c r="CY22" s="21">
        <v>0</v>
      </c>
      <c r="CZ22" s="21">
        <v>0</v>
      </c>
      <c r="DA22" s="21">
        <v>0</v>
      </c>
      <c r="DB22" s="21">
        <v>0</v>
      </c>
      <c r="DC22" s="21">
        <v>0</v>
      </c>
      <c r="DD22" s="21">
        <v>0</v>
      </c>
      <c r="DE22" s="21">
        <v>-60026.889999999992</v>
      </c>
      <c r="DF22" s="21">
        <v>0</v>
      </c>
      <c r="DG22" s="21">
        <v>0</v>
      </c>
      <c r="DH22" s="21">
        <v>0</v>
      </c>
      <c r="DI22" s="21">
        <v>0</v>
      </c>
      <c r="DJ22" s="21">
        <v>0</v>
      </c>
      <c r="DK22" s="21">
        <v>0</v>
      </c>
      <c r="DL22" s="21">
        <v>0</v>
      </c>
      <c r="DM22" s="21">
        <v>0</v>
      </c>
      <c r="DN22" s="21">
        <v>0</v>
      </c>
      <c r="DO22" s="21">
        <v>0</v>
      </c>
      <c r="DP22" s="21">
        <v>0</v>
      </c>
      <c r="DQ22" s="21">
        <v>0</v>
      </c>
      <c r="DR22" s="21">
        <v>0</v>
      </c>
      <c r="DS22" s="21">
        <v>0</v>
      </c>
      <c r="DT22" s="21">
        <v>0</v>
      </c>
      <c r="DU22" s="21">
        <v>0</v>
      </c>
      <c r="DV22" s="21">
        <v>0</v>
      </c>
      <c r="DW22" s="21">
        <v>0</v>
      </c>
      <c r="DX22" s="21">
        <v>0</v>
      </c>
      <c r="DY22" s="21">
        <v>0</v>
      </c>
      <c r="DZ22" s="21">
        <v>0</v>
      </c>
      <c r="EA22" s="21">
        <v>0</v>
      </c>
      <c r="EB22" s="21">
        <v>0</v>
      </c>
      <c r="EC22" s="21">
        <v>0</v>
      </c>
      <c r="ED22" s="21">
        <v>0</v>
      </c>
      <c r="EE22" s="21">
        <v>0</v>
      </c>
      <c r="EF22" s="21">
        <v>0</v>
      </c>
      <c r="EG22" s="21">
        <v>0</v>
      </c>
      <c r="EH22" s="21">
        <v>-223750.52999999997</v>
      </c>
      <c r="EI22" s="21">
        <v>-146737.66</v>
      </c>
      <c r="EJ22" s="21">
        <v>0</v>
      </c>
      <c r="EK22" s="21">
        <v>0</v>
      </c>
      <c r="EL22" s="21">
        <v>0</v>
      </c>
      <c r="EM22" s="21">
        <v>0</v>
      </c>
      <c r="EN22" s="21">
        <v>0</v>
      </c>
      <c r="EO22" s="21">
        <v>0</v>
      </c>
      <c r="EP22" s="21">
        <v>0</v>
      </c>
      <c r="EQ22" s="21">
        <v>0</v>
      </c>
      <c r="ER22" s="21">
        <v>0</v>
      </c>
      <c r="ES22" s="21">
        <v>0</v>
      </c>
      <c r="ET22" s="21">
        <v>0</v>
      </c>
      <c r="EU22" s="21">
        <v>0</v>
      </c>
      <c r="EV22" s="21">
        <v>0</v>
      </c>
      <c r="EW22" s="21">
        <v>0</v>
      </c>
      <c r="EX22" s="21">
        <v>0</v>
      </c>
      <c r="EY22" s="21">
        <v>0</v>
      </c>
      <c r="EZ22" s="21">
        <v>0</v>
      </c>
      <c r="FA22" s="21">
        <v>0</v>
      </c>
      <c r="FB22" s="21">
        <v>0</v>
      </c>
      <c r="FC22" s="21">
        <v>0</v>
      </c>
      <c r="FD22" s="21">
        <v>0</v>
      </c>
      <c r="FE22" s="21">
        <v>0</v>
      </c>
      <c r="FF22" s="21">
        <v>0</v>
      </c>
      <c r="FG22" s="21">
        <v>0</v>
      </c>
      <c r="FH22" s="21">
        <v>0</v>
      </c>
      <c r="FI22" s="21">
        <v>0</v>
      </c>
      <c r="FJ22" s="21">
        <v>0</v>
      </c>
      <c r="FK22" s="21">
        <v>-165590.01999999999</v>
      </c>
      <c r="FL22" s="21">
        <v>-62739.199999999997</v>
      </c>
      <c r="FM22" s="21">
        <v>-488077.48</v>
      </c>
      <c r="FN22" s="21">
        <v>0</v>
      </c>
      <c r="FO22" s="21">
        <v>0</v>
      </c>
      <c r="FP22" s="21">
        <v>0</v>
      </c>
      <c r="FQ22" s="21">
        <v>0</v>
      </c>
      <c r="FR22" s="21">
        <v>0</v>
      </c>
      <c r="FS22" s="21">
        <v>0</v>
      </c>
      <c r="FT22" s="21">
        <v>0</v>
      </c>
      <c r="FU22" s="21">
        <v>0</v>
      </c>
      <c r="FV22" s="21">
        <v>0</v>
      </c>
      <c r="FW22" s="21">
        <v>0</v>
      </c>
      <c r="FX22" s="21">
        <v>-1805558.0100000005</v>
      </c>
      <c r="FY22" s="18">
        <f>SUM(B22:FX22)</f>
        <v>-9600127.3599999994</v>
      </c>
    </row>
    <row r="23" spans="1:254" s="22" customFormat="1" x14ac:dyDescent="0.25">
      <c r="A23" s="42" t="s">
        <v>403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0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0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0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0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-799106.69999999984</v>
      </c>
      <c r="FY23" s="18">
        <f>SUM(B23:FX23)</f>
        <v>-799106.69999999984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42" t="s">
        <v>399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1389.14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40">
        <v>-700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35">
        <v>-4177.32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>SUM(B24:FX24)</f>
        <v>-3488.1799999999994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42" t="s">
        <v>400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23">
        <f>SUM(B25:FX25)</f>
        <v>0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>SUM(B21:B26)</f>
        <v>-20380.222222222223</v>
      </c>
      <c r="C27" s="18">
        <f>SUM(C21:C26)</f>
        <v>-491802.0199999999</v>
      </c>
      <c r="D27" s="18">
        <f t="shared" ref="D27:BO27" si="7">SUM(D21:D26)</f>
        <v>-28900.757777777777</v>
      </c>
      <c r="E27" s="18">
        <f t="shared" si="7"/>
        <v>-249015.64</v>
      </c>
      <c r="F27" s="18">
        <f t="shared" si="7"/>
        <v>0</v>
      </c>
      <c r="G27" s="18">
        <f t="shared" si="7"/>
        <v>1389.14</v>
      </c>
      <c r="H27" s="18">
        <f t="shared" si="7"/>
        <v>-29594.444444444445</v>
      </c>
      <c r="I27" s="18">
        <f t="shared" si="7"/>
        <v>0</v>
      </c>
      <c r="J27" s="18">
        <f t="shared" si="7"/>
        <v>0</v>
      </c>
      <c r="K27" s="18">
        <f t="shared" si="7"/>
        <v>-12304.944444444445</v>
      </c>
      <c r="L27" s="18">
        <f t="shared" si="7"/>
        <v>0</v>
      </c>
      <c r="M27" s="18">
        <f t="shared" si="7"/>
        <v>-114423.21</v>
      </c>
      <c r="N27" s="18">
        <f t="shared" si="7"/>
        <v>-115987.19111111111</v>
      </c>
      <c r="O27" s="18">
        <f t="shared" si="7"/>
        <v>0</v>
      </c>
      <c r="P27" s="18">
        <f t="shared" si="7"/>
        <v>-418992.37777777779</v>
      </c>
      <c r="Q27" s="18">
        <f t="shared" si="7"/>
        <v>0</v>
      </c>
      <c r="R27" s="18">
        <f t="shared" si="7"/>
        <v>0</v>
      </c>
      <c r="S27" s="18">
        <f t="shared" si="7"/>
        <v>0</v>
      </c>
      <c r="T27" s="18">
        <f t="shared" si="7"/>
        <v>0</v>
      </c>
      <c r="U27" s="18">
        <f t="shared" si="7"/>
        <v>0</v>
      </c>
      <c r="V27" s="18">
        <f t="shared" si="7"/>
        <v>0</v>
      </c>
      <c r="W27" s="18">
        <f t="shared" si="7"/>
        <v>0</v>
      </c>
      <c r="X27" s="18">
        <f t="shared" si="7"/>
        <v>0</v>
      </c>
      <c r="Y27" s="18">
        <f t="shared" si="7"/>
        <v>0</v>
      </c>
      <c r="Z27" s="18">
        <f t="shared" si="7"/>
        <v>-417462.77333333337</v>
      </c>
      <c r="AA27" s="18">
        <f t="shared" si="7"/>
        <v>-156016.91666666666</v>
      </c>
      <c r="AB27" s="18">
        <f t="shared" si="7"/>
        <v>0</v>
      </c>
      <c r="AC27" s="18">
        <f t="shared" si="7"/>
        <v>0</v>
      </c>
      <c r="AD27" s="18">
        <f t="shared" si="7"/>
        <v>0</v>
      </c>
      <c r="AE27" s="18">
        <f t="shared" si="7"/>
        <v>0</v>
      </c>
      <c r="AF27" s="18">
        <f t="shared" si="7"/>
        <v>0</v>
      </c>
      <c r="AG27" s="18">
        <f t="shared" si="7"/>
        <v>0</v>
      </c>
      <c r="AH27" s="18">
        <f t="shared" si="7"/>
        <v>0</v>
      </c>
      <c r="AI27" s="18">
        <f t="shared" si="7"/>
        <v>0</v>
      </c>
      <c r="AJ27" s="18">
        <f t="shared" si="7"/>
        <v>0</v>
      </c>
      <c r="AK27" s="18">
        <f t="shared" si="7"/>
        <v>0</v>
      </c>
      <c r="AL27" s="18">
        <f t="shared" si="7"/>
        <v>0</v>
      </c>
      <c r="AM27" s="18">
        <f t="shared" si="7"/>
        <v>0</v>
      </c>
      <c r="AN27" s="18">
        <f t="shared" si="7"/>
        <v>-15697.636666666665</v>
      </c>
      <c r="AO27" s="18">
        <f t="shared" si="7"/>
        <v>-269103.7985729911</v>
      </c>
      <c r="AP27" s="18">
        <f t="shared" si="7"/>
        <v>0</v>
      </c>
      <c r="AQ27" s="18">
        <f t="shared" si="7"/>
        <v>-1764848.2766666668</v>
      </c>
      <c r="AR27" s="18">
        <f t="shared" si="7"/>
        <v>-13063.111111111111</v>
      </c>
      <c r="AS27" s="18">
        <f t="shared" si="7"/>
        <v>-53065.46</v>
      </c>
      <c r="AT27" s="18">
        <f t="shared" si="7"/>
        <v>0</v>
      </c>
      <c r="AU27" s="18">
        <f t="shared" si="7"/>
        <v>0</v>
      </c>
      <c r="AV27" s="18">
        <f t="shared" si="7"/>
        <v>0</v>
      </c>
      <c r="AW27" s="18">
        <f t="shared" si="7"/>
        <v>0</v>
      </c>
      <c r="AX27" s="18">
        <f t="shared" si="7"/>
        <v>0</v>
      </c>
      <c r="AY27" s="18">
        <f t="shared" si="7"/>
        <v>-265332.43053333333</v>
      </c>
      <c r="AZ27" s="18">
        <f t="shared" si="7"/>
        <v>-21978.596133333333</v>
      </c>
      <c r="BA27" s="18">
        <f t="shared" si="7"/>
        <v>-6640.1387500000001</v>
      </c>
      <c r="BB27" s="18">
        <f t="shared" si="7"/>
        <v>-130549</v>
      </c>
      <c r="BC27" s="18">
        <f t="shared" si="7"/>
        <v>-4279.2005277777771</v>
      </c>
      <c r="BD27" s="18">
        <f t="shared" si="7"/>
        <v>0</v>
      </c>
      <c r="BE27" s="18">
        <f t="shared" si="7"/>
        <v>-423296.14555555559</v>
      </c>
      <c r="BF27" s="18">
        <f t="shared" si="7"/>
        <v>-885.35183333333327</v>
      </c>
      <c r="BG27" s="18">
        <f t="shared" si="7"/>
        <v>0</v>
      </c>
      <c r="BH27" s="18">
        <f t="shared" si="7"/>
        <v>0</v>
      </c>
      <c r="BI27" s="18">
        <f t="shared" si="7"/>
        <v>-231843.96</v>
      </c>
      <c r="BJ27" s="18">
        <f t="shared" si="7"/>
        <v>-782297.21111111098</v>
      </c>
      <c r="BK27" s="18">
        <f t="shared" si="7"/>
        <v>0</v>
      </c>
      <c r="BL27" s="18">
        <v>0</v>
      </c>
      <c r="BM27" s="18">
        <f t="shared" si="7"/>
        <v>-11426.944444444445</v>
      </c>
      <c r="BN27" s="18">
        <f t="shared" si="7"/>
        <v>0</v>
      </c>
      <c r="BO27" s="18">
        <f t="shared" si="7"/>
        <v>0</v>
      </c>
      <c r="BP27" s="18">
        <f t="shared" ref="BP27:EA27" si="8">SUM(BP21:BP26)</f>
        <v>-42588.729999999996</v>
      </c>
      <c r="BQ27" s="18">
        <f t="shared" si="8"/>
        <v>0</v>
      </c>
      <c r="BR27" s="18">
        <f t="shared" si="8"/>
        <v>0</v>
      </c>
      <c r="BS27" s="18">
        <f t="shared" si="8"/>
        <v>0</v>
      </c>
      <c r="BT27" s="18">
        <f t="shared" si="8"/>
        <v>0</v>
      </c>
      <c r="BU27" s="18">
        <f t="shared" si="8"/>
        <v>0</v>
      </c>
      <c r="BV27" s="18">
        <f t="shared" si="8"/>
        <v>0</v>
      </c>
      <c r="BW27" s="18">
        <f t="shared" si="8"/>
        <v>0</v>
      </c>
      <c r="BX27" s="18">
        <f t="shared" si="8"/>
        <v>0</v>
      </c>
      <c r="BY27" s="18">
        <f t="shared" si="8"/>
        <v>0</v>
      </c>
      <c r="BZ27" s="18">
        <f t="shared" si="8"/>
        <v>0</v>
      </c>
      <c r="CA27" s="18">
        <f t="shared" si="8"/>
        <v>-512674.77555555559</v>
      </c>
      <c r="CB27" s="18">
        <f t="shared" si="8"/>
        <v>0</v>
      </c>
      <c r="CC27" s="18">
        <f t="shared" si="8"/>
        <v>0</v>
      </c>
      <c r="CD27" s="18">
        <f t="shared" si="8"/>
        <v>-700</v>
      </c>
      <c r="CE27" s="18">
        <f t="shared" si="8"/>
        <v>0</v>
      </c>
      <c r="CF27" s="18">
        <f t="shared" si="8"/>
        <v>0</v>
      </c>
      <c r="CG27" s="18">
        <f t="shared" si="8"/>
        <v>0</v>
      </c>
      <c r="CH27" s="18">
        <f t="shared" si="8"/>
        <v>0</v>
      </c>
      <c r="CI27" s="18">
        <f t="shared" si="8"/>
        <v>0</v>
      </c>
      <c r="CJ27" s="18">
        <f t="shared" si="8"/>
        <v>-18952.38</v>
      </c>
      <c r="CK27" s="18">
        <f t="shared" si="8"/>
        <v>0</v>
      </c>
      <c r="CL27" s="18">
        <f t="shared" si="8"/>
        <v>0</v>
      </c>
      <c r="CM27" s="18">
        <f t="shared" si="8"/>
        <v>-303503.0733333333</v>
      </c>
      <c r="CN27" s="18">
        <f t="shared" si="8"/>
        <v>-330040.81666666671</v>
      </c>
      <c r="CO27" s="18">
        <f t="shared" si="8"/>
        <v>0</v>
      </c>
      <c r="CP27" s="18">
        <f t="shared" si="8"/>
        <v>0</v>
      </c>
      <c r="CQ27" s="18">
        <f t="shared" si="8"/>
        <v>0</v>
      </c>
      <c r="CR27" s="18">
        <f t="shared" si="8"/>
        <v>0</v>
      </c>
      <c r="CS27" s="18">
        <f t="shared" si="8"/>
        <v>0</v>
      </c>
      <c r="CT27" s="18">
        <f t="shared" si="8"/>
        <v>0</v>
      </c>
      <c r="CU27" s="18">
        <f t="shared" si="8"/>
        <v>0</v>
      </c>
      <c r="CV27" s="18">
        <f t="shared" si="8"/>
        <v>0</v>
      </c>
      <c r="CW27" s="18">
        <f t="shared" si="8"/>
        <v>0</v>
      </c>
      <c r="CX27" s="18">
        <f t="shared" si="8"/>
        <v>-4177.32</v>
      </c>
      <c r="CY27" s="18">
        <f t="shared" si="8"/>
        <v>-13550.222222222223</v>
      </c>
      <c r="CZ27" s="18">
        <f t="shared" si="8"/>
        <v>0</v>
      </c>
      <c r="DA27" s="18">
        <f t="shared" si="8"/>
        <v>0</v>
      </c>
      <c r="DB27" s="18">
        <f t="shared" si="8"/>
        <v>0</v>
      </c>
      <c r="DC27" s="18">
        <f t="shared" si="8"/>
        <v>0</v>
      </c>
      <c r="DD27" s="18">
        <f t="shared" si="8"/>
        <v>0</v>
      </c>
      <c r="DE27" s="18">
        <f t="shared" si="8"/>
        <v>-98100.667777777766</v>
      </c>
      <c r="DF27" s="18">
        <f t="shared" si="8"/>
        <v>0</v>
      </c>
      <c r="DG27" s="18">
        <f t="shared" si="8"/>
        <v>-13793.198888888888</v>
      </c>
      <c r="DH27" s="18">
        <f t="shared" si="8"/>
        <v>0</v>
      </c>
      <c r="DI27" s="18">
        <f t="shared" si="8"/>
        <v>0</v>
      </c>
      <c r="DJ27" s="18">
        <f t="shared" si="8"/>
        <v>0</v>
      </c>
      <c r="DK27" s="18">
        <f t="shared" si="8"/>
        <v>-9148.3827777777788</v>
      </c>
      <c r="DL27" s="18">
        <f t="shared" si="8"/>
        <v>0</v>
      </c>
      <c r="DM27" s="18">
        <f t="shared" si="8"/>
        <v>0</v>
      </c>
      <c r="DN27" s="18">
        <f t="shared" si="8"/>
        <v>0</v>
      </c>
      <c r="DO27" s="18">
        <f t="shared" si="8"/>
        <v>0</v>
      </c>
      <c r="DP27" s="18">
        <f t="shared" si="8"/>
        <v>0</v>
      </c>
      <c r="DQ27" s="18">
        <f t="shared" si="8"/>
        <v>0</v>
      </c>
      <c r="DR27" s="18">
        <f t="shared" si="8"/>
        <v>0</v>
      </c>
      <c r="DS27" s="18">
        <f t="shared" si="8"/>
        <v>0</v>
      </c>
      <c r="DT27" s="18">
        <f t="shared" si="8"/>
        <v>0</v>
      </c>
      <c r="DU27" s="18">
        <f t="shared" si="8"/>
        <v>0</v>
      </c>
      <c r="DV27" s="18">
        <f t="shared" si="8"/>
        <v>0</v>
      </c>
      <c r="DW27" s="18">
        <f t="shared" si="8"/>
        <v>0</v>
      </c>
      <c r="DX27" s="18">
        <f t="shared" si="8"/>
        <v>0</v>
      </c>
      <c r="DY27" s="18">
        <f t="shared" si="8"/>
        <v>0</v>
      </c>
      <c r="DZ27" s="18">
        <f t="shared" si="8"/>
        <v>0</v>
      </c>
      <c r="EA27" s="18">
        <f t="shared" si="8"/>
        <v>0</v>
      </c>
      <c r="EB27" s="18">
        <f t="shared" ref="EB27:FX27" si="9">SUM(EB21:EB26)</f>
        <v>0</v>
      </c>
      <c r="EC27" s="18">
        <f t="shared" si="9"/>
        <v>0</v>
      </c>
      <c r="ED27" s="18">
        <f t="shared" si="9"/>
        <v>0</v>
      </c>
      <c r="EE27" s="18">
        <f t="shared" si="9"/>
        <v>0</v>
      </c>
      <c r="EF27" s="18">
        <f t="shared" si="9"/>
        <v>0</v>
      </c>
      <c r="EG27" s="18">
        <f t="shared" si="9"/>
        <v>0</v>
      </c>
      <c r="EH27" s="18">
        <f t="shared" si="9"/>
        <v>-223750.52999999997</v>
      </c>
      <c r="EI27" s="18">
        <f t="shared" si="9"/>
        <v>-146737.66</v>
      </c>
      <c r="EJ27" s="18">
        <f t="shared" si="9"/>
        <v>0</v>
      </c>
      <c r="EK27" s="18">
        <f t="shared" si="9"/>
        <v>-17556.988888888889</v>
      </c>
      <c r="EL27" s="18">
        <f t="shared" si="9"/>
        <v>0</v>
      </c>
      <c r="EM27" s="18">
        <f t="shared" si="9"/>
        <v>0</v>
      </c>
      <c r="EN27" s="18">
        <f t="shared" si="9"/>
        <v>0</v>
      </c>
      <c r="EO27" s="18">
        <f t="shared" si="9"/>
        <v>0</v>
      </c>
      <c r="EP27" s="18">
        <f t="shared" si="9"/>
        <v>0</v>
      </c>
      <c r="EQ27" s="18">
        <v>0</v>
      </c>
      <c r="ER27" s="18">
        <f t="shared" si="9"/>
        <v>0</v>
      </c>
      <c r="ES27" s="18">
        <f t="shared" si="9"/>
        <v>0</v>
      </c>
      <c r="ET27" s="18">
        <f t="shared" si="9"/>
        <v>0</v>
      </c>
      <c r="EU27" s="18">
        <f t="shared" si="9"/>
        <v>0</v>
      </c>
      <c r="EV27" s="18">
        <f t="shared" si="9"/>
        <v>0</v>
      </c>
      <c r="EW27" s="18">
        <f t="shared" si="9"/>
        <v>0</v>
      </c>
      <c r="EX27" s="18">
        <f t="shared" si="9"/>
        <v>0</v>
      </c>
      <c r="EY27" s="18">
        <f t="shared" si="9"/>
        <v>0</v>
      </c>
      <c r="EZ27" s="18">
        <f t="shared" si="9"/>
        <v>0</v>
      </c>
      <c r="FA27" s="18">
        <f t="shared" si="9"/>
        <v>0</v>
      </c>
      <c r="FB27" s="18">
        <f t="shared" si="9"/>
        <v>-22633.321666666667</v>
      </c>
      <c r="FC27" s="18">
        <f t="shared" si="9"/>
        <v>0</v>
      </c>
      <c r="FD27" s="18">
        <f t="shared" si="9"/>
        <v>0</v>
      </c>
      <c r="FE27" s="18">
        <f t="shared" si="9"/>
        <v>0</v>
      </c>
      <c r="FF27" s="18">
        <f t="shared" si="9"/>
        <v>0</v>
      </c>
      <c r="FG27" s="18">
        <f t="shared" si="9"/>
        <v>0</v>
      </c>
      <c r="FH27" s="18">
        <f t="shared" si="9"/>
        <v>0</v>
      </c>
      <c r="FI27" s="18">
        <f t="shared" si="9"/>
        <v>0</v>
      </c>
      <c r="FJ27" s="18">
        <f t="shared" si="9"/>
        <v>0</v>
      </c>
      <c r="FK27" s="18">
        <f t="shared" si="9"/>
        <v>-189328.79777777777</v>
      </c>
      <c r="FL27" s="18">
        <f t="shared" si="9"/>
        <v>-69421.144444444435</v>
      </c>
      <c r="FM27" s="18">
        <f t="shared" si="9"/>
        <v>-512464.52555555553</v>
      </c>
      <c r="FN27" s="18">
        <f t="shared" si="9"/>
        <v>0</v>
      </c>
      <c r="FO27" s="18">
        <f t="shared" si="9"/>
        <v>-26410.444444444445</v>
      </c>
      <c r="FP27" s="18">
        <f t="shared" si="9"/>
        <v>0</v>
      </c>
      <c r="FQ27" s="18">
        <f t="shared" si="9"/>
        <v>0</v>
      </c>
      <c r="FR27" s="18">
        <f t="shared" si="9"/>
        <v>0</v>
      </c>
      <c r="FS27" s="18">
        <f t="shared" si="9"/>
        <v>0</v>
      </c>
      <c r="FT27" s="18">
        <f t="shared" si="9"/>
        <v>0</v>
      </c>
      <c r="FU27" s="18">
        <f t="shared" si="9"/>
        <v>0</v>
      </c>
      <c r="FV27" s="18">
        <f t="shared" si="9"/>
        <v>0</v>
      </c>
      <c r="FW27" s="18">
        <f t="shared" si="9"/>
        <v>0</v>
      </c>
      <c r="FX27" s="18">
        <f t="shared" si="9"/>
        <v>-2604664.7100000004</v>
      </c>
      <c r="FY27" s="18">
        <f>SUM(B27:FX27)</f>
        <v>-11207996.309684101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>ROUND(B17+B27,2)</f>
        <v>4585794.97</v>
      </c>
      <c r="C29" s="25">
        <f t="shared" ref="C29:BN29" si="10">ROUND(C17+C27,2)</f>
        <v>27757789.649999999</v>
      </c>
      <c r="D29" s="25">
        <f t="shared" si="10"/>
        <v>2815243.63</v>
      </c>
      <c r="E29" s="25">
        <f t="shared" si="10"/>
        <v>17453113.140000001</v>
      </c>
      <c r="F29" s="25">
        <f t="shared" si="10"/>
        <v>423557.29</v>
      </c>
      <c r="G29" s="25">
        <f t="shared" si="10"/>
        <v>1011487.32</v>
      </c>
      <c r="H29" s="25">
        <f t="shared" si="10"/>
        <v>5776198.3799999999</v>
      </c>
      <c r="I29" s="25">
        <f t="shared" si="10"/>
        <v>1514940.73</v>
      </c>
      <c r="J29" s="25">
        <f t="shared" si="10"/>
        <v>238137.94</v>
      </c>
      <c r="K29" s="25">
        <f t="shared" si="10"/>
        <v>114775.54</v>
      </c>
      <c r="L29" s="25">
        <f t="shared" si="10"/>
        <v>460398.53</v>
      </c>
      <c r="M29" s="25">
        <f t="shared" si="10"/>
        <v>42752176.659999996</v>
      </c>
      <c r="N29" s="25">
        <f t="shared" si="10"/>
        <v>7045094.5099999998</v>
      </c>
      <c r="O29" s="25">
        <f t="shared" si="10"/>
        <v>319472.01</v>
      </c>
      <c r="P29" s="25">
        <f t="shared" si="10"/>
        <v>31709614.199999999</v>
      </c>
      <c r="Q29" s="25">
        <f t="shared" si="10"/>
        <v>7311867.1200000001</v>
      </c>
      <c r="R29" s="25">
        <f t="shared" si="10"/>
        <v>210172.66</v>
      </c>
      <c r="S29" s="25">
        <f t="shared" si="10"/>
        <v>287009.68</v>
      </c>
      <c r="T29" s="25">
        <f t="shared" si="10"/>
        <v>58149.06</v>
      </c>
      <c r="U29" s="25">
        <f t="shared" si="10"/>
        <v>257295.15</v>
      </c>
      <c r="V29" s="25">
        <f t="shared" si="10"/>
        <v>386790.43</v>
      </c>
      <c r="W29" s="25">
        <f t="shared" si="10"/>
        <v>100901.45</v>
      </c>
      <c r="X29" s="25">
        <f t="shared" si="10"/>
        <v>787962.3</v>
      </c>
      <c r="Y29" s="25">
        <f t="shared" si="10"/>
        <v>345727.41</v>
      </c>
      <c r="Z29" s="25">
        <f t="shared" si="10"/>
        <v>16875904.219999999</v>
      </c>
      <c r="AA29" s="25">
        <f t="shared" si="10"/>
        <v>1323419.6399999999</v>
      </c>
      <c r="AB29" s="25">
        <f t="shared" si="10"/>
        <v>159845.73000000001</v>
      </c>
      <c r="AC29" s="25">
        <f t="shared" si="10"/>
        <v>434715.95</v>
      </c>
      <c r="AD29" s="25">
        <f t="shared" si="10"/>
        <v>120731.97</v>
      </c>
      <c r="AE29" s="25">
        <f t="shared" si="10"/>
        <v>191534.52</v>
      </c>
      <c r="AF29" s="25">
        <f t="shared" si="10"/>
        <v>342451.62</v>
      </c>
      <c r="AG29" s="25">
        <f t="shared" si="10"/>
        <v>1167379.52</v>
      </c>
      <c r="AH29" s="25">
        <f t="shared" si="10"/>
        <v>426915.78</v>
      </c>
      <c r="AI29" s="25">
        <f t="shared" si="10"/>
        <v>260203.51999999999</v>
      </c>
      <c r="AJ29" s="25">
        <f t="shared" si="10"/>
        <v>159484.53</v>
      </c>
      <c r="AK29" s="25">
        <f t="shared" si="10"/>
        <v>200962.8</v>
      </c>
      <c r="AL29" s="25">
        <f t="shared" si="10"/>
        <v>429870.93</v>
      </c>
      <c r="AM29" s="25">
        <f t="shared" si="10"/>
        <v>0</v>
      </c>
      <c r="AN29" s="25">
        <f t="shared" si="10"/>
        <v>3506346.79</v>
      </c>
      <c r="AO29" s="25">
        <f t="shared" si="10"/>
        <v>22494081.309999999</v>
      </c>
      <c r="AP29" s="25">
        <f t="shared" si="10"/>
        <v>261133.67</v>
      </c>
      <c r="AQ29" s="25">
        <f t="shared" si="10"/>
        <v>35206085.329999998</v>
      </c>
      <c r="AR29" s="25">
        <f t="shared" si="10"/>
        <v>1374790.11</v>
      </c>
      <c r="AS29" s="25">
        <f t="shared" si="10"/>
        <v>1872092.91</v>
      </c>
      <c r="AT29" s="25">
        <f t="shared" si="10"/>
        <v>250771.07</v>
      </c>
      <c r="AU29" s="25">
        <f t="shared" si="10"/>
        <v>392264.97</v>
      </c>
      <c r="AV29" s="25">
        <f t="shared" si="10"/>
        <v>366961.02</v>
      </c>
      <c r="AW29" s="25">
        <f t="shared" si="10"/>
        <v>106927.03999999999</v>
      </c>
      <c r="AX29" s="25">
        <f t="shared" si="10"/>
        <v>469214.13</v>
      </c>
      <c r="AY29" s="25">
        <f t="shared" si="10"/>
        <v>13411000.529999999</v>
      </c>
      <c r="AZ29" s="25">
        <f t="shared" si="10"/>
        <v>7906283.29</v>
      </c>
      <c r="BA29" s="25">
        <f t="shared" si="10"/>
        <v>8359800.8399999999</v>
      </c>
      <c r="BB29" s="25">
        <f t="shared" si="10"/>
        <v>15543636.48</v>
      </c>
      <c r="BC29" s="25">
        <f t="shared" si="10"/>
        <v>2375437.17</v>
      </c>
      <c r="BD29" s="25">
        <f t="shared" si="10"/>
        <v>954950.7</v>
      </c>
      <c r="BE29" s="25">
        <f t="shared" si="10"/>
        <v>20178344.82</v>
      </c>
      <c r="BF29" s="25">
        <f t="shared" si="10"/>
        <v>799798.24</v>
      </c>
      <c r="BG29" s="25">
        <f t="shared" si="10"/>
        <v>594415.65</v>
      </c>
      <c r="BH29" s="25">
        <f t="shared" si="10"/>
        <v>418183.16</v>
      </c>
      <c r="BI29" s="25">
        <f t="shared" si="10"/>
        <v>4000746.55</v>
      </c>
      <c r="BJ29" s="25">
        <f t="shared" si="10"/>
        <v>30494848.66</v>
      </c>
      <c r="BK29" s="25">
        <f t="shared" si="10"/>
        <v>166225.38</v>
      </c>
      <c r="BL29" s="25">
        <f t="shared" si="10"/>
        <v>524437.81999999995</v>
      </c>
      <c r="BM29" s="25">
        <f t="shared" si="10"/>
        <v>2626911.11</v>
      </c>
      <c r="BN29" s="25">
        <f t="shared" si="10"/>
        <v>855460.93</v>
      </c>
      <c r="BO29" s="25">
        <f t="shared" ref="BO29:DZ29" si="11">ROUND(BO17+BO27,2)</f>
        <v>58193.36</v>
      </c>
      <c r="BP29" s="25">
        <f t="shared" si="11"/>
        <v>1733074.33</v>
      </c>
      <c r="BQ29" s="25">
        <f t="shared" si="11"/>
        <v>4349388.8499999996</v>
      </c>
      <c r="BR29" s="25">
        <f t="shared" si="11"/>
        <v>1088125.6299999999</v>
      </c>
      <c r="BS29" s="25">
        <f t="shared" si="11"/>
        <v>195386.62</v>
      </c>
      <c r="BT29" s="25">
        <f t="shared" si="11"/>
        <v>291666.34999999998</v>
      </c>
      <c r="BU29" s="25">
        <f t="shared" si="11"/>
        <v>0</v>
      </c>
      <c r="BV29" s="25">
        <f t="shared" si="11"/>
        <v>393668.79</v>
      </c>
      <c r="BW29" s="25">
        <f t="shared" si="11"/>
        <v>50789.66</v>
      </c>
      <c r="BX29" s="25">
        <f t="shared" si="11"/>
        <v>208774.35</v>
      </c>
      <c r="BY29" s="25">
        <f t="shared" si="11"/>
        <v>263031.62</v>
      </c>
      <c r="BZ29" s="25">
        <f t="shared" si="11"/>
        <v>38941.14</v>
      </c>
      <c r="CA29" s="25">
        <f t="shared" si="11"/>
        <v>42291730</v>
      </c>
      <c r="CB29" s="25">
        <f t="shared" si="11"/>
        <v>236822.79</v>
      </c>
      <c r="CC29" s="25">
        <f t="shared" si="11"/>
        <v>326497.53000000003</v>
      </c>
      <c r="CD29" s="25">
        <f t="shared" si="11"/>
        <v>188955.86</v>
      </c>
      <c r="CE29" s="25">
        <f t="shared" si="11"/>
        <v>122559.16</v>
      </c>
      <c r="CF29" s="25">
        <f t="shared" si="11"/>
        <v>239778.24</v>
      </c>
      <c r="CG29" s="25">
        <f t="shared" si="11"/>
        <v>197727.39</v>
      </c>
      <c r="CH29" s="25">
        <f t="shared" si="11"/>
        <v>536183.29</v>
      </c>
      <c r="CI29" s="25">
        <f t="shared" si="11"/>
        <v>10586.7</v>
      </c>
      <c r="CJ29" s="25">
        <f t="shared" si="11"/>
        <v>3150141.82</v>
      </c>
      <c r="CK29" s="25">
        <f t="shared" si="11"/>
        <v>1323526.53</v>
      </c>
      <c r="CL29" s="25">
        <f t="shared" si="11"/>
        <v>649528.01</v>
      </c>
      <c r="CM29" s="25">
        <f t="shared" si="11"/>
        <v>17318874.899999999</v>
      </c>
      <c r="CN29" s="25">
        <f t="shared" si="11"/>
        <v>5852704.6100000003</v>
      </c>
      <c r="CO29" s="25">
        <f t="shared" si="11"/>
        <v>0</v>
      </c>
      <c r="CP29" s="25">
        <f t="shared" si="11"/>
        <v>769517.25</v>
      </c>
      <c r="CQ29" s="25">
        <f t="shared" si="11"/>
        <v>364724.19</v>
      </c>
      <c r="CR29" s="25">
        <f t="shared" si="11"/>
        <v>228975.01</v>
      </c>
      <c r="CS29" s="25">
        <f t="shared" si="11"/>
        <v>118730.84</v>
      </c>
      <c r="CT29" s="25">
        <f t="shared" si="11"/>
        <v>345869.45</v>
      </c>
      <c r="CU29" s="25">
        <f t="shared" si="11"/>
        <v>79278</v>
      </c>
      <c r="CV29" s="25">
        <f t="shared" si="11"/>
        <v>258214.91</v>
      </c>
      <c r="CW29" s="25">
        <f t="shared" si="11"/>
        <v>379852.64</v>
      </c>
      <c r="CX29" s="25">
        <f t="shared" si="11"/>
        <v>111096.11</v>
      </c>
      <c r="CY29" s="25">
        <f t="shared" si="11"/>
        <v>1455784.08</v>
      </c>
      <c r="CZ29" s="25">
        <f t="shared" si="11"/>
        <v>177434.42</v>
      </c>
      <c r="DA29" s="25">
        <f t="shared" si="11"/>
        <v>294039.7</v>
      </c>
      <c r="DB29" s="25">
        <f t="shared" si="11"/>
        <v>166512.42000000001</v>
      </c>
      <c r="DC29" s="25">
        <f t="shared" si="11"/>
        <v>238743.08</v>
      </c>
      <c r="DD29" s="25">
        <f t="shared" si="11"/>
        <v>186002.69</v>
      </c>
      <c r="DE29" s="25">
        <f t="shared" si="11"/>
        <v>14195329.82</v>
      </c>
      <c r="DF29" s="25">
        <f t="shared" si="11"/>
        <v>61183.78</v>
      </c>
      <c r="DG29" s="25">
        <f t="shared" si="11"/>
        <v>1015487.37</v>
      </c>
      <c r="DH29" s="25">
        <f t="shared" si="11"/>
        <v>1320223.22</v>
      </c>
      <c r="DI29" s="25">
        <f t="shared" si="11"/>
        <v>691512.69</v>
      </c>
      <c r="DJ29" s="25">
        <f t="shared" si="11"/>
        <v>428857.62</v>
      </c>
      <c r="DK29" s="25">
        <f t="shared" si="11"/>
        <v>3308410.98</v>
      </c>
      <c r="DL29" s="25">
        <f t="shared" si="11"/>
        <v>396927.27</v>
      </c>
      <c r="DM29" s="25">
        <f t="shared" si="11"/>
        <v>851175.12</v>
      </c>
      <c r="DN29" s="25">
        <f t="shared" si="11"/>
        <v>2949569.58</v>
      </c>
      <c r="DO29" s="25">
        <f t="shared" si="11"/>
        <v>234878.27</v>
      </c>
      <c r="DP29" s="25">
        <f t="shared" si="11"/>
        <v>0</v>
      </c>
      <c r="DQ29" s="25">
        <f t="shared" si="11"/>
        <v>1092895.4099999999</v>
      </c>
      <c r="DR29" s="25">
        <f t="shared" si="11"/>
        <v>587712.1</v>
      </c>
      <c r="DS29" s="25">
        <f t="shared" si="11"/>
        <v>269406.71999999997</v>
      </c>
      <c r="DT29" s="25">
        <f t="shared" si="11"/>
        <v>353575.27</v>
      </c>
      <c r="DU29" s="25">
        <f t="shared" si="11"/>
        <v>396011.02</v>
      </c>
      <c r="DV29" s="25">
        <f t="shared" si="11"/>
        <v>446063.88</v>
      </c>
      <c r="DW29" s="25">
        <f t="shared" si="11"/>
        <v>101334.66</v>
      </c>
      <c r="DX29" s="25">
        <f t="shared" si="11"/>
        <v>140001.64000000001</v>
      </c>
      <c r="DY29" s="25">
        <f t="shared" si="11"/>
        <v>350240.29</v>
      </c>
      <c r="DZ29" s="25">
        <f t="shared" si="11"/>
        <v>0</v>
      </c>
      <c r="EA29" s="25">
        <f t="shared" ref="EA29:FX29" si="12">ROUND(EA17+EA27,2)</f>
        <v>384142.2</v>
      </c>
      <c r="EB29" s="25">
        <f t="shared" si="12"/>
        <v>264927.73</v>
      </c>
      <c r="EC29" s="25">
        <f t="shared" si="12"/>
        <v>0</v>
      </c>
      <c r="ED29" s="25">
        <f t="shared" si="12"/>
        <v>251418.41</v>
      </c>
      <c r="EE29" s="25">
        <f t="shared" si="12"/>
        <v>1146026.0900000001</v>
      </c>
      <c r="EF29" s="25">
        <f t="shared" si="12"/>
        <v>255386.42</v>
      </c>
      <c r="EG29" s="25">
        <f t="shared" si="12"/>
        <v>299480.09000000003</v>
      </c>
      <c r="EH29" s="25">
        <f t="shared" si="12"/>
        <v>9875099.4299999997</v>
      </c>
      <c r="EI29" s="25">
        <f t="shared" si="12"/>
        <v>8249149.8700000001</v>
      </c>
      <c r="EJ29" s="25">
        <f t="shared" si="12"/>
        <v>512544.93</v>
      </c>
      <c r="EK29" s="25">
        <f t="shared" si="12"/>
        <v>436480.79</v>
      </c>
      <c r="EL29" s="25">
        <f t="shared" si="12"/>
        <v>286408.03000000003</v>
      </c>
      <c r="EM29" s="25">
        <f t="shared" si="12"/>
        <v>1034183.27</v>
      </c>
      <c r="EN29" s="25">
        <f t="shared" si="12"/>
        <v>275743.57</v>
      </c>
      <c r="EO29" s="25">
        <f t="shared" si="12"/>
        <v>212579.91</v>
      </c>
      <c r="EP29" s="25">
        <f t="shared" si="12"/>
        <v>1978784.51</v>
      </c>
      <c r="EQ29" s="25">
        <f t="shared" si="12"/>
        <v>146919.03</v>
      </c>
      <c r="ER29" s="25">
        <f t="shared" si="12"/>
        <v>198106.69</v>
      </c>
      <c r="ES29" s="25">
        <f t="shared" si="12"/>
        <v>213691.41</v>
      </c>
      <c r="ET29" s="25">
        <f t="shared" si="12"/>
        <v>526212.56000000006</v>
      </c>
      <c r="EU29" s="25">
        <f t="shared" si="12"/>
        <v>71794.41</v>
      </c>
      <c r="EV29" s="25">
        <f t="shared" si="12"/>
        <v>380598.52</v>
      </c>
      <c r="EW29" s="25">
        <f t="shared" si="12"/>
        <v>261721.99</v>
      </c>
      <c r="EX29" s="25">
        <f t="shared" si="12"/>
        <v>884326.03</v>
      </c>
      <c r="EY29" s="25">
        <f t="shared" si="12"/>
        <v>154067.14000000001</v>
      </c>
      <c r="EZ29" s="25">
        <f t="shared" si="12"/>
        <v>0</v>
      </c>
      <c r="FA29" s="25">
        <f t="shared" si="12"/>
        <v>0</v>
      </c>
      <c r="FB29" s="25">
        <f t="shared" si="12"/>
        <v>913278.49</v>
      </c>
      <c r="FC29" s="25">
        <f t="shared" si="12"/>
        <v>335096.78999999998</v>
      </c>
      <c r="FD29" s="25">
        <f t="shared" si="12"/>
        <v>110922.48</v>
      </c>
      <c r="FE29" s="25">
        <f t="shared" si="12"/>
        <v>332372.77</v>
      </c>
      <c r="FF29" s="25">
        <f t="shared" si="12"/>
        <v>155676.76</v>
      </c>
      <c r="FG29" s="25">
        <f t="shared" si="12"/>
        <v>75699.63</v>
      </c>
      <c r="FH29" s="25">
        <f t="shared" si="12"/>
        <v>642911.23</v>
      </c>
      <c r="FI29" s="25">
        <f t="shared" si="12"/>
        <v>68989.460000000006</v>
      </c>
      <c r="FJ29" s="25">
        <f t="shared" si="12"/>
        <v>671793.59</v>
      </c>
      <c r="FK29" s="25">
        <f t="shared" si="12"/>
        <v>3007883.21</v>
      </c>
      <c r="FL29" s="25">
        <f t="shared" si="12"/>
        <v>1847003.99</v>
      </c>
      <c r="FM29" s="25">
        <f t="shared" si="12"/>
        <v>18436855.93</v>
      </c>
      <c r="FN29" s="25">
        <f t="shared" si="12"/>
        <v>0</v>
      </c>
      <c r="FO29" s="25">
        <f t="shared" si="12"/>
        <v>817457.54</v>
      </c>
      <c r="FP29" s="25">
        <f t="shared" si="12"/>
        <v>45877.74</v>
      </c>
      <c r="FQ29" s="25">
        <f t="shared" si="12"/>
        <v>0</v>
      </c>
      <c r="FR29" s="25">
        <f t="shared" si="12"/>
        <v>145648.94</v>
      </c>
      <c r="FS29" s="25">
        <f t="shared" si="12"/>
        <v>0</v>
      </c>
      <c r="FT29" s="25">
        <f t="shared" si="12"/>
        <v>547616.81000000006</v>
      </c>
      <c r="FU29" s="25">
        <f t="shared" si="12"/>
        <v>577258.81999999995</v>
      </c>
      <c r="FV29" s="25">
        <f t="shared" si="12"/>
        <v>303452.11</v>
      </c>
      <c r="FW29" s="25">
        <f t="shared" si="12"/>
        <v>116848.88</v>
      </c>
      <c r="FX29" s="25">
        <f t="shared" si="12"/>
        <v>17373002.539999999</v>
      </c>
      <c r="FY29" s="25">
        <f>SUM(B29:FX29)</f>
        <v>541635909.94000018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552843906.25</v>
      </c>
      <c r="C32" s="39">
        <f>FY29</f>
        <v>541635909.94000018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3" x14ac:dyDescent="0.25">
      <c r="B33" s="48">
        <f>+B17+K17+M17+N17+P17+AA17+AK17+AM17+AO17+AQ17+AR17+AS17+BU17+BX17+CI17+CM17+CN17+CO17+CY17+DZ17+EC17+EO17+EQ17+EV17+EZ17+FH17+FJ17+FK17+FL17+FO17+BL17+AZ17+BF17</f>
        <v>194376582.93999994</v>
      </c>
      <c r="C33" s="49">
        <f>+B29+K29+M29+N29+P29+AA29+AK29+AM29+AO29+AQ29+AR29+AS29+BU29+BX29+CI29+CM29+CN29+CO29+CY29+DZ29+EC29+EO29+EQ29+EV29+EZ29+FH29+FJ29+FK29+FL29+FO29+BL29+AZ29+BF29</f>
        <v>190483278.99000001</v>
      </c>
      <c r="D33" s="50" t="s">
        <v>407</v>
      </c>
      <c r="E33" s="26"/>
      <c r="AJ33" s="4"/>
      <c r="AQ33" s="22"/>
      <c r="CE33" s="25"/>
      <c r="EC33" s="26"/>
      <c r="FX33" s="4"/>
      <c r="FY33" s="4"/>
    </row>
    <row r="34" spans="1:183" x14ac:dyDescent="0.25">
      <c r="B34" s="26">
        <f>B32-B33</f>
        <v>358467323.31000006</v>
      </c>
      <c r="C34" s="26">
        <f>C32-C33</f>
        <v>351152630.95000017</v>
      </c>
      <c r="AJ34" s="4"/>
      <c r="FX34" s="4"/>
      <c r="FY34" s="10"/>
    </row>
    <row r="35" spans="1:183" x14ac:dyDescent="0.25">
      <c r="B35" s="26"/>
      <c r="C35" s="26"/>
      <c r="AJ35" s="4"/>
      <c r="FX35" s="4"/>
      <c r="FY35" s="10"/>
    </row>
    <row r="36" spans="1:183" x14ac:dyDescent="0.25">
      <c r="A36" s="43"/>
      <c r="B36" s="26"/>
      <c r="FX36" s="4"/>
    </row>
    <row r="37" spans="1:183" x14ac:dyDescent="0.25"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</row>
    <row r="38" spans="1:183" x14ac:dyDescent="0.25"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"/>
      <c r="FY38" s="12"/>
      <c r="FZ38" s="44"/>
      <c r="GA38" s="26"/>
    </row>
    <row r="39" spans="1:183" x14ac:dyDescent="0.25">
      <c r="FX39" s="4"/>
    </row>
    <row r="40" spans="1:183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"/>
      <c r="FY40" s="26"/>
    </row>
    <row r="41" spans="1:183" x14ac:dyDescent="0.25">
      <c r="B41" s="4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4"/>
    </row>
    <row r="43" spans="1:183" x14ac:dyDescent="0.25">
      <c r="FX43" s="4"/>
    </row>
    <row r="44" spans="1:183" x14ac:dyDescent="0.25">
      <c r="FX44" s="4"/>
    </row>
    <row r="45" spans="1:183" x14ac:dyDescent="0.25">
      <c r="FX45" s="4"/>
    </row>
    <row r="46" spans="1:183" x14ac:dyDescent="0.25">
      <c r="FX46" s="4"/>
    </row>
    <row r="47" spans="1:183" x14ac:dyDescent="0.25">
      <c r="FX47" s="4"/>
    </row>
    <row r="48" spans="1:183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</sheetData>
  <phoneticPr fontId="16" type="noConversion"/>
  <conditionalFormatting sqref="A3">
    <cfRule type="cellIs" dxfId="3" priority="4" operator="greaterThan">
      <formula>0</formula>
    </cfRule>
  </conditionalFormatting>
  <conditionalFormatting sqref="B4:FX4">
    <cfRule type="cellIs" dxfId="2" priority="1" operator="greater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0FB1E-0F4D-4831-8730-26C18CD48776}">
  <dimension ref="A1:IT61"/>
  <sheetViews>
    <sheetView workbookViewId="0">
      <selection activeCell="B17" sqref="B17"/>
    </sheetView>
  </sheetViews>
  <sheetFormatPr defaultColWidth="24.7265625" defaultRowHeight="12.5" x14ac:dyDescent="0.25"/>
  <cols>
    <col min="1" max="1" width="36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6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37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8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33"/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6560.5</v>
      </c>
      <c r="C5" s="6">
        <v>34668.800000000003</v>
      </c>
      <c r="D5" s="6">
        <v>5272.1</v>
      </c>
      <c r="E5" s="6">
        <v>23094.5</v>
      </c>
      <c r="F5" s="6">
        <v>1710</v>
      </c>
      <c r="G5" s="6">
        <v>1105</v>
      </c>
      <c r="H5" s="6">
        <v>7482.3</v>
      </c>
      <c r="I5" s="6">
        <v>2103.8000000000002</v>
      </c>
      <c r="J5" s="6">
        <v>253.3</v>
      </c>
      <c r="K5" s="6">
        <v>2194.3000000000002</v>
      </c>
      <c r="L5" s="6">
        <v>1009</v>
      </c>
      <c r="M5" s="6">
        <v>51113.9</v>
      </c>
      <c r="N5" s="6">
        <v>13208.4</v>
      </c>
      <c r="O5" s="6">
        <v>316.5</v>
      </c>
      <c r="P5" s="6">
        <v>37229.1</v>
      </c>
      <c r="Q5" s="6">
        <v>6498.8</v>
      </c>
      <c r="R5" s="6">
        <v>1616.8</v>
      </c>
      <c r="S5" s="6">
        <v>161.5</v>
      </c>
      <c r="T5" s="6">
        <v>57</v>
      </c>
      <c r="U5" s="6">
        <v>257.60000000000002</v>
      </c>
      <c r="V5" s="6">
        <v>133.80000000000001</v>
      </c>
      <c r="W5" s="6">
        <v>50</v>
      </c>
      <c r="X5" s="6">
        <v>904</v>
      </c>
      <c r="Y5" s="6">
        <v>231.2</v>
      </c>
      <c r="Z5" s="6">
        <v>31037.4</v>
      </c>
      <c r="AA5" s="6">
        <v>27431.599999999999</v>
      </c>
      <c r="AB5" s="6">
        <v>921</v>
      </c>
      <c r="AC5" s="6">
        <v>1276.0999999999999</v>
      </c>
      <c r="AD5" s="6">
        <v>97</v>
      </c>
      <c r="AE5" s="6">
        <v>168.4</v>
      </c>
      <c r="AF5" s="6">
        <v>611.1</v>
      </c>
      <c r="AG5" s="6">
        <v>974.9</v>
      </c>
      <c r="AH5" s="6">
        <v>374.3</v>
      </c>
      <c r="AI5" s="6">
        <v>176</v>
      </c>
      <c r="AJ5" s="6">
        <v>171.8</v>
      </c>
      <c r="AK5" s="6">
        <v>286</v>
      </c>
      <c r="AL5" s="6">
        <v>370</v>
      </c>
      <c r="AM5" s="6">
        <v>310.39999999999998</v>
      </c>
      <c r="AN5" s="6">
        <v>4561.3</v>
      </c>
      <c r="AO5" s="6">
        <v>85190.6</v>
      </c>
      <c r="AP5" s="6">
        <v>242.5</v>
      </c>
      <c r="AQ5" s="6">
        <v>60799.76</v>
      </c>
      <c r="AR5" s="6">
        <v>6294.6</v>
      </c>
      <c r="AS5" s="6">
        <v>2345.6</v>
      </c>
      <c r="AT5" s="6">
        <v>272</v>
      </c>
      <c r="AU5" s="6">
        <v>308.5</v>
      </c>
      <c r="AV5" s="6">
        <v>255</v>
      </c>
      <c r="AW5" s="6">
        <v>73</v>
      </c>
      <c r="AX5" s="6">
        <v>415.1</v>
      </c>
      <c r="AY5" s="6">
        <v>12362.6</v>
      </c>
      <c r="AZ5" s="6">
        <v>9147.9</v>
      </c>
      <c r="BA5" s="6">
        <v>7638.4</v>
      </c>
      <c r="BB5" s="6">
        <v>21991.3</v>
      </c>
      <c r="BC5" s="6">
        <v>3614.2</v>
      </c>
      <c r="BD5" s="6">
        <v>1242.8</v>
      </c>
      <c r="BE5" s="6">
        <v>25615.3</v>
      </c>
      <c r="BF5" s="6">
        <v>921.6</v>
      </c>
      <c r="BG5" s="6">
        <v>587.5</v>
      </c>
      <c r="BH5" s="6">
        <v>258.2</v>
      </c>
      <c r="BI5" s="6">
        <v>6283.6</v>
      </c>
      <c r="BJ5" s="6">
        <v>33191.699999999997</v>
      </c>
      <c r="BK5" s="6">
        <v>93.1</v>
      </c>
      <c r="BL5" s="6">
        <v>364.5</v>
      </c>
      <c r="BM5" s="6">
        <v>3196.7</v>
      </c>
      <c r="BN5" s="6">
        <v>1278.4000000000001</v>
      </c>
      <c r="BO5" s="6">
        <v>168.4</v>
      </c>
      <c r="BP5" s="6">
        <v>5651.2999999999993</v>
      </c>
      <c r="BQ5" s="6">
        <v>4493</v>
      </c>
      <c r="BR5" s="6">
        <v>1151.0999999999999</v>
      </c>
      <c r="BS5" s="6">
        <v>383.7</v>
      </c>
      <c r="BT5" s="6">
        <v>397.4</v>
      </c>
      <c r="BU5" s="6">
        <v>1247.5</v>
      </c>
      <c r="BV5" s="6">
        <v>2017</v>
      </c>
      <c r="BW5" s="6">
        <v>68.900000000000006</v>
      </c>
      <c r="BX5" s="6">
        <v>452.2</v>
      </c>
      <c r="BY5" s="6">
        <v>224</v>
      </c>
      <c r="BZ5" s="6">
        <v>147.4</v>
      </c>
      <c r="CA5" s="6">
        <v>74111.38</v>
      </c>
      <c r="CB5" s="6">
        <v>191</v>
      </c>
      <c r="CC5" s="6">
        <v>151.30000000000001</v>
      </c>
      <c r="CD5" s="6">
        <v>158.5</v>
      </c>
      <c r="CE5" s="6">
        <v>119.9</v>
      </c>
      <c r="CF5" s="6">
        <v>202.1</v>
      </c>
      <c r="CG5" s="6">
        <v>98.7</v>
      </c>
      <c r="CH5" s="6">
        <v>689.5</v>
      </c>
      <c r="CI5" s="6">
        <v>899.6</v>
      </c>
      <c r="CJ5" s="6">
        <v>4368.4599999999991</v>
      </c>
      <c r="CK5" s="6">
        <v>1269.5</v>
      </c>
      <c r="CL5" s="6">
        <v>694.7</v>
      </c>
      <c r="CM5" s="6">
        <v>28849.059999999998</v>
      </c>
      <c r="CN5" s="6">
        <v>14503.2</v>
      </c>
      <c r="CO5" s="6">
        <v>961.4</v>
      </c>
      <c r="CP5" s="6">
        <v>775</v>
      </c>
      <c r="CQ5" s="6">
        <v>222.7</v>
      </c>
      <c r="CR5" s="6">
        <v>300.2</v>
      </c>
      <c r="CS5" s="6">
        <v>115</v>
      </c>
      <c r="CT5" s="6">
        <v>471</v>
      </c>
      <c r="CU5" s="6">
        <v>50</v>
      </c>
      <c r="CV5" s="6">
        <v>204.5</v>
      </c>
      <c r="CW5" s="6">
        <v>462.8</v>
      </c>
      <c r="CX5" s="6">
        <v>50</v>
      </c>
      <c r="CY5" s="6">
        <v>1847.9</v>
      </c>
      <c r="CZ5" s="6">
        <v>200.7</v>
      </c>
      <c r="DA5" s="6">
        <v>318.3</v>
      </c>
      <c r="DB5" s="6">
        <v>183</v>
      </c>
      <c r="DC5" s="6">
        <v>170</v>
      </c>
      <c r="DD5" s="6">
        <v>296.5</v>
      </c>
      <c r="DE5" s="6">
        <v>19825.16</v>
      </c>
      <c r="DF5" s="6">
        <v>93.5</v>
      </c>
      <c r="DG5" s="6">
        <v>1846.6</v>
      </c>
      <c r="DH5" s="6">
        <v>2414.8000000000002</v>
      </c>
      <c r="DI5" s="6">
        <v>629.79999999999995</v>
      </c>
      <c r="DJ5" s="6">
        <v>481.3</v>
      </c>
      <c r="DK5" s="6">
        <v>5713.5</v>
      </c>
      <c r="DL5" s="6">
        <v>232.8</v>
      </c>
      <c r="DM5" s="6">
        <v>1290.5999999999999</v>
      </c>
      <c r="DN5" s="6">
        <v>3255.5</v>
      </c>
      <c r="DO5" s="6">
        <v>200.3</v>
      </c>
      <c r="DP5" s="6">
        <v>844</v>
      </c>
      <c r="DQ5" s="6">
        <v>1338.9</v>
      </c>
      <c r="DR5" s="6">
        <v>634</v>
      </c>
      <c r="DS5" s="6">
        <v>177.3</v>
      </c>
      <c r="DT5" s="6">
        <v>356.1</v>
      </c>
      <c r="DU5" s="6">
        <v>210.5</v>
      </c>
      <c r="DV5" s="6">
        <v>305.60000000000002</v>
      </c>
      <c r="DW5" s="6">
        <v>166.6</v>
      </c>
      <c r="DX5" s="6">
        <v>304</v>
      </c>
      <c r="DY5" s="6">
        <v>705.4</v>
      </c>
      <c r="DZ5" s="6">
        <v>525.1</v>
      </c>
      <c r="EA5" s="6">
        <v>553.4</v>
      </c>
      <c r="EB5" s="6">
        <v>293.3</v>
      </c>
      <c r="EC5" s="6">
        <v>1569.3</v>
      </c>
      <c r="ED5" s="6">
        <v>194</v>
      </c>
      <c r="EE5" s="6">
        <v>1391.9</v>
      </c>
      <c r="EF5" s="6">
        <v>257</v>
      </c>
      <c r="EG5" s="6">
        <v>247.8</v>
      </c>
      <c r="EH5" s="6">
        <v>14153.3</v>
      </c>
      <c r="EI5" s="6">
        <v>10245</v>
      </c>
      <c r="EJ5" s="6">
        <v>670</v>
      </c>
      <c r="EK5" s="6">
        <v>462.5</v>
      </c>
      <c r="EL5" s="6">
        <v>383.9</v>
      </c>
      <c r="EM5" s="6">
        <v>966.5</v>
      </c>
      <c r="EN5" s="6">
        <v>314.39999999999998</v>
      </c>
      <c r="EO5" s="6">
        <v>419.8</v>
      </c>
      <c r="EP5" s="6">
        <v>2540</v>
      </c>
      <c r="EQ5" s="6">
        <v>310</v>
      </c>
      <c r="ER5" s="6">
        <v>164.9</v>
      </c>
      <c r="ES5" s="6">
        <v>193.5</v>
      </c>
      <c r="ET5" s="6">
        <v>577.1</v>
      </c>
      <c r="EU5" s="6">
        <v>74.3</v>
      </c>
      <c r="EV5" s="6">
        <v>844.6</v>
      </c>
      <c r="EW5" s="6">
        <v>170</v>
      </c>
      <c r="EX5" s="6">
        <v>661.3</v>
      </c>
      <c r="EY5" s="6">
        <v>130.5</v>
      </c>
      <c r="EZ5" s="6">
        <v>3432.3</v>
      </c>
      <c r="FA5" s="6">
        <v>295.7</v>
      </c>
      <c r="FB5" s="6">
        <v>1952.4</v>
      </c>
      <c r="FC5" s="6">
        <v>403</v>
      </c>
      <c r="FD5" s="6">
        <v>82.4</v>
      </c>
      <c r="FE5" s="6">
        <v>192.1</v>
      </c>
      <c r="FF5" s="6">
        <v>125.8</v>
      </c>
      <c r="FG5" s="6">
        <v>71</v>
      </c>
      <c r="FH5" s="6">
        <v>1732.8</v>
      </c>
      <c r="FI5" s="6">
        <v>2013</v>
      </c>
      <c r="FJ5" s="6">
        <v>2543.1999999999998</v>
      </c>
      <c r="FK5" s="6">
        <v>8456.4</v>
      </c>
      <c r="FL5" s="6">
        <v>3910.5</v>
      </c>
      <c r="FM5" s="6">
        <v>22377.3</v>
      </c>
      <c r="FN5" s="6">
        <v>1113.2</v>
      </c>
      <c r="FO5" s="6">
        <v>2307.5</v>
      </c>
      <c r="FP5" s="6">
        <v>985.5</v>
      </c>
      <c r="FQ5" s="6">
        <v>169.5</v>
      </c>
      <c r="FR5" s="6">
        <v>177.5</v>
      </c>
      <c r="FS5" s="6">
        <v>57.1</v>
      </c>
      <c r="FT5" s="6">
        <v>808.9</v>
      </c>
      <c r="FU5" s="6">
        <v>695</v>
      </c>
      <c r="FV5" s="6">
        <v>159.6</v>
      </c>
      <c r="FW5" s="6">
        <v>65</v>
      </c>
      <c r="FX5" s="7">
        <v>21229.850000000002</v>
      </c>
      <c r="FY5" s="6">
        <f>SUM(B5:FX5)</f>
        <v>854017.97000000044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4821</v>
      </c>
      <c r="C6" s="7">
        <v>19501.599999999999</v>
      </c>
      <c r="D6" s="7">
        <v>4799.1000000000004</v>
      </c>
      <c r="E6" s="7">
        <v>12353.5</v>
      </c>
      <c r="F6" s="7">
        <v>752.8</v>
      </c>
      <c r="G6" s="7">
        <v>446</v>
      </c>
      <c r="H6" s="7">
        <v>6561</v>
      </c>
      <c r="I6" s="7">
        <v>1608.1</v>
      </c>
      <c r="J6" s="7">
        <v>149</v>
      </c>
      <c r="K6" s="7">
        <v>1364.8</v>
      </c>
      <c r="L6" s="7">
        <v>753</v>
      </c>
      <c r="M6" s="7">
        <v>19034.099999999999</v>
      </c>
      <c r="N6" s="7">
        <v>3108</v>
      </c>
      <c r="O6" s="7">
        <v>158.4</v>
      </c>
      <c r="P6" s="7">
        <v>31256</v>
      </c>
      <c r="Q6" s="7">
        <v>3594</v>
      </c>
      <c r="R6" s="7">
        <v>932.3</v>
      </c>
      <c r="S6" s="7">
        <v>117</v>
      </c>
      <c r="T6" s="7">
        <v>38.5</v>
      </c>
      <c r="U6" s="7">
        <v>183.3</v>
      </c>
      <c r="V6" s="7">
        <v>39.9</v>
      </c>
      <c r="W6" s="7">
        <v>22</v>
      </c>
      <c r="X6" s="7">
        <v>739</v>
      </c>
      <c r="Y6" s="7">
        <v>90.1</v>
      </c>
      <c r="Z6" s="7">
        <v>11329.9</v>
      </c>
      <c r="AA6" s="7">
        <v>7464.8</v>
      </c>
      <c r="AB6" s="7">
        <v>318</v>
      </c>
      <c r="AC6" s="7">
        <v>554.79999999999995</v>
      </c>
      <c r="AD6" s="7">
        <v>67.7</v>
      </c>
      <c r="AE6" s="7">
        <v>89.9</v>
      </c>
      <c r="AF6" s="7">
        <v>189.2</v>
      </c>
      <c r="AG6" s="7">
        <v>637.20000000000005</v>
      </c>
      <c r="AH6" s="7">
        <v>222</v>
      </c>
      <c r="AI6" s="7">
        <v>149</v>
      </c>
      <c r="AJ6" s="7">
        <v>149</v>
      </c>
      <c r="AK6" s="7">
        <v>235.8</v>
      </c>
      <c r="AL6" s="7">
        <v>217.4</v>
      </c>
      <c r="AM6" s="7">
        <v>141.9</v>
      </c>
      <c r="AN6" s="7">
        <v>2541.6</v>
      </c>
      <c r="AO6" s="7">
        <v>53422.8</v>
      </c>
      <c r="AP6" s="7">
        <v>146.4</v>
      </c>
      <c r="AQ6" s="7">
        <v>10837</v>
      </c>
      <c r="AR6" s="7">
        <v>2707.8</v>
      </c>
      <c r="AS6" s="7">
        <v>600.70000000000005</v>
      </c>
      <c r="AT6" s="7">
        <v>101</v>
      </c>
      <c r="AU6" s="7">
        <v>189</v>
      </c>
      <c r="AV6" s="7">
        <v>86.6</v>
      </c>
      <c r="AW6" s="7">
        <v>40</v>
      </c>
      <c r="AX6" s="7">
        <v>210.9</v>
      </c>
      <c r="AY6" s="7">
        <v>8190.7</v>
      </c>
      <c r="AZ6" s="7">
        <v>4309.8</v>
      </c>
      <c r="BA6" s="7">
        <v>3643.9</v>
      </c>
      <c r="BB6" s="7">
        <v>14504.6</v>
      </c>
      <c r="BC6" s="7">
        <v>787.6</v>
      </c>
      <c r="BD6" s="7">
        <v>423.3</v>
      </c>
      <c r="BE6" s="7">
        <v>5890.6</v>
      </c>
      <c r="BF6" s="7">
        <v>552.5</v>
      </c>
      <c r="BG6" s="7">
        <v>169</v>
      </c>
      <c r="BH6" s="7">
        <v>188.3</v>
      </c>
      <c r="BI6" s="7">
        <v>1084.3</v>
      </c>
      <c r="BJ6" s="7">
        <v>13237</v>
      </c>
      <c r="BK6" s="7">
        <v>51.9</v>
      </c>
      <c r="BL6" s="7">
        <v>229.6</v>
      </c>
      <c r="BM6" s="7">
        <v>1822.9</v>
      </c>
      <c r="BN6" s="7">
        <v>685.4</v>
      </c>
      <c r="BO6" s="7">
        <v>92.1</v>
      </c>
      <c r="BP6" s="7">
        <v>2954.2</v>
      </c>
      <c r="BQ6" s="7">
        <v>2229.8000000000002</v>
      </c>
      <c r="BR6" s="7">
        <v>767.6</v>
      </c>
      <c r="BS6" s="7">
        <v>163.9</v>
      </c>
      <c r="BT6" s="7">
        <v>167.1</v>
      </c>
      <c r="BU6" s="7">
        <v>415.2</v>
      </c>
      <c r="BV6" s="7">
        <v>714.8</v>
      </c>
      <c r="BW6" s="7">
        <v>26.4</v>
      </c>
      <c r="BX6" s="7">
        <v>354</v>
      </c>
      <c r="BY6" s="7">
        <v>160.69999999999999</v>
      </c>
      <c r="BZ6" s="7">
        <v>41.7</v>
      </c>
      <c r="CA6" s="7">
        <v>22604.9</v>
      </c>
      <c r="CB6" s="7">
        <v>124.2</v>
      </c>
      <c r="CC6" s="7">
        <v>11</v>
      </c>
      <c r="CD6" s="7">
        <v>74</v>
      </c>
      <c r="CE6" s="7">
        <v>46</v>
      </c>
      <c r="CF6" s="7">
        <v>88.8</v>
      </c>
      <c r="CG6" s="7">
        <v>68</v>
      </c>
      <c r="CH6" s="7">
        <v>417.6</v>
      </c>
      <c r="CI6" s="7">
        <v>536.4</v>
      </c>
      <c r="CJ6" s="7">
        <v>1812.8</v>
      </c>
      <c r="CK6" s="7">
        <v>502.4</v>
      </c>
      <c r="CL6" s="7">
        <v>343.6</v>
      </c>
      <c r="CM6" s="7">
        <v>10084.200000000001</v>
      </c>
      <c r="CN6" s="7">
        <v>4727.6000000000004</v>
      </c>
      <c r="CO6" s="7">
        <v>433.1</v>
      </c>
      <c r="CP6" s="7">
        <v>577.20000000000005</v>
      </c>
      <c r="CQ6" s="7">
        <v>75</v>
      </c>
      <c r="CR6" s="7">
        <v>109.4</v>
      </c>
      <c r="CS6" s="7">
        <v>93</v>
      </c>
      <c r="CT6" s="7">
        <v>208.7</v>
      </c>
      <c r="CU6" s="7">
        <v>8.3000000000000007</v>
      </c>
      <c r="CV6" s="7">
        <v>114.7</v>
      </c>
      <c r="CW6" s="7">
        <v>227.9</v>
      </c>
      <c r="CX6" s="7">
        <v>14</v>
      </c>
      <c r="CY6" s="7">
        <v>1006.1</v>
      </c>
      <c r="CZ6" s="7">
        <v>49</v>
      </c>
      <c r="DA6" s="7">
        <v>92</v>
      </c>
      <c r="DB6" s="7">
        <v>48</v>
      </c>
      <c r="DC6" s="7">
        <v>107</v>
      </c>
      <c r="DD6" s="7">
        <v>130</v>
      </c>
      <c r="DE6" s="7">
        <v>11481.5</v>
      </c>
      <c r="DF6" s="7">
        <v>37</v>
      </c>
      <c r="DG6" s="7">
        <v>980.2</v>
      </c>
      <c r="DH6" s="7">
        <v>1581.4</v>
      </c>
      <c r="DI6" s="7">
        <v>337.5</v>
      </c>
      <c r="DJ6" s="7">
        <v>197.6</v>
      </c>
      <c r="DK6" s="7">
        <v>3218.3</v>
      </c>
      <c r="DL6" s="7">
        <v>133</v>
      </c>
      <c r="DM6" s="7">
        <v>838.5</v>
      </c>
      <c r="DN6" s="7">
        <v>1991.1</v>
      </c>
      <c r="DO6" s="7">
        <v>66</v>
      </c>
      <c r="DP6" s="7">
        <v>354.6</v>
      </c>
      <c r="DQ6" s="7">
        <v>993.3</v>
      </c>
      <c r="DR6" s="7">
        <v>461.4</v>
      </c>
      <c r="DS6" s="7">
        <v>151.30000000000001</v>
      </c>
      <c r="DT6" s="7">
        <v>204.9</v>
      </c>
      <c r="DU6" s="7">
        <v>93.3</v>
      </c>
      <c r="DV6" s="7">
        <v>153.69999999999999</v>
      </c>
      <c r="DW6" s="7">
        <v>56</v>
      </c>
      <c r="DX6" s="7">
        <v>73</v>
      </c>
      <c r="DY6" s="7">
        <v>251.1</v>
      </c>
      <c r="DZ6" s="7">
        <v>217.4</v>
      </c>
      <c r="EA6" s="7">
        <v>321.39999999999998</v>
      </c>
      <c r="EB6" s="7">
        <v>99</v>
      </c>
      <c r="EC6" s="7">
        <v>103.3</v>
      </c>
      <c r="ED6" s="7">
        <v>138.4</v>
      </c>
      <c r="EE6" s="7">
        <v>971.6</v>
      </c>
      <c r="EF6" s="7">
        <v>165.8</v>
      </c>
      <c r="EG6" s="7">
        <v>130.19999999999999</v>
      </c>
      <c r="EH6" s="7">
        <v>10903.2</v>
      </c>
      <c r="EI6" s="7">
        <v>5259.7</v>
      </c>
      <c r="EJ6" s="7">
        <v>245</v>
      </c>
      <c r="EK6" s="7">
        <v>220.7</v>
      </c>
      <c r="EL6" s="7">
        <v>214.4</v>
      </c>
      <c r="EM6" s="7">
        <v>684.2</v>
      </c>
      <c r="EN6" s="7">
        <v>141.1</v>
      </c>
      <c r="EO6" s="7">
        <v>115</v>
      </c>
      <c r="EP6" s="7">
        <v>491</v>
      </c>
      <c r="EQ6" s="7">
        <v>85</v>
      </c>
      <c r="ER6" s="7">
        <v>118</v>
      </c>
      <c r="ES6" s="7">
        <v>150</v>
      </c>
      <c r="ET6" s="7">
        <v>540.29999999999995</v>
      </c>
      <c r="EU6" s="7">
        <v>44</v>
      </c>
      <c r="EV6" s="7">
        <v>245.7</v>
      </c>
      <c r="EW6" s="7">
        <v>90.3</v>
      </c>
      <c r="EX6" s="7">
        <v>425.9</v>
      </c>
      <c r="EY6" s="7">
        <v>71.5</v>
      </c>
      <c r="EZ6" s="7">
        <v>1305.2</v>
      </c>
      <c r="FA6" s="7">
        <v>214.5</v>
      </c>
      <c r="FB6" s="7">
        <v>635.29999999999995</v>
      </c>
      <c r="FC6" s="7">
        <v>225.7</v>
      </c>
      <c r="FD6" s="7">
        <v>51.1</v>
      </c>
      <c r="FE6" s="7">
        <v>104.6</v>
      </c>
      <c r="FF6" s="7">
        <v>54</v>
      </c>
      <c r="FG6" s="7">
        <v>33</v>
      </c>
      <c r="FH6" s="7">
        <v>1029</v>
      </c>
      <c r="FI6" s="7">
        <v>745</v>
      </c>
      <c r="FJ6" s="7">
        <v>1373.7</v>
      </c>
      <c r="FK6" s="7">
        <v>2151</v>
      </c>
      <c r="FL6" s="7">
        <v>1277</v>
      </c>
      <c r="FM6" s="7">
        <v>15657.6</v>
      </c>
      <c r="FN6" s="7">
        <v>575.29999999999995</v>
      </c>
      <c r="FO6" s="7">
        <v>1323.7</v>
      </c>
      <c r="FP6" s="7">
        <v>351.1</v>
      </c>
      <c r="FQ6" s="7">
        <v>45</v>
      </c>
      <c r="FR6" s="7">
        <v>42.3</v>
      </c>
      <c r="FS6" s="7">
        <v>31.5</v>
      </c>
      <c r="FT6" s="7">
        <v>485</v>
      </c>
      <c r="FU6" s="7">
        <v>433.3</v>
      </c>
      <c r="FV6" s="7">
        <v>85.5</v>
      </c>
      <c r="FW6" s="7">
        <v>29.8</v>
      </c>
      <c r="FX6" s="7"/>
      <c r="FY6" s="6">
        <f>SUM(B6:FX6)</f>
        <v>387772.69999999995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77934324.75</v>
      </c>
      <c r="C8" s="10">
        <v>390531137.88600004</v>
      </c>
      <c r="D8" s="10">
        <v>64109257.324000008</v>
      </c>
      <c r="E8" s="10">
        <v>257933755.59499997</v>
      </c>
      <c r="F8" s="10">
        <v>20172478.309999999</v>
      </c>
      <c r="G8" s="10">
        <v>13187782.6</v>
      </c>
      <c r="H8" s="10">
        <v>89688610.277999997</v>
      </c>
      <c r="I8" s="10">
        <v>24300142.899999999</v>
      </c>
      <c r="J8" s="10">
        <v>4257003.24</v>
      </c>
      <c r="K8" s="10">
        <v>26143620</v>
      </c>
      <c r="L8" s="10">
        <v>13714030.619999999</v>
      </c>
      <c r="M8" s="10">
        <v>584144562.90999997</v>
      </c>
      <c r="N8" s="10">
        <v>144033827.53</v>
      </c>
      <c r="O8" s="10">
        <v>5187379.51</v>
      </c>
      <c r="P8" s="10">
        <v>458347013.79299998</v>
      </c>
      <c r="Q8" s="10">
        <v>72495287.170000002</v>
      </c>
      <c r="R8" s="10">
        <v>18990331.129999999</v>
      </c>
      <c r="S8" s="10">
        <v>3247356.85</v>
      </c>
      <c r="T8" s="10">
        <v>1414949.22</v>
      </c>
      <c r="U8" s="10">
        <v>4216256.3899999997</v>
      </c>
      <c r="V8" s="10">
        <v>2801531.69</v>
      </c>
      <c r="W8" s="10">
        <v>1234890.77</v>
      </c>
      <c r="X8" s="10">
        <v>11015686.68</v>
      </c>
      <c r="Y8" s="10">
        <v>3811868.72</v>
      </c>
      <c r="Z8" s="10">
        <v>345304198.10000002</v>
      </c>
      <c r="AA8" s="10">
        <v>308280109.13999999</v>
      </c>
      <c r="AB8" s="10">
        <v>11163774.59</v>
      </c>
      <c r="AC8" s="10">
        <v>14401280.140000001</v>
      </c>
      <c r="AD8" s="10">
        <v>2193244.6800000002</v>
      </c>
      <c r="AE8" s="10">
        <v>3367995.65</v>
      </c>
      <c r="AF8" s="10">
        <v>7965433.3600000003</v>
      </c>
      <c r="AG8" s="10">
        <v>11661458.9</v>
      </c>
      <c r="AH8" s="10">
        <v>5298820.47</v>
      </c>
      <c r="AI8" s="10">
        <v>3562680.05</v>
      </c>
      <c r="AJ8" s="10">
        <v>3453526.17</v>
      </c>
      <c r="AK8" s="10">
        <v>4583460.9400000004</v>
      </c>
      <c r="AL8" s="10">
        <v>5291522.8600000003</v>
      </c>
      <c r="AM8" s="10">
        <v>4805109.58</v>
      </c>
      <c r="AN8" s="10">
        <v>51205864.93</v>
      </c>
      <c r="AO8" s="10">
        <v>1002592494.67</v>
      </c>
      <c r="AP8" s="10">
        <v>4322713.3099999996</v>
      </c>
      <c r="AQ8" s="10">
        <v>664455002.44679999</v>
      </c>
      <c r="AR8" s="10">
        <v>75090569.38000001</v>
      </c>
      <c r="AS8" s="10">
        <v>26702572.199999999</v>
      </c>
      <c r="AT8" s="10">
        <v>4579745.74</v>
      </c>
      <c r="AU8" s="10">
        <v>5039228.38</v>
      </c>
      <c r="AV8" s="10">
        <v>4395372.24</v>
      </c>
      <c r="AW8" s="10">
        <v>1848104.72</v>
      </c>
      <c r="AX8" s="10">
        <v>5985012.9400000004</v>
      </c>
      <c r="AY8" s="10">
        <v>141643828.56999999</v>
      </c>
      <c r="AZ8" s="10">
        <v>98638408.060000002</v>
      </c>
      <c r="BA8" s="10">
        <v>83087915.219999999</v>
      </c>
      <c r="BB8" s="10">
        <v>247014017.35700002</v>
      </c>
      <c r="BC8" s="10">
        <v>38997103.259999998</v>
      </c>
      <c r="BD8" s="10">
        <v>14452481.43</v>
      </c>
      <c r="BE8" s="10">
        <v>275729638.49000001</v>
      </c>
      <c r="BF8" s="10">
        <v>11755611.67</v>
      </c>
      <c r="BG8" s="10">
        <v>7609459.7699999996</v>
      </c>
      <c r="BH8" s="10">
        <v>4550589.7699999996</v>
      </c>
      <c r="BI8" s="10">
        <v>67788466.930000007</v>
      </c>
      <c r="BJ8" s="10">
        <v>360777453.82999998</v>
      </c>
      <c r="BK8" s="10">
        <v>2216243.83</v>
      </c>
      <c r="BL8" s="10">
        <v>5420079.1200000001</v>
      </c>
      <c r="BM8" s="10">
        <v>35189237.409999996</v>
      </c>
      <c r="BN8" s="10">
        <v>14609283.02</v>
      </c>
      <c r="BO8" s="10">
        <v>3397952.4</v>
      </c>
      <c r="BP8" s="10">
        <v>68695086.5</v>
      </c>
      <c r="BQ8" s="10">
        <v>50720993.07</v>
      </c>
      <c r="BR8" s="10">
        <v>14479934.279999999</v>
      </c>
      <c r="BS8" s="10">
        <v>5766371.3600000003</v>
      </c>
      <c r="BT8" s="10">
        <v>5922814.0700000003</v>
      </c>
      <c r="BU8" s="10">
        <v>14501208.789999999</v>
      </c>
      <c r="BV8" s="10">
        <v>23229236.039999999</v>
      </c>
      <c r="BW8" s="10">
        <v>1781744.71</v>
      </c>
      <c r="BX8" s="10">
        <v>6429493.0899999999</v>
      </c>
      <c r="BY8" s="10">
        <v>3900180.83</v>
      </c>
      <c r="BZ8" s="10">
        <v>3103264.09</v>
      </c>
      <c r="CA8" s="10">
        <v>816447025.60679996</v>
      </c>
      <c r="CB8" s="10">
        <v>3534839.16</v>
      </c>
      <c r="CC8" s="10">
        <v>2835204.01</v>
      </c>
      <c r="CD8" s="10">
        <v>3109911.05</v>
      </c>
      <c r="CE8" s="10">
        <v>2467533.2999999998</v>
      </c>
      <c r="CF8" s="10">
        <v>3659178.56</v>
      </c>
      <c r="CG8" s="10">
        <v>2274751.41</v>
      </c>
      <c r="CH8" s="10">
        <v>8472233.6999999993</v>
      </c>
      <c r="CI8" s="10">
        <v>11527091.41</v>
      </c>
      <c r="CJ8" s="10">
        <v>50107287.672199994</v>
      </c>
      <c r="CK8" s="10">
        <v>15284948.84</v>
      </c>
      <c r="CL8" s="10">
        <v>9460360.0099999998</v>
      </c>
      <c r="CM8" s="10">
        <v>310943144.57800001</v>
      </c>
      <c r="CN8" s="10">
        <v>156444693.50999999</v>
      </c>
      <c r="CO8" s="10">
        <v>12228888.060000001</v>
      </c>
      <c r="CP8" s="10">
        <v>10290517.369999999</v>
      </c>
      <c r="CQ8" s="10">
        <v>3953168.6</v>
      </c>
      <c r="CR8" s="10">
        <v>4573177.63</v>
      </c>
      <c r="CS8" s="10">
        <v>2542775.4900000002</v>
      </c>
      <c r="CT8" s="10">
        <v>5343287.6100000003</v>
      </c>
      <c r="CU8" s="10">
        <v>1150499.77</v>
      </c>
      <c r="CV8" s="10">
        <v>3782476.84</v>
      </c>
      <c r="CW8" s="10">
        <v>6011029.8600000003</v>
      </c>
      <c r="CX8" s="10">
        <v>1235986.58</v>
      </c>
      <c r="CY8" s="10">
        <v>21037092.25</v>
      </c>
      <c r="CZ8" s="10">
        <v>3640090.14</v>
      </c>
      <c r="DA8" s="10">
        <v>4813007.74</v>
      </c>
      <c r="DB8" s="10">
        <v>3466523.54</v>
      </c>
      <c r="DC8" s="10">
        <v>3447891.21</v>
      </c>
      <c r="DD8" s="10">
        <v>4625129.34</v>
      </c>
      <c r="DE8" s="10">
        <v>213943734.25799999</v>
      </c>
      <c r="DF8" s="10">
        <v>2221460.09</v>
      </c>
      <c r="DG8" s="10">
        <v>20691068.239999998</v>
      </c>
      <c r="DH8" s="10">
        <v>26983453.73</v>
      </c>
      <c r="DI8" s="10">
        <v>8087813.1299999999</v>
      </c>
      <c r="DJ8" s="10">
        <v>6287654.6799999997</v>
      </c>
      <c r="DK8" s="10">
        <v>65845606.780000001</v>
      </c>
      <c r="DL8" s="10">
        <v>4314287.7</v>
      </c>
      <c r="DM8" s="10">
        <v>15641940.109999999</v>
      </c>
      <c r="DN8" s="10">
        <v>37733660.490000002</v>
      </c>
      <c r="DO8" s="10">
        <v>3835375.22</v>
      </c>
      <c r="DP8" s="10">
        <v>10430451.529999999</v>
      </c>
      <c r="DQ8" s="10">
        <v>16138367.99</v>
      </c>
      <c r="DR8" s="10">
        <v>8410095.3399999999</v>
      </c>
      <c r="DS8" s="10">
        <v>3635908.41</v>
      </c>
      <c r="DT8" s="10">
        <v>5202465.09</v>
      </c>
      <c r="DU8" s="10">
        <v>3824675.96</v>
      </c>
      <c r="DV8" s="10">
        <v>4717593.07</v>
      </c>
      <c r="DW8" s="10">
        <v>3706908.81</v>
      </c>
      <c r="DX8" s="10">
        <v>5064986.5599999996</v>
      </c>
      <c r="DY8" s="10">
        <v>9229260.9100000001</v>
      </c>
      <c r="DZ8" s="10">
        <v>7031176.7800000003</v>
      </c>
      <c r="EA8" s="10">
        <v>7145800.7199999997</v>
      </c>
      <c r="EB8" s="10">
        <v>4320932.6100000003</v>
      </c>
      <c r="EC8" s="10">
        <v>23259673.48</v>
      </c>
      <c r="ED8" s="10">
        <v>3641777.45</v>
      </c>
      <c r="EE8" s="10">
        <v>16450115.33</v>
      </c>
      <c r="EF8" s="10">
        <v>4108593.61</v>
      </c>
      <c r="EG8" s="10">
        <v>4059192.23</v>
      </c>
      <c r="EH8" s="10">
        <v>163687034.40000001</v>
      </c>
      <c r="EI8" s="10">
        <v>110421167.34999999</v>
      </c>
      <c r="EJ8" s="10">
        <v>8211234.9299999997</v>
      </c>
      <c r="EK8" s="10">
        <v>5812243.7300000004</v>
      </c>
      <c r="EL8" s="10">
        <v>5411602.79</v>
      </c>
      <c r="EM8" s="10">
        <v>11816616.58</v>
      </c>
      <c r="EN8" s="10">
        <v>4712022.42</v>
      </c>
      <c r="EO8" s="10">
        <v>6005312.2199999997</v>
      </c>
      <c r="EP8" s="10">
        <v>29203245.379999999</v>
      </c>
      <c r="EQ8" s="10">
        <v>5028829.8899999997</v>
      </c>
      <c r="ER8" s="10">
        <v>3297793.59</v>
      </c>
      <c r="ES8" s="10">
        <v>4205760.08</v>
      </c>
      <c r="ET8" s="10">
        <v>7821202.0700000003</v>
      </c>
      <c r="EU8" s="10">
        <v>1893445.02</v>
      </c>
      <c r="EV8" s="10">
        <v>13370071.560000001</v>
      </c>
      <c r="EW8" s="10">
        <v>3659286.27</v>
      </c>
      <c r="EX8" s="10">
        <v>7647683.2000000002</v>
      </c>
      <c r="EY8" s="10">
        <v>2780155.05</v>
      </c>
      <c r="EZ8" s="10">
        <v>41747412.399999999</v>
      </c>
      <c r="FA8" s="10">
        <v>4765168.7699999996</v>
      </c>
      <c r="FB8" s="10">
        <v>21970505.670000002</v>
      </c>
      <c r="FC8" s="10">
        <v>5643145.6299999999</v>
      </c>
      <c r="FD8" s="10">
        <v>1991377.31</v>
      </c>
      <c r="FE8" s="10">
        <v>3689779.86</v>
      </c>
      <c r="FF8" s="10">
        <v>2767543.75</v>
      </c>
      <c r="FG8" s="10">
        <v>1710188.19</v>
      </c>
      <c r="FH8" s="10">
        <v>20277824.690000001</v>
      </c>
      <c r="FI8" s="10">
        <v>22248675.289999999</v>
      </c>
      <c r="FJ8" s="10">
        <v>28782923.780000001</v>
      </c>
      <c r="FK8" s="10">
        <v>91255549.319999993</v>
      </c>
      <c r="FL8" s="10">
        <v>42894665.549999997</v>
      </c>
      <c r="FM8" s="10">
        <v>254903396.11000001</v>
      </c>
      <c r="FN8" s="10">
        <v>13151936.9</v>
      </c>
      <c r="FO8" s="10">
        <v>26761209.670000002</v>
      </c>
      <c r="FP8" s="10">
        <v>11876720.48</v>
      </c>
      <c r="FQ8" s="10">
        <v>3378415.69</v>
      </c>
      <c r="FR8" s="10">
        <v>3425421.11</v>
      </c>
      <c r="FS8" s="10">
        <v>1484796</v>
      </c>
      <c r="FT8" s="10">
        <v>10706968.07</v>
      </c>
      <c r="FU8" s="10">
        <v>8940971.0099999998</v>
      </c>
      <c r="FV8" s="10">
        <v>3290841.9</v>
      </c>
      <c r="FW8" s="10">
        <v>1676825.22</v>
      </c>
      <c r="FX8" s="10">
        <v>237943028.57999995</v>
      </c>
      <c r="FY8" s="4">
        <f>SUM(B8:FX8)</f>
        <v>9778814251.0548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32843006.846999999</v>
      </c>
      <c r="C10" s="11">
        <v>111193003.557</v>
      </c>
      <c r="D10" s="11">
        <v>33658554.725999996</v>
      </c>
      <c r="E10" s="11">
        <v>86699656.475999996</v>
      </c>
      <c r="F10" s="11">
        <v>11556043.038279999</v>
      </c>
      <c r="G10" s="11">
        <v>3534877.125</v>
      </c>
      <c r="H10" s="11">
        <v>30096297.927000001</v>
      </c>
      <c r="I10" s="11">
        <v>4471018.6950000003</v>
      </c>
      <c r="J10" s="11">
        <v>1310559.966</v>
      </c>
      <c r="K10" s="11">
        <v>21741787.49109</v>
      </c>
      <c r="L10" s="11">
        <v>8295154.9605339998</v>
      </c>
      <c r="M10" s="11">
        <v>167403090.4461</v>
      </c>
      <c r="N10" s="11">
        <v>67182883.164000005</v>
      </c>
      <c r="O10" s="11">
        <v>1434314.898</v>
      </c>
      <c r="P10" s="11">
        <v>150435268.49700001</v>
      </c>
      <c r="Q10" s="11">
        <v>1881507.0689999999</v>
      </c>
      <c r="R10" s="11">
        <v>14228053.750680001</v>
      </c>
      <c r="S10" s="11">
        <v>614978.32988700003</v>
      </c>
      <c r="T10" s="11">
        <v>725061.15193300007</v>
      </c>
      <c r="U10" s="11">
        <v>898929.87300000002</v>
      </c>
      <c r="V10" s="11">
        <v>181522.51199999999</v>
      </c>
      <c r="W10" s="11">
        <v>275447.50738400006</v>
      </c>
      <c r="X10" s="11">
        <v>1686060.45328</v>
      </c>
      <c r="Y10" s="11">
        <v>608232.15755</v>
      </c>
      <c r="Z10" s="11">
        <v>144339748.41600001</v>
      </c>
      <c r="AA10" s="11">
        <v>259061521.428</v>
      </c>
      <c r="AB10" s="11">
        <v>8289534.29856</v>
      </c>
      <c r="AC10" s="11">
        <v>8682467.2151040006</v>
      </c>
      <c r="AD10" s="11">
        <v>582630.48274200002</v>
      </c>
      <c r="AE10" s="11">
        <v>976499.1165779999</v>
      </c>
      <c r="AF10" s="11">
        <v>4231010.3126499997</v>
      </c>
      <c r="AG10" s="11">
        <v>816308.05157999997</v>
      </c>
      <c r="AH10" s="11">
        <v>271452.33</v>
      </c>
      <c r="AI10" s="11">
        <v>777295.80871200003</v>
      </c>
      <c r="AJ10" s="11">
        <v>1357863.58344</v>
      </c>
      <c r="AK10" s="11">
        <v>2452395.906</v>
      </c>
      <c r="AL10" s="11">
        <v>1218925.8733080002</v>
      </c>
      <c r="AM10" s="11">
        <v>4163568.2736900002</v>
      </c>
      <c r="AN10" s="11">
        <v>13293770.763840001</v>
      </c>
      <c r="AO10" s="11">
        <v>683339374.08899999</v>
      </c>
      <c r="AP10" s="11">
        <v>1775449.4287149999</v>
      </c>
      <c r="AQ10" s="11">
        <v>285461279.56800002</v>
      </c>
      <c r="AR10" s="11">
        <v>55838235.418139994</v>
      </c>
      <c r="AS10" s="11">
        <v>10654815.869999999</v>
      </c>
      <c r="AT10" s="11">
        <v>1658359.5926920001</v>
      </c>
      <c r="AU10" s="11">
        <v>1198323.801</v>
      </c>
      <c r="AV10" s="11">
        <v>941305.90795999987</v>
      </c>
      <c r="AW10" s="11">
        <v>638166.45594000001</v>
      </c>
      <c r="AX10" s="11">
        <v>1585215.09</v>
      </c>
      <c r="AY10" s="11">
        <v>15846084.932400001</v>
      </c>
      <c r="AZ10" s="11">
        <v>21907358.465300001</v>
      </c>
      <c r="BA10" s="11">
        <v>5749310.8945599999</v>
      </c>
      <c r="BB10" s="11">
        <v>85369857.986699998</v>
      </c>
      <c r="BC10" s="11">
        <v>14444432.459999999</v>
      </c>
      <c r="BD10" s="11">
        <v>4944093.00416</v>
      </c>
      <c r="BE10" s="11">
        <v>75060737.370000005</v>
      </c>
      <c r="BF10" s="11">
        <v>1678877.28</v>
      </c>
      <c r="BG10" s="11">
        <v>1916163.0189</v>
      </c>
      <c r="BH10" s="11">
        <v>655548.20150999993</v>
      </c>
      <c r="BI10" s="11">
        <v>25151362.109999999</v>
      </c>
      <c r="BJ10" s="11">
        <v>46218317.039999999</v>
      </c>
      <c r="BK10" s="11">
        <v>222651.82800000001</v>
      </c>
      <c r="BL10" s="11">
        <v>1057456.280826</v>
      </c>
      <c r="BM10" s="11">
        <v>9107370.0270000007</v>
      </c>
      <c r="BN10" s="11">
        <v>3681067.6017570002</v>
      </c>
      <c r="BO10" s="11">
        <v>2371460.9042260004</v>
      </c>
      <c r="BP10" s="11">
        <v>47408306.619180001</v>
      </c>
      <c r="BQ10" s="11">
        <v>8327339.4149999991</v>
      </c>
      <c r="BR10" s="11">
        <v>3250154.2730999999</v>
      </c>
      <c r="BS10" s="11">
        <v>3088295.2109699999</v>
      </c>
      <c r="BT10" s="11">
        <v>2274961.026639</v>
      </c>
      <c r="BU10" s="11">
        <v>13747819.951889999</v>
      </c>
      <c r="BV10" s="11">
        <v>16838283.117320001</v>
      </c>
      <c r="BW10" s="11">
        <v>1057858.7057100001</v>
      </c>
      <c r="BX10" s="11">
        <v>3245116.0409999997</v>
      </c>
      <c r="BY10" s="11">
        <v>960352.65899999999</v>
      </c>
      <c r="BZ10" s="11">
        <v>2303523.099442</v>
      </c>
      <c r="CA10" s="11">
        <v>367168289.74199998</v>
      </c>
      <c r="CB10" s="11">
        <v>511729.76678399998</v>
      </c>
      <c r="CC10" s="11">
        <v>467760.06815999997</v>
      </c>
      <c r="CD10" s="11">
        <v>1161999.216</v>
      </c>
      <c r="CE10" s="11">
        <v>767410.52937</v>
      </c>
      <c r="CF10" s="11">
        <v>669414.05099999998</v>
      </c>
      <c r="CG10" s="11">
        <v>456460.37537999998</v>
      </c>
      <c r="CH10" s="11">
        <v>3083660.8470000001</v>
      </c>
      <c r="CI10" s="11">
        <v>9778837.8271139991</v>
      </c>
      <c r="CJ10" s="11">
        <v>16899416.018139999</v>
      </c>
      <c r="CK10" s="11">
        <v>2826776.1515000002</v>
      </c>
      <c r="CL10" s="11">
        <v>1661340.3933600001</v>
      </c>
      <c r="CM10" s="11">
        <v>132790607.064</v>
      </c>
      <c r="CN10" s="11">
        <v>83163389.404360011</v>
      </c>
      <c r="CO10" s="11">
        <v>11480350.450000001</v>
      </c>
      <c r="CP10" s="11">
        <v>2454945.9266220001</v>
      </c>
      <c r="CQ10" s="11">
        <v>386874.19495999999</v>
      </c>
      <c r="CR10" s="11">
        <v>1462789.3988880001</v>
      </c>
      <c r="CS10" s="11">
        <v>605336.36600000004</v>
      </c>
      <c r="CT10" s="11">
        <v>452561.67360000004</v>
      </c>
      <c r="CU10" s="11">
        <v>412325.4351</v>
      </c>
      <c r="CV10" s="11">
        <v>1188268.913223</v>
      </c>
      <c r="CW10" s="11">
        <v>2129026.005504</v>
      </c>
      <c r="CX10" s="11">
        <v>170327.745</v>
      </c>
      <c r="CY10" s="11">
        <v>6252794.676</v>
      </c>
      <c r="CZ10" s="11">
        <v>1292097.5549999999</v>
      </c>
      <c r="DA10" s="11">
        <v>1217821.014</v>
      </c>
      <c r="DB10" s="11">
        <v>1191206.383842</v>
      </c>
      <c r="DC10" s="11">
        <v>964991.94679999992</v>
      </c>
      <c r="DD10" s="11">
        <v>2049350.1775499999</v>
      </c>
      <c r="DE10" s="11">
        <v>67986981.450000003</v>
      </c>
      <c r="DF10" s="11">
        <v>1363304.8541970002</v>
      </c>
      <c r="DG10" s="11">
        <v>9771442.5620520003</v>
      </c>
      <c r="DH10" s="11">
        <v>12053015.146500001</v>
      </c>
      <c r="DI10" s="11">
        <v>1582908.90381</v>
      </c>
      <c r="DJ10" s="11">
        <v>1102913.26948</v>
      </c>
      <c r="DK10" s="11">
        <v>21777604.96655</v>
      </c>
      <c r="DL10" s="11">
        <v>596932.46880100004</v>
      </c>
      <c r="DM10" s="11">
        <v>7053144.6869999999</v>
      </c>
      <c r="DN10" s="11">
        <v>9648991.3499999996</v>
      </c>
      <c r="DO10" s="11">
        <v>904091.49</v>
      </c>
      <c r="DP10" s="11">
        <v>9947249.5836800002</v>
      </c>
      <c r="DQ10" s="11">
        <v>2304063.1439999999</v>
      </c>
      <c r="DR10" s="11">
        <v>1015668.72</v>
      </c>
      <c r="DS10" s="11">
        <v>295536.00412600004</v>
      </c>
      <c r="DT10" s="11">
        <v>744179.13</v>
      </c>
      <c r="DU10" s="11">
        <v>244885.24799999999</v>
      </c>
      <c r="DV10" s="11">
        <v>512855.16757499997</v>
      </c>
      <c r="DW10" s="11">
        <v>2333311.8015999999</v>
      </c>
      <c r="DX10" s="11">
        <v>3340365.3369600005</v>
      </c>
      <c r="DY10" s="11">
        <v>5023482.1361400001</v>
      </c>
      <c r="DZ10" s="11">
        <v>6351236.9757000003</v>
      </c>
      <c r="EA10" s="11">
        <v>2134627.29</v>
      </c>
      <c r="EB10" s="11">
        <v>923236.59600000002</v>
      </c>
      <c r="EC10" s="11">
        <v>22568122.030080002</v>
      </c>
      <c r="ED10" s="11">
        <v>472250.52</v>
      </c>
      <c r="EE10" s="11">
        <v>2132242.9878750001</v>
      </c>
      <c r="EF10" s="11">
        <v>777144.321</v>
      </c>
      <c r="EG10" s="11">
        <v>360994.05</v>
      </c>
      <c r="EH10" s="11">
        <v>33766598.222999997</v>
      </c>
      <c r="EI10" s="11">
        <v>27821842.929000001</v>
      </c>
      <c r="EJ10" s="11">
        <v>2901788.3680700003</v>
      </c>
      <c r="EK10" s="11">
        <v>1725392.5273199999</v>
      </c>
      <c r="EL10" s="11">
        <v>2360095.94618</v>
      </c>
      <c r="EM10" s="11">
        <v>2003860.89</v>
      </c>
      <c r="EN10" s="11">
        <v>1179171.675</v>
      </c>
      <c r="EO10" s="11">
        <v>3684663.0072400002</v>
      </c>
      <c r="EP10" s="11">
        <v>10825631.762770001</v>
      </c>
      <c r="EQ10" s="11">
        <v>2897862.4196500001</v>
      </c>
      <c r="ER10" s="11">
        <v>875082.74399999995</v>
      </c>
      <c r="ES10" s="11">
        <v>1182446.9369999999</v>
      </c>
      <c r="ET10" s="11">
        <v>1122153.156</v>
      </c>
      <c r="EU10" s="11">
        <v>1097876.90591</v>
      </c>
      <c r="EV10" s="11">
        <v>8981148.3468660004</v>
      </c>
      <c r="EW10" s="11">
        <v>417592.46389000001</v>
      </c>
      <c r="EX10" s="11">
        <v>930620.88</v>
      </c>
      <c r="EY10" s="11">
        <v>806083.35582000006</v>
      </c>
      <c r="EZ10" s="11">
        <v>36189055.088018</v>
      </c>
      <c r="FA10" s="11">
        <v>3982524.9556800001</v>
      </c>
      <c r="FB10" s="11">
        <v>11057031.93015</v>
      </c>
      <c r="FC10" s="11">
        <v>1325334.2039999999</v>
      </c>
      <c r="FD10" s="11">
        <v>541562.974024</v>
      </c>
      <c r="FE10" s="11">
        <v>580700.90700000001</v>
      </c>
      <c r="FF10" s="11">
        <v>892341.38699999999</v>
      </c>
      <c r="FG10" s="11">
        <v>846585.86510400008</v>
      </c>
      <c r="FH10" s="11">
        <v>13530251.557242</v>
      </c>
      <c r="FI10" s="11">
        <v>18497682.124159999</v>
      </c>
      <c r="FJ10" s="11">
        <v>23421444.484950002</v>
      </c>
      <c r="FK10" s="11">
        <v>51818632.847999997</v>
      </c>
      <c r="FL10" s="11">
        <v>26979462.15958</v>
      </c>
      <c r="FM10" s="11">
        <v>64515349.530000001</v>
      </c>
      <c r="FN10" s="11">
        <v>12346843.293720001</v>
      </c>
      <c r="FO10" s="11">
        <v>14015001.491145</v>
      </c>
      <c r="FP10" s="11">
        <v>11472301.140000001</v>
      </c>
      <c r="FQ10" s="11">
        <v>3107157.01</v>
      </c>
      <c r="FR10" s="11">
        <v>2717041.0066799996</v>
      </c>
      <c r="FS10" s="11">
        <v>1390846.0639000002</v>
      </c>
      <c r="FT10" s="11">
        <v>3471852.1405000002</v>
      </c>
      <c r="FU10" s="11">
        <v>2454384.0391199999</v>
      </c>
      <c r="FV10" s="11">
        <v>450812.31489799998</v>
      </c>
      <c r="FW10" s="11">
        <v>357125.30075000005</v>
      </c>
      <c r="FX10" s="11">
        <v>0</v>
      </c>
      <c r="FY10" s="4">
        <f>SUM(B10:FX10)</f>
        <v>3925427165.0856795</v>
      </c>
      <c r="FZ10" s="4"/>
    </row>
    <row r="11" spans="1:254" x14ac:dyDescent="0.25">
      <c r="A11" s="8" t="s">
        <v>414</v>
      </c>
      <c r="B11" s="12">
        <v>2486103.7400000002</v>
      </c>
      <c r="C11" s="12">
        <v>5722195.21</v>
      </c>
      <c r="D11" s="12">
        <v>1488921.66</v>
      </c>
      <c r="E11" s="12">
        <v>8370814.6399999997</v>
      </c>
      <c r="F11" s="12">
        <v>589322.68999999994</v>
      </c>
      <c r="G11" s="12">
        <v>53874.12</v>
      </c>
      <c r="H11" s="12">
        <v>1602194.08</v>
      </c>
      <c r="I11" s="12">
        <v>531892.17000000004</v>
      </c>
      <c r="J11" s="12">
        <v>144747.29</v>
      </c>
      <c r="K11" s="12">
        <v>1464762.74</v>
      </c>
      <c r="L11" s="12">
        <v>482581.66</v>
      </c>
      <c r="M11" s="12">
        <v>12636998.84</v>
      </c>
      <c r="N11" s="12">
        <v>5371193.4500000002</v>
      </c>
      <c r="O11" s="12">
        <v>85687.11</v>
      </c>
      <c r="P11" s="12">
        <v>9409437.8599999994</v>
      </c>
      <c r="Q11" s="12">
        <v>104826.22</v>
      </c>
      <c r="R11" s="12">
        <v>1058699.57</v>
      </c>
      <c r="S11" s="12">
        <v>7796.8</v>
      </c>
      <c r="T11" s="12">
        <v>70030.66</v>
      </c>
      <c r="U11" s="12">
        <v>86202.79</v>
      </c>
      <c r="V11" s="12">
        <v>18403.849999999999</v>
      </c>
      <c r="W11" s="12">
        <v>25569.200000000001</v>
      </c>
      <c r="X11" s="12">
        <v>137008.97</v>
      </c>
      <c r="Y11" s="12">
        <v>62529.99</v>
      </c>
      <c r="Z11" s="12">
        <v>6826844.5599999996</v>
      </c>
      <c r="AA11" s="12">
        <v>12703217.529999999</v>
      </c>
      <c r="AB11" s="12">
        <v>733088.39</v>
      </c>
      <c r="AC11" s="12">
        <v>765338.98</v>
      </c>
      <c r="AD11" s="12">
        <v>60785.05</v>
      </c>
      <c r="AE11" s="12">
        <v>96620.85</v>
      </c>
      <c r="AF11" s="12">
        <v>332294.17</v>
      </c>
      <c r="AG11" s="12">
        <v>162874.26</v>
      </c>
      <c r="AH11" s="12">
        <v>56051.74</v>
      </c>
      <c r="AI11" s="12">
        <v>139696.16</v>
      </c>
      <c r="AJ11" s="12">
        <v>50153.09</v>
      </c>
      <c r="AK11" s="12">
        <v>136478.41</v>
      </c>
      <c r="AL11" s="12">
        <v>108754.41</v>
      </c>
      <c r="AM11" s="12">
        <v>518653.93</v>
      </c>
      <c r="AN11" s="12">
        <v>1736922.12</v>
      </c>
      <c r="AO11" s="12">
        <v>36419101.409999996</v>
      </c>
      <c r="AP11" s="12">
        <v>114154.15</v>
      </c>
      <c r="AQ11" s="12">
        <v>20329146.010000002</v>
      </c>
      <c r="AR11" s="12">
        <v>3012130.71</v>
      </c>
      <c r="AS11" s="12">
        <v>1131092.32</v>
      </c>
      <c r="AT11" s="12">
        <v>193574.48</v>
      </c>
      <c r="AU11" s="12">
        <v>165380.70000000001</v>
      </c>
      <c r="AV11" s="12">
        <v>112909.41</v>
      </c>
      <c r="AW11" s="12">
        <v>81831.03</v>
      </c>
      <c r="AX11" s="12">
        <v>133275.51</v>
      </c>
      <c r="AY11" s="12">
        <v>1536087.09</v>
      </c>
      <c r="AZ11" s="12">
        <v>2320786.4700000002</v>
      </c>
      <c r="BA11" s="12">
        <v>492666.09</v>
      </c>
      <c r="BB11" s="12">
        <v>8357424.1100000003</v>
      </c>
      <c r="BC11" s="12">
        <v>1340447.97</v>
      </c>
      <c r="BD11" s="12">
        <v>451730.17</v>
      </c>
      <c r="BE11" s="12">
        <v>7293314.9400000004</v>
      </c>
      <c r="BF11" s="12">
        <v>124916.55</v>
      </c>
      <c r="BG11" s="12">
        <v>184334.54</v>
      </c>
      <c r="BH11" s="12">
        <v>70285.149999999994</v>
      </c>
      <c r="BI11" s="12">
        <v>1941438.87</v>
      </c>
      <c r="BJ11" s="12">
        <v>3573443.67</v>
      </c>
      <c r="BK11" s="12">
        <v>17265.79</v>
      </c>
      <c r="BL11" s="12">
        <v>95252.46</v>
      </c>
      <c r="BM11" s="12">
        <v>1135081.67</v>
      </c>
      <c r="BN11" s="12">
        <v>373634.27</v>
      </c>
      <c r="BO11" s="12">
        <v>231957.22</v>
      </c>
      <c r="BP11" s="12">
        <v>2156348.7599999998</v>
      </c>
      <c r="BQ11" s="12">
        <v>582213.41</v>
      </c>
      <c r="BR11" s="12">
        <v>309913.81</v>
      </c>
      <c r="BS11" s="12">
        <v>161091.41</v>
      </c>
      <c r="BT11" s="12">
        <v>93411.67</v>
      </c>
      <c r="BU11" s="12">
        <v>752815.7</v>
      </c>
      <c r="BV11" s="12">
        <v>856290.13</v>
      </c>
      <c r="BW11" s="12">
        <v>91405.49</v>
      </c>
      <c r="BX11" s="12">
        <v>318902.01</v>
      </c>
      <c r="BY11" s="12">
        <v>91684.87</v>
      </c>
      <c r="BZ11" s="12">
        <v>358753.67</v>
      </c>
      <c r="CA11" s="12">
        <v>24362000.199999999</v>
      </c>
      <c r="CB11" s="12">
        <v>6523.44</v>
      </c>
      <c r="CC11" s="12">
        <v>89625.5</v>
      </c>
      <c r="CD11" s="12">
        <v>118160.05</v>
      </c>
      <c r="CE11" s="12">
        <v>83737</v>
      </c>
      <c r="CF11" s="12">
        <v>60761.01</v>
      </c>
      <c r="CG11" s="12">
        <v>30109.95</v>
      </c>
      <c r="CH11" s="12">
        <v>251140.34</v>
      </c>
      <c r="CI11" s="12">
        <v>413656.77</v>
      </c>
      <c r="CJ11" s="12">
        <v>1699098.36</v>
      </c>
      <c r="CK11" s="12">
        <v>238217.67</v>
      </c>
      <c r="CL11" s="12">
        <v>186303</v>
      </c>
      <c r="CM11" s="12">
        <v>8558859.9399999995</v>
      </c>
      <c r="CN11" s="12">
        <v>5388104.3200000003</v>
      </c>
      <c r="CO11" s="12">
        <v>748537.61</v>
      </c>
      <c r="CP11" s="12">
        <v>404598.69</v>
      </c>
      <c r="CQ11" s="12">
        <v>75865.52</v>
      </c>
      <c r="CR11" s="12">
        <v>233975.56</v>
      </c>
      <c r="CS11" s="12">
        <v>88616.37</v>
      </c>
      <c r="CT11" s="12">
        <v>52286.5</v>
      </c>
      <c r="CU11" s="12">
        <v>40493.43</v>
      </c>
      <c r="CV11" s="12">
        <v>171301.41</v>
      </c>
      <c r="CW11" s="12">
        <v>229723.19</v>
      </c>
      <c r="CX11" s="12">
        <v>20357.29</v>
      </c>
      <c r="CY11" s="12">
        <v>736830.09</v>
      </c>
      <c r="CZ11" s="12">
        <v>156502.28</v>
      </c>
      <c r="DA11" s="12">
        <v>120477.05</v>
      </c>
      <c r="DB11" s="12">
        <v>152541.37</v>
      </c>
      <c r="DC11" s="12">
        <v>84776.14</v>
      </c>
      <c r="DD11" s="12">
        <v>223666.64</v>
      </c>
      <c r="DE11" s="12">
        <v>7700362.0300000003</v>
      </c>
      <c r="DF11" s="12">
        <v>138143.76</v>
      </c>
      <c r="DG11" s="12">
        <v>944994.79</v>
      </c>
      <c r="DH11" s="12">
        <v>1275976.19</v>
      </c>
      <c r="DI11" s="12">
        <v>158596.21</v>
      </c>
      <c r="DJ11" s="12">
        <v>87605.49</v>
      </c>
      <c r="DK11" s="12">
        <v>2625339.33</v>
      </c>
      <c r="DL11" s="12">
        <v>78402.84</v>
      </c>
      <c r="DM11" s="12">
        <v>599029.62</v>
      </c>
      <c r="DN11" s="12">
        <v>765444.43</v>
      </c>
      <c r="DO11" s="12">
        <v>60640.1</v>
      </c>
      <c r="DP11" s="12">
        <v>483159.99</v>
      </c>
      <c r="DQ11" s="12">
        <v>361120.57</v>
      </c>
      <c r="DR11" s="12">
        <v>214726.39999999999</v>
      </c>
      <c r="DS11" s="12">
        <v>55058.11</v>
      </c>
      <c r="DT11" s="12">
        <v>124347.19</v>
      </c>
      <c r="DU11" s="12">
        <v>49615.06</v>
      </c>
      <c r="DV11" s="12">
        <v>111040.06</v>
      </c>
      <c r="DW11" s="12">
        <v>143950.67000000001</v>
      </c>
      <c r="DX11" s="12">
        <v>239560.98</v>
      </c>
      <c r="DY11" s="12">
        <v>412967.03</v>
      </c>
      <c r="DZ11" s="12">
        <v>679726.33</v>
      </c>
      <c r="EA11" s="12">
        <v>248733.05</v>
      </c>
      <c r="EB11" s="12">
        <v>110128.77</v>
      </c>
      <c r="EC11" s="12">
        <v>691194.7</v>
      </c>
      <c r="ED11" s="12">
        <v>65386.43</v>
      </c>
      <c r="EE11" s="12">
        <v>326679.2</v>
      </c>
      <c r="EF11" s="12">
        <v>113173.66</v>
      </c>
      <c r="EG11" s="12">
        <v>51089.69</v>
      </c>
      <c r="EH11" s="12">
        <v>3110099.38</v>
      </c>
      <c r="EI11" s="12">
        <v>2226590.86</v>
      </c>
      <c r="EJ11" s="12">
        <v>129585.27</v>
      </c>
      <c r="EK11" s="12">
        <v>85115.18</v>
      </c>
      <c r="EL11" s="12">
        <v>279061.11</v>
      </c>
      <c r="EM11" s="12">
        <v>268552.46000000002</v>
      </c>
      <c r="EN11" s="12">
        <v>112545.45</v>
      </c>
      <c r="EO11" s="12">
        <v>205284.14</v>
      </c>
      <c r="EP11" s="12">
        <v>916333.94</v>
      </c>
      <c r="EQ11" s="12">
        <v>204633.9</v>
      </c>
      <c r="ER11" s="12">
        <v>227450.93</v>
      </c>
      <c r="ES11" s="12">
        <v>126251.14</v>
      </c>
      <c r="ET11" s="12">
        <v>171621.17</v>
      </c>
      <c r="EU11" s="12">
        <v>73633.789999999994</v>
      </c>
      <c r="EV11" s="12">
        <v>310410.44</v>
      </c>
      <c r="EW11" s="12">
        <v>20466.98</v>
      </c>
      <c r="EX11" s="12">
        <v>106067.07</v>
      </c>
      <c r="EY11" s="12">
        <v>93571.05</v>
      </c>
      <c r="EZ11" s="12">
        <v>1701019.37</v>
      </c>
      <c r="FA11" s="12">
        <v>327879.89</v>
      </c>
      <c r="FB11" s="12">
        <v>873424.45</v>
      </c>
      <c r="FC11" s="12">
        <v>157050.48000000001</v>
      </c>
      <c r="FD11" s="12">
        <v>67031.44</v>
      </c>
      <c r="FE11" s="12">
        <v>71709.539999999994</v>
      </c>
      <c r="FF11" s="12">
        <v>84557.4</v>
      </c>
      <c r="FG11" s="12">
        <v>110593.39</v>
      </c>
      <c r="FH11" s="12">
        <v>692424.05</v>
      </c>
      <c r="FI11" s="12">
        <v>944064.34</v>
      </c>
      <c r="FJ11" s="12">
        <v>912429.09</v>
      </c>
      <c r="FK11" s="12">
        <v>2192499.67</v>
      </c>
      <c r="FL11" s="12">
        <v>901144.54</v>
      </c>
      <c r="FM11" s="12">
        <v>3229587.13</v>
      </c>
      <c r="FN11" s="12">
        <v>804160.28</v>
      </c>
      <c r="FO11" s="12">
        <v>700658.33</v>
      </c>
      <c r="FP11" s="12">
        <v>404419.34</v>
      </c>
      <c r="FQ11" s="12">
        <v>271258.68</v>
      </c>
      <c r="FR11" s="12">
        <v>94816.960000000006</v>
      </c>
      <c r="FS11" s="12">
        <v>93903.08</v>
      </c>
      <c r="FT11" s="12">
        <v>329989.55</v>
      </c>
      <c r="FU11" s="12">
        <v>205512.47</v>
      </c>
      <c r="FV11" s="12">
        <v>48224.19</v>
      </c>
      <c r="FW11" s="12">
        <v>37973.199999999997</v>
      </c>
      <c r="FX11" s="12">
        <v>0</v>
      </c>
      <c r="FY11" s="4">
        <f>SUM(B11:FX11)</f>
        <v>261311707.13999993</v>
      </c>
      <c r="FZ11" s="4"/>
    </row>
    <row r="12" spans="1:254" x14ac:dyDescent="0.25">
      <c r="A12" t="s">
        <v>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</row>
    <row r="13" spans="1:254" x14ac:dyDescent="0.25">
      <c r="A13" t="s">
        <v>411</v>
      </c>
      <c r="B13" s="13">
        <v>42605214.162999995</v>
      </c>
      <c r="C13" s="13">
        <v>273615939.11900008</v>
      </c>
      <c r="D13" s="13">
        <v>28961780.938000012</v>
      </c>
      <c r="E13" s="13">
        <v>162863284.47899997</v>
      </c>
      <c r="F13" s="13">
        <v>8027112.5817200001</v>
      </c>
      <c r="G13" s="13">
        <v>9599031.3550000004</v>
      </c>
      <c r="H13" s="13">
        <v>57990118.270999998</v>
      </c>
      <c r="I13" s="13">
        <v>19297232.034999996</v>
      </c>
      <c r="J13" s="13">
        <v>2801695.9840000002</v>
      </c>
      <c r="K13" s="13">
        <v>2937069.7689100001</v>
      </c>
      <c r="L13" s="13">
        <v>4936293.9994659992</v>
      </c>
      <c r="M13" s="13">
        <v>404104473.6239</v>
      </c>
      <c r="N13" s="13">
        <v>71479750.915999994</v>
      </c>
      <c r="O13" s="13">
        <v>3667377.5019999999</v>
      </c>
      <c r="P13" s="13">
        <v>298502307.43599999</v>
      </c>
      <c r="Q13" s="13">
        <v>70508953.880999997</v>
      </c>
      <c r="R13" s="13">
        <v>3703577.8093199972</v>
      </c>
      <c r="S13" s="13">
        <v>2624581.7201130004</v>
      </c>
      <c r="T13" s="13">
        <v>619857.40806699987</v>
      </c>
      <c r="U13" s="13">
        <v>3231123.7269999995</v>
      </c>
      <c r="V13" s="13">
        <v>2601605.3279999997</v>
      </c>
      <c r="W13" s="13">
        <v>933874.06261599995</v>
      </c>
      <c r="X13" s="13">
        <v>9192617.256719999</v>
      </c>
      <c r="Y13" s="13">
        <v>3141106.5724499999</v>
      </c>
      <c r="Z13" s="13">
        <v>194137605.12400001</v>
      </c>
      <c r="AA13" s="13">
        <v>36515370.181999981</v>
      </c>
      <c r="AB13" s="13">
        <v>2141151.9014399997</v>
      </c>
      <c r="AC13" s="13">
        <v>4953473.9448959995</v>
      </c>
      <c r="AD13" s="13">
        <v>1549829.1472580002</v>
      </c>
      <c r="AE13" s="13">
        <v>2294875.6834219997</v>
      </c>
      <c r="AF13" s="13">
        <v>3402128.8773500007</v>
      </c>
      <c r="AG13" s="13">
        <v>10682276.58842</v>
      </c>
      <c r="AH13" s="13">
        <v>4971316.3999999994</v>
      </c>
      <c r="AI13" s="13">
        <v>2645688.0812879996</v>
      </c>
      <c r="AJ13" s="13">
        <v>2045509.4965599999</v>
      </c>
      <c r="AK13" s="13">
        <v>1994586.6240000005</v>
      </c>
      <c r="AL13" s="13">
        <v>3963842.576692</v>
      </c>
      <c r="AM13" s="13">
        <v>122887.37630999991</v>
      </c>
      <c r="AN13" s="13">
        <v>36175172.046160005</v>
      </c>
      <c r="AO13" s="13">
        <v>282834019.171</v>
      </c>
      <c r="AP13" s="13">
        <v>2433109.7312849998</v>
      </c>
      <c r="AQ13" s="13">
        <v>358664576.86879998</v>
      </c>
      <c r="AR13" s="13">
        <v>16240203.251860015</v>
      </c>
      <c r="AS13" s="13">
        <v>14916664.01</v>
      </c>
      <c r="AT13" s="13">
        <v>2727811.6673080004</v>
      </c>
      <c r="AU13" s="13">
        <v>3675523.8789999997</v>
      </c>
      <c r="AV13" s="13">
        <v>3341156.9220400001</v>
      </c>
      <c r="AW13" s="13">
        <v>1128107.2340599999</v>
      </c>
      <c r="AX13" s="13">
        <v>4266522.3400000008</v>
      </c>
      <c r="AY13" s="13">
        <v>124261656.54759999</v>
      </c>
      <c r="AZ13" s="13">
        <v>74410263.12470001</v>
      </c>
      <c r="BA13" s="13">
        <v>76845938.235440001</v>
      </c>
      <c r="BB13" s="13">
        <v>153286735.26030001</v>
      </c>
      <c r="BC13" s="13">
        <v>23212222.829999998</v>
      </c>
      <c r="BD13" s="13">
        <v>9056658.2558399998</v>
      </c>
      <c r="BE13" s="13">
        <v>193375586.18000001</v>
      </c>
      <c r="BF13" s="13">
        <v>9951817.8399999999</v>
      </c>
      <c r="BG13" s="13">
        <v>5508962.2111</v>
      </c>
      <c r="BH13" s="13">
        <v>3824756.4184899996</v>
      </c>
      <c r="BI13" s="13">
        <v>40695665.95000001</v>
      </c>
      <c r="BJ13" s="13">
        <v>310985693.11999995</v>
      </c>
      <c r="BK13" s="13">
        <v>1976326.2120000001</v>
      </c>
      <c r="BL13" s="13">
        <v>4267370.3791740006</v>
      </c>
      <c r="BM13" s="13">
        <v>24946785.712999992</v>
      </c>
      <c r="BN13" s="13">
        <v>10554581.148242999</v>
      </c>
      <c r="BO13" s="13">
        <v>794534.27577399951</v>
      </c>
      <c r="BP13" s="13">
        <v>19130431.120820001</v>
      </c>
      <c r="BQ13" s="13">
        <v>41811440.245000005</v>
      </c>
      <c r="BR13" s="13">
        <v>10919866.196899999</v>
      </c>
      <c r="BS13" s="13">
        <v>2516984.7390300003</v>
      </c>
      <c r="BT13" s="13">
        <v>3554441.3733610003</v>
      </c>
      <c r="BU13" s="13">
        <v>573.13810999994166</v>
      </c>
      <c r="BV13" s="13">
        <v>5534662.7926799981</v>
      </c>
      <c r="BW13" s="13">
        <v>632480.51428999985</v>
      </c>
      <c r="BX13" s="13">
        <v>2865475.0389999999</v>
      </c>
      <c r="BY13" s="13">
        <v>2848143.301</v>
      </c>
      <c r="BZ13" s="13">
        <v>440987.32055799983</v>
      </c>
      <c r="CA13" s="13">
        <v>424916735.66479999</v>
      </c>
      <c r="CB13" s="13">
        <v>3016585.953216</v>
      </c>
      <c r="CC13" s="13">
        <v>2277818.44184</v>
      </c>
      <c r="CD13" s="13">
        <v>1829751.7839999998</v>
      </c>
      <c r="CE13" s="13">
        <v>1616385.7706299997</v>
      </c>
      <c r="CF13" s="13">
        <v>2929003.4990000003</v>
      </c>
      <c r="CG13" s="13">
        <v>1788181.0846200001</v>
      </c>
      <c r="CH13" s="13">
        <v>5137432.5129999993</v>
      </c>
      <c r="CI13" s="13">
        <v>1334596.8128860011</v>
      </c>
      <c r="CJ13" s="13">
        <v>31508773.294059996</v>
      </c>
      <c r="CK13" s="13">
        <v>12219955.0185</v>
      </c>
      <c r="CL13" s="13">
        <v>7612716.6166399997</v>
      </c>
      <c r="CM13" s="13">
        <v>169593677.574</v>
      </c>
      <c r="CN13" s="13">
        <v>67893199.785639971</v>
      </c>
      <c r="CO13" s="13">
        <v>0</v>
      </c>
      <c r="CP13" s="13">
        <v>7430972.7533779992</v>
      </c>
      <c r="CQ13" s="13">
        <v>3490428.8850400001</v>
      </c>
      <c r="CR13" s="13">
        <v>2876412.6711119995</v>
      </c>
      <c r="CS13" s="13">
        <v>1848822.7540000002</v>
      </c>
      <c r="CT13" s="13">
        <v>4838439.4364</v>
      </c>
      <c r="CU13" s="13">
        <v>697680.90489999996</v>
      </c>
      <c r="CV13" s="13">
        <v>2422906.5167769995</v>
      </c>
      <c r="CW13" s="13">
        <v>3652280.6644960004</v>
      </c>
      <c r="CX13" s="13">
        <v>1045301.5449999999</v>
      </c>
      <c r="CY13" s="13">
        <v>14047467.484000001</v>
      </c>
      <c r="CZ13" s="13">
        <v>2191490.3050000002</v>
      </c>
      <c r="DA13" s="13">
        <v>3474709.6760000004</v>
      </c>
      <c r="DB13" s="13">
        <v>2122775.7861580001</v>
      </c>
      <c r="DC13" s="13">
        <v>2398123.1231999998</v>
      </c>
      <c r="DD13" s="13">
        <v>2352112.5224499996</v>
      </c>
      <c r="DE13" s="13">
        <v>138256390.77799997</v>
      </c>
      <c r="DF13" s="13">
        <v>720011.47580299969</v>
      </c>
      <c r="DG13" s="13">
        <v>9974630.8879479989</v>
      </c>
      <c r="DH13" s="13">
        <v>13654462.3935</v>
      </c>
      <c r="DI13" s="13">
        <v>6346308.0161899999</v>
      </c>
      <c r="DJ13" s="13">
        <v>5097135.9205199992</v>
      </c>
      <c r="DK13" s="13">
        <v>41442662.483450003</v>
      </c>
      <c r="DL13" s="13">
        <v>3638952.3911990002</v>
      </c>
      <c r="DM13" s="13">
        <v>7989765.8030000003</v>
      </c>
      <c r="DN13" s="13">
        <v>27319224.710000001</v>
      </c>
      <c r="DO13" s="13">
        <v>2870643.6300000004</v>
      </c>
      <c r="DP13" s="13">
        <v>41.956319999182597</v>
      </c>
      <c r="DQ13" s="13">
        <v>13473184.276000001</v>
      </c>
      <c r="DR13" s="13">
        <v>7179700.2199999997</v>
      </c>
      <c r="DS13" s="13">
        <v>3285314.2958740001</v>
      </c>
      <c r="DT13" s="13">
        <v>4333938.7699999996</v>
      </c>
      <c r="DU13" s="13">
        <v>3530175.6519999998</v>
      </c>
      <c r="DV13" s="13">
        <v>4093697.8424250004</v>
      </c>
      <c r="DW13" s="13">
        <v>1229646.3384000002</v>
      </c>
      <c r="DX13" s="13">
        <v>1485060.2430399992</v>
      </c>
      <c r="DY13" s="13">
        <v>3792811.7438599998</v>
      </c>
      <c r="DZ13" s="13">
        <v>213.47430000000168</v>
      </c>
      <c r="EA13" s="13">
        <v>4762440.38</v>
      </c>
      <c r="EB13" s="13">
        <v>3287567.2440000004</v>
      </c>
      <c r="EC13" s="13">
        <v>356.74991999869235</v>
      </c>
      <c r="ED13" s="13">
        <v>3104140.5</v>
      </c>
      <c r="EE13" s="13">
        <v>13991193.142125001</v>
      </c>
      <c r="EF13" s="13">
        <v>3218275.6289999997</v>
      </c>
      <c r="EG13" s="13">
        <v>3647108.49</v>
      </c>
      <c r="EH13" s="13">
        <v>126810336.79700002</v>
      </c>
      <c r="EI13" s="13">
        <v>80372733.56099999</v>
      </c>
      <c r="EJ13" s="13">
        <v>5179861.2919299994</v>
      </c>
      <c r="EK13" s="13">
        <v>4001736.0226800004</v>
      </c>
      <c r="EL13" s="13">
        <v>2772445.7338200002</v>
      </c>
      <c r="EM13" s="13">
        <v>9544203.2299999986</v>
      </c>
      <c r="EN13" s="13">
        <v>3420305.2949999999</v>
      </c>
      <c r="EO13" s="13">
        <v>2115365.0727599994</v>
      </c>
      <c r="EP13" s="13">
        <v>17461279.677229997</v>
      </c>
      <c r="EQ13" s="13">
        <v>1926333.5703499997</v>
      </c>
      <c r="ER13" s="13">
        <v>2195259.9159999997</v>
      </c>
      <c r="ES13" s="13">
        <v>2897062.003</v>
      </c>
      <c r="ET13" s="13">
        <v>6527427.7440000009</v>
      </c>
      <c r="EU13" s="13">
        <v>721934.32409000001</v>
      </c>
      <c r="EV13" s="13">
        <v>4078512.7731340001</v>
      </c>
      <c r="EW13" s="13">
        <v>3221226.8261100003</v>
      </c>
      <c r="EX13" s="13">
        <v>6610995.25</v>
      </c>
      <c r="EY13" s="13">
        <v>1880500.6441799996</v>
      </c>
      <c r="EZ13" s="13">
        <v>3857337.9419819983</v>
      </c>
      <c r="FA13" s="13">
        <v>454763.92431999941</v>
      </c>
      <c r="FB13" s="13">
        <v>10040049.289850002</v>
      </c>
      <c r="FC13" s="13">
        <v>4160760.946</v>
      </c>
      <c r="FD13" s="13">
        <v>1382782.895976</v>
      </c>
      <c r="FE13" s="13">
        <v>3037369.4129999997</v>
      </c>
      <c r="FF13" s="13">
        <v>1790644.963</v>
      </c>
      <c r="FG13" s="13">
        <v>753008.93489599985</v>
      </c>
      <c r="FH13" s="13">
        <v>6055149.0827580011</v>
      </c>
      <c r="FI13" s="13">
        <v>2806928.8258400001</v>
      </c>
      <c r="FJ13" s="13">
        <v>4449050.2050499991</v>
      </c>
      <c r="FK13" s="13">
        <v>37244416.801999994</v>
      </c>
      <c r="FL13" s="13">
        <v>15014058.850419998</v>
      </c>
      <c r="FM13" s="13">
        <v>187158459.45000002</v>
      </c>
      <c r="FN13" s="13">
        <v>933.32627999898978</v>
      </c>
      <c r="FO13" s="13">
        <v>12045549.848855002</v>
      </c>
      <c r="FP13" s="13">
        <v>0</v>
      </c>
      <c r="FQ13" s="13">
        <v>0</v>
      </c>
      <c r="FR13" s="13">
        <v>613563.14332000026</v>
      </c>
      <c r="FS13" s="13">
        <v>46.856099999815342</v>
      </c>
      <c r="FT13" s="13">
        <v>6905126.3795000007</v>
      </c>
      <c r="FU13" s="13">
        <v>6281074.5008800002</v>
      </c>
      <c r="FV13" s="13">
        <v>2791805.3951019999</v>
      </c>
      <c r="FW13" s="13">
        <v>1281726.7192499998</v>
      </c>
      <c r="FX13" s="13">
        <f>FX8</f>
        <v>237943028.57999995</v>
      </c>
      <c r="FY13" s="4">
        <f>SUM(B13:FX13)</f>
        <v>5592075378.8291273</v>
      </c>
      <c r="FZ13" s="4"/>
      <c r="GA13" s="4"/>
    </row>
    <row r="14" spans="1:254" x14ac:dyDescent="0.25">
      <c r="A14" t="s">
        <v>393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2</v>
      </c>
      <c r="J14" s="14">
        <v>2</v>
      </c>
      <c r="K14" s="14">
        <v>0</v>
      </c>
      <c r="L14" s="14">
        <v>0</v>
      </c>
      <c r="M14" s="14">
        <v>0</v>
      </c>
      <c r="N14" s="14">
        <v>0</v>
      </c>
      <c r="O14" s="14">
        <v>2</v>
      </c>
      <c r="P14" s="14">
        <v>0</v>
      </c>
      <c r="Q14" s="14">
        <v>2</v>
      </c>
      <c r="R14" s="14">
        <v>0</v>
      </c>
      <c r="S14" s="14">
        <v>0</v>
      </c>
      <c r="T14" s="14">
        <v>0</v>
      </c>
      <c r="U14" s="14">
        <v>2</v>
      </c>
      <c r="V14" s="14">
        <v>0</v>
      </c>
      <c r="W14" s="14">
        <v>0</v>
      </c>
      <c r="X14" s="14">
        <v>2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2</v>
      </c>
      <c r="AE14" s="14">
        <v>2</v>
      </c>
      <c r="AF14" s="14">
        <v>0</v>
      </c>
      <c r="AG14" s="14">
        <v>0</v>
      </c>
      <c r="AH14" s="14">
        <v>2</v>
      </c>
      <c r="AI14" s="14">
        <v>0</v>
      </c>
      <c r="AJ14" s="14">
        <v>2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2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2</v>
      </c>
      <c r="BL14" s="14">
        <v>0</v>
      </c>
      <c r="BM14" s="14">
        <v>0</v>
      </c>
      <c r="BN14" s="14">
        <v>2</v>
      </c>
      <c r="BO14" s="14">
        <v>0</v>
      </c>
      <c r="BP14" s="14">
        <v>0</v>
      </c>
      <c r="BQ14" s="14">
        <v>0</v>
      </c>
      <c r="BR14" s="14">
        <v>0</v>
      </c>
      <c r="BS14" s="14">
        <v>2</v>
      </c>
      <c r="BT14" s="14">
        <v>2</v>
      </c>
      <c r="BU14" s="14">
        <v>0</v>
      </c>
      <c r="BV14" s="14">
        <v>0</v>
      </c>
      <c r="BW14" s="14">
        <v>0</v>
      </c>
      <c r="BX14" s="14">
        <v>0</v>
      </c>
      <c r="BY14" s="14">
        <v>0</v>
      </c>
      <c r="BZ14" s="14">
        <v>0</v>
      </c>
      <c r="CA14" s="14">
        <v>0</v>
      </c>
      <c r="CB14" s="14">
        <v>2</v>
      </c>
      <c r="CC14" s="14">
        <v>0</v>
      </c>
      <c r="CD14" s="14">
        <v>0</v>
      </c>
      <c r="CE14" s="14">
        <v>2</v>
      </c>
      <c r="CF14" s="14">
        <v>2</v>
      </c>
      <c r="CG14" s="14">
        <v>0</v>
      </c>
      <c r="CH14" s="14">
        <v>0</v>
      </c>
      <c r="CI14" s="14">
        <v>0</v>
      </c>
      <c r="CJ14" s="14">
        <v>2</v>
      </c>
      <c r="CK14" s="14">
        <v>0</v>
      </c>
      <c r="CL14" s="14">
        <v>2</v>
      </c>
      <c r="CM14" s="14">
        <v>0</v>
      </c>
      <c r="CN14" s="14">
        <v>0</v>
      </c>
      <c r="CO14" s="14">
        <v>0</v>
      </c>
      <c r="CP14" s="14">
        <v>0</v>
      </c>
      <c r="CQ14" s="14">
        <v>0</v>
      </c>
      <c r="CR14" s="14">
        <v>2</v>
      </c>
      <c r="CS14" s="14">
        <v>0</v>
      </c>
      <c r="CT14" s="14">
        <v>2</v>
      </c>
      <c r="CU14" s="14">
        <v>0</v>
      </c>
      <c r="CV14" s="14">
        <v>0</v>
      </c>
      <c r="CW14" s="14">
        <v>0</v>
      </c>
      <c r="CX14" s="14">
        <v>0</v>
      </c>
      <c r="CY14" s="14">
        <v>0</v>
      </c>
      <c r="CZ14" s="14">
        <v>2</v>
      </c>
      <c r="DA14" s="14">
        <v>2</v>
      </c>
      <c r="DB14" s="14">
        <v>2</v>
      </c>
      <c r="DC14" s="14">
        <v>0</v>
      </c>
      <c r="DD14" s="14">
        <v>2</v>
      </c>
      <c r="DE14" s="14">
        <v>0</v>
      </c>
      <c r="DF14" s="14">
        <v>2</v>
      </c>
      <c r="DG14" s="14">
        <v>0</v>
      </c>
      <c r="DH14" s="14">
        <v>0</v>
      </c>
      <c r="DI14" s="14">
        <v>0</v>
      </c>
      <c r="DJ14" s="14">
        <v>2</v>
      </c>
      <c r="DK14" s="14">
        <v>2</v>
      </c>
      <c r="DL14" s="14">
        <v>0</v>
      </c>
      <c r="DM14" s="14">
        <v>0</v>
      </c>
      <c r="DN14" s="14">
        <v>0</v>
      </c>
      <c r="DO14" s="14">
        <v>2</v>
      </c>
      <c r="DP14" s="14">
        <v>2</v>
      </c>
      <c r="DQ14" s="14">
        <v>2</v>
      </c>
      <c r="DR14" s="14">
        <v>2</v>
      </c>
      <c r="DS14" s="14">
        <v>2</v>
      </c>
      <c r="DT14" s="14">
        <v>2</v>
      </c>
      <c r="DU14" s="14">
        <v>0</v>
      </c>
      <c r="DV14" s="14">
        <v>0</v>
      </c>
      <c r="DW14" s="14">
        <v>0</v>
      </c>
      <c r="DX14" s="14">
        <v>0</v>
      </c>
      <c r="DY14" s="14">
        <v>0</v>
      </c>
      <c r="DZ14" s="14">
        <v>0</v>
      </c>
      <c r="EA14" s="14">
        <v>2</v>
      </c>
      <c r="EB14" s="14">
        <v>2</v>
      </c>
      <c r="EC14" s="14">
        <v>0</v>
      </c>
      <c r="ED14" s="14">
        <v>2</v>
      </c>
      <c r="EE14" s="14">
        <v>2</v>
      </c>
      <c r="EF14" s="14">
        <v>2</v>
      </c>
      <c r="EG14" s="14">
        <v>2</v>
      </c>
      <c r="EH14" s="14">
        <v>2</v>
      </c>
      <c r="EI14" s="14">
        <v>0</v>
      </c>
      <c r="EJ14" s="14">
        <v>0</v>
      </c>
      <c r="EK14" s="14">
        <v>0</v>
      </c>
      <c r="EL14" s="14">
        <v>0</v>
      </c>
      <c r="EM14" s="14">
        <v>0</v>
      </c>
      <c r="EN14" s="14">
        <v>2</v>
      </c>
      <c r="EO14" s="14">
        <v>0</v>
      </c>
      <c r="EP14" s="14">
        <v>0</v>
      </c>
      <c r="EQ14" s="14">
        <v>2</v>
      </c>
      <c r="ER14" s="14">
        <v>2</v>
      </c>
      <c r="ES14" s="14">
        <v>2</v>
      </c>
      <c r="ET14" s="14">
        <v>2</v>
      </c>
      <c r="EU14" s="14">
        <v>0</v>
      </c>
      <c r="EV14" s="14">
        <v>0</v>
      </c>
      <c r="EW14" s="14">
        <v>2</v>
      </c>
      <c r="EX14" s="14">
        <v>0</v>
      </c>
      <c r="EY14" s="14">
        <v>2</v>
      </c>
      <c r="EZ14" s="14">
        <v>0</v>
      </c>
      <c r="FA14" s="14">
        <v>0</v>
      </c>
      <c r="FB14" s="14">
        <v>0</v>
      </c>
      <c r="FC14" s="14">
        <v>2</v>
      </c>
      <c r="FD14" s="14">
        <v>2</v>
      </c>
      <c r="FE14" s="14">
        <v>0</v>
      </c>
      <c r="FF14" s="14">
        <v>2</v>
      </c>
      <c r="FG14" s="14">
        <v>0</v>
      </c>
      <c r="FH14" s="14">
        <v>0</v>
      </c>
      <c r="FI14" s="14">
        <v>2</v>
      </c>
      <c r="FJ14" s="14">
        <v>0</v>
      </c>
      <c r="FK14" s="14">
        <v>0</v>
      </c>
      <c r="FL14" s="14">
        <v>0</v>
      </c>
      <c r="FM14" s="14">
        <v>0</v>
      </c>
      <c r="FN14" s="14">
        <v>0</v>
      </c>
      <c r="FO14" s="14">
        <v>0</v>
      </c>
      <c r="FP14" s="14">
        <v>0</v>
      </c>
      <c r="FQ14" s="14">
        <v>0</v>
      </c>
      <c r="FR14" s="14">
        <v>0</v>
      </c>
      <c r="FS14" s="14">
        <v>0</v>
      </c>
      <c r="FT14" s="14">
        <v>2</v>
      </c>
      <c r="FU14" s="14">
        <v>2</v>
      </c>
      <c r="FV14" s="14">
        <v>0</v>
      </c>
      <c r="FW14" s="14">
        <v>0</v>
      </c>
      <c r="FX14" s="14">
        <v>2</v>
      </c>
      <c r="FY14" s="15"/>
      <c r="FZ14" s="4" t="e" cm="1">
        <f t="array" ref="FZ14">COUNTIF(B00:FY00,2)</f>
        <v>#NAME?</v>
      </c>
    </row>
    <row r="15" spans="1:254" x14ac:dyDescent="0.25">
      <c r="A15" t="s">
        <v>394</v>
      </c>
      <c r="B15" s="10">
        <f>B13</f>
        <v>42605214.162999995</v>
      </c>
      <c r="C15" s="10">
        <f t="shared" ref="C15:BN15" si="0">C13</f>
        <v>273615939.11900008</v>
      </c>
      <c r="D15" s="10">
        <f t="shared" si="0"/>
        <v>28961780.938000012</v>
      </c>
      <c r="E15" s="10">
        <f t="shared" si="0"/>
        <v>162863284.47899997</v>
      </c>
      <c r="F15" s="10">
        <f t="shared" si="0"/>
        <v>8027112.5817200001</v>
      </c>
      <c r="G15" s="10">
        <f t="shared" si="0"/>
        <v>9599031.3550000004</v>
      </c>
      <c r="H15" s="10">
        <f t="shared" si="0"/>
        <v>57990118.270999998</v>
      </c>
      <c r="I15" s="10">
        <f t="shared" si="0"/>
        <v>19297232.034999996</v>
      </c>
      <c r="J15" s="10">
        <f t="shared" si="0"/>
        <v>2801695.9840000002</v>
      </c>
      <c r="K15" s="10">
        <f t="shared" si="0"/>
        <v>2937069.7689100001</v>
      </c>
      <c r="L15" s="10">
        <f t="shared" si="0"/>
        <v>4936293.9994659992</v>
      </c>
      <c r="M15" s="10">
        <f t="shared" si="0"/>
        <v>404104473.6239</v>
      </c>
      <c r="N15" s="10">
        <f t="shared" si="0"/>
        <v>71479750.915999994</v>
      </c>
      <c r="O15" s="10">
        <f t="shared" si="0"/>
        <v>3667377.5019999999</v>
      </c>
      <c r="P15" s="10">
        <f t="shared" si="0"/>
        <v>298502307.43599999</v>
      </c>
      <c r="Q15" s="10">
        <f t="shared" si="0"/>
        <v>70508953.880999997</v>
      </c>
      <c r="R15" s="10">
        <f t="shared" si="0"/>
        <v>3703577.8093199972</v>
      </c>
      <c r="S15" s="10">
        <f t="shared" si="0"/>
        <v>2624581.7201130004</v>
      </c>
      <c r="T15" s="10">
        <f t="shared" si="0"/>
        <v>619857.40806699987</v>
      </c>
      <c r="U15" s="10">
        <f t="shared" si="0"/>
        <v>3231123.7269999995</v>
      </c>
      <c r="V15" s="10">
        <f t="shared" si="0"/>
        <v>2601605.3279999997</v>
      </c>
      <c r="W15" s="10">
        <f t="shared" si="0"/>
        <v>933874.06261599995</v>
      </c>
      <c r="X15" s="10">
        <f t="shared" si="0"/>
        <v>9192617.256719999</v>
      </c>
      <c r="Y15" s="10">
        <f t="shared" si="0"/>
        <v>3141106.5724499999</v>
      </c>
      <c r="Z15" s="10">
        <f t="shared" si="0"/>
        <v>194137605.12400001</v>
      </c>
      <c r="AA15" s="10">
        <f t="shared" si="0"/>
        <v>36515370.181999981</v>
      </c>
      <c r="AB15" s="10">
        <f t="shared" si="0"/>
        <v>2141151.9014399997</v>
      </c>
      <c r="AC15" s="10">
        <f t="shared" si="0"/>
        <v>4953473.9448959995</v>
      </c>
      <c r="AD15" s="10">
        <f t="shared" si="0"/>
        <v>1549829.1472580002</v>
      </c>
      <c r="AE15" s="10">
        <f t="shared" si="0"/>
        <v>2294875.6834219997</v>
      </c>
      <c r="AF15" s="10">
        <f t="shared" si="0"/>
        <v>3402128.8773500007</v>
      </c>
      <c r="AG15" s="10">
        <f t="shared" si="0"/>
        <v>10682276.58842</v>
      </c>
      <c r="AH15" s="10">
        <f t="shared" si="0"/>
        <v>4971316.3999999994</v>
      </c>
      <c r="AI15" s="10">
        <f t="shared" si="0"/>
        <v>2645688.0812879996</v>
      </c>
      <c r="AJ15" s="10">
        <f t="shared" si="0"/>
        <v>2045509.4965599999</v>
      </c>
      <c r="AK15" s="10">
        <f t="shared" si="0"/>
        <v>1994586.6240000005</v>
      </c>
      <c r="AL15" s="10">
        <f t="shared" si="0"/>
        <v>3963842.576692</v>
      </c>
      <c r="AM15" s="10">
        <f t="shared" si="0"/>
        <v>122887.37630999991</v>
      </c>
      <c r="AN15" s="10">
        <f t="shared" si="0"/>
        <v>36175172.046160005</v>
      </c>
      <c r="AO15" s="10">
        <f t="shared" si="0"/>
        <v>282834019.171</v>
      </c>
      <c r="AP15" s="10">
        <f t="shared" si="0"/>
        <v>2433109.7312849998</v>
      </c>
      <c r="AQ15" s="10">
        <f t="shared" si="0"/>
        <v>358664576.86879998</v>
      </c>
      <c r="AR15" s="10">
        <f t="shared" si="0"/>
        <v>16240203.251860015</v>
      </c>
      <c r="AS15" s="10">
        <f t="shared" si="0"/>
        <v>14916664.01</v>
      </c>
      <c r="AT15" s="10">
        <f t="shared" si="0"/>
        <v>2727811.6673080004</v>
      </c>
      <c r="AU15" s="10">
        <f t="shared" si="0"/>
        <v>3675523.8789999997</v>
      </c>
      <c r="AV15" s="10">
        <f t="shared" si="0"/>
        <v>3341156.9220400001</v>
      </c>
      <c r="AW15" s="10">
        <f t="shared" si="0"/>
        <v>1128107.2340599999</v>
      </c>
      <c r="AX15" s="10">
        <f t="shared" si="0"/>
        <v>4266522.3400000008</v>
      </c>
      <c r="AY15" s="10">
        <f t="shared" si="0"/>
        <v>124261656.54759999</v>
      </c>
      <c r="AZ15" s="10">
        <f t="shared" si="0"/>
        <v>74410263.12470001</v>
      </c>
      <c r="BA15" s="10">
        <f t="shared" si="0"/>
        <v>76845938.235440001</v>
      </c>
      <c r="BB15" s="10">
        <f t="shared" si="0"/>
        <v>153286735.26030001</v>
      </c>
      <c r="BC15" s="10">
        <f t="shared" si="0"/>
        <v>23212222.829999998</v>
      </c>
      <c r="BD15" s="10">
        <f t="shared" si="0"/>
        <v>9056658.2558399998</v>
      </c>
      <c r="BE15" s="10">
        <f t="shared" si="0"/>
        <v>193375586.18000001</v>
      </c>
      <c r="BF15" s="10">
        <f t="shared" si="0"/>
        <v>9951817.8399999999</v>
      </c>
      <c r="BG15" s="10">
        <f t="shared" si="0"/>
        <v>5508962.2111</v>
      </c>
      <c r="BH15" s="10">
        <f t="shared" si="0"/>
        <v>3824756.4184899996</v>
      </c>
      <c r="BI15" s="10">
        <f t="shared" si="0"/>
        <v>40695665.95000001</v>
      </c>
      <c r="BJ15" s="10">
        <f t="shared" si="0"/>
        <v>310985693.11999995</v>
      </c>
      <c r="BK15" s="10">
        <f t="shared" si="0"/>
        <v>1976326.2120000001</v>
      </c>
      <c r="BL15" s="10">
        <f t="shared" si="0"/>
        <v>4267370.3791740006</v>
      </c>
      <c r="BM15" s="10">
        <f t="shared" si="0"/>
        <v>24946785.712999992</v>
      </c>
      <c r="BN15" s="10">
        <f t="shared" si="0"/>
        <v>10554581.148242999</v>
      </c>
      <c r="BO15" s="10">
        <f t="shared" ref="BO15:DZ15" si="1">BO13</f>
        <v>794534.27577399951</v>
      </c>
      <c r="BP15" s="10">
        <f t="shared" si="1"/>
        <v>19130431.120820001</v>
      </c>
      <c r="BQ15" s="10">
        <f t="shared" si="1"/>
        <v>41811440.245000005</v>
      </c>
      <c r="BR15" s="10">
        <f t="shared" si="1"/>
        <v>10919866.196899999</v>
      </c>
      <c r="BS15" s="10">
        <f t="shared" si="1"/>
        <v>2516984.7390300003</v>
      </c>
      <c r="BT15" s="10">
        <f t="shared" si="1"/>
        <v>3554441.3733610003</v>
      </c>
      <c r="BU15" s="10">
        <f t="shared" si="1"/>
        <v>573.13810999994166</v>
      </c>
      <c r="BV15" s="10">
        <f t="shared" si="1"/>
        <v>5534662.7926799981</v>
      </c>
      <c r="BW15" s="10">
        <f t="shared" si="1"/>
        <v>632480.51428999985</v>
      </c>
      <c r="BX15" s="10">
        <f t="shared" si="1"/>
        <v>2865475.0389999999</v>
      </c>
      <c r="BY15" s="10">
        <f t="shared" si="1"/>
        <v>2848143.301</v>
      </c>
      <c r="BZ15" s="10">
        <f t="shared" si="1"/>
        <v>440987.32055799983</v>
      </c>
      <c r="CA15" s="10">
        <f t="shared" si="1"/>
        <v>424916735.66479999</v>
      </c>
      <c r="CB15" s="10">
        <f t="shared" si="1"/>
        <v>3016585.953216</v>
      </c>
      <c r="CC15" s="10">
        <f t="shared" si="1"/>
        <v>2277818.44184</v>
      </c>
      <c r="CD15" s="10">
        <f t="shared" si="1"/>
        <v>1829751.7839999998</v>
      </c>
      <c r="CE15" s="10">
        <f t="shared" si="1"/>
        <v>1616385.7706299997</v>
      </c>
      <c r="CF15" s="10">
        <f t="shared" si="1"/>
        <v>2929003.4990000003</v>
      </c>
      <c r="CG15" s="10">
        <f t="shared" si="1"/>
        <v>1788181.0846200001</v>
      </c>
      <c r="CH15" s="10">
        <f t="shared" si="1"/>
        <v>5137432.5129999993</v>
      </c>
      <c r="CI15" s="10">
        <f t="shared" si="1"/>
        <v>1334596.8128860011</v>
      </c>
      <c r="CJ15" s="10">
        <f t="shared" si="1"/>
        <v>31508773.294059996</v>
      </c>
      <c r="CK15" s="10">
        <f t="shared" si="1"/>
        <v>12219955.0185</v>
      </c>
      <c r="CL15" s="10">
        <f t="shared" si="1"/>
        <v>7612716.6166399997</v>
      </c>
      <c r="CM15" s="10">
        <f t="shared" si="1"/>
        <v>169593677.574</v>
      </c>
      <c r="CN15" s="10">
        <f t="shared" si="1"/>
        <v>67893199.785639971</v>
      </c>
      <c r="CO15" s="10">
        <f t="shared" si="1"/>
        <v>0</v>
      </c>
      <c r="CP15" s="10">
        <f t="shared" si="1"/>
        <v>7430972.7533779992</v>
      </c>
      <c r="CQ15" s="10">
        <f t="shared" si="1"/>
        <v>3490428.8850400001</v>
      </c>
      <c r="CR15" s="10">
        <f t="shared" si="1"/>
        <v>2876412.6711119995</v>
      </c>
      <c r="CS15" s="10">
        <f t="shared" si="1"/>
        <v>1848822.7540000002</v>
      </c>
      <c r="CT15" s="10">
        <f t="shared" si="1"/>
        <v>4838439.4364</v>
      </c>
      <c r="CU15" s="10">
        <f t="shared" si="1"/>
        <v>697680.90489999996</v>
      </c>
      <c r="CV15" s="10">
        <f t="shared" si="1"/>
        <v>2422906.5167769995</v>
      </c>
      <c r="CW15" s="10">
        <f t="shared" si="1"/>
        <v>3652280.6644960004</v>
      </c>
      <c r="CX15" s="10">
        <f t="shared" si="1"/>
        <v>1045301.5449999999</v>
      </c>
      <c r="CY15" s="10">
        <f t="shared" si="1"/>
        <v>14047467.484000001</v>
      </c>
      <c r="CZ15" s="10">
        <f t="shared" si="1"/>
        <v>2191490.3050000002</v>
      </c>
      <c r="DA15" s="10">
        <f t="shared" si="1"/>
        <v>3474709.6760000004</v>
      </c>
      <c r="DB15" s="10">
        <f t="shared" si="1"/>
        <v>2122775.7861580001</v>
      </c>
      <c r="DC15" s="10">
        <f t="shared" si="1"/>
        <v>2398123.1231999998</v>
      </c>
      <c r="DD15" s="10">
        <f t="shared" si="1"/>
        <v>2352112.5224499996</v>
      </c>
      <c r="DE15" s="10">
        <f t="shared" si="1"/>
        <v>138256390.77799997</v>
      </c>
      <c r="DF15" s="10">
        <f t="shared" si="1"/>
        <v>720011.47580299969</v>
      </c>
      <c r="DG15" s="10">
        <f t="shared" si="1"/>
        <v>9974630.8879479989</v>
      </c>
      <c r="DH15" s="10">
        <f t="shared" si="1"/>
        <v>13654462.3935</v>
      </c>
      <c r="DI15" s="10">
        <f t="shared" si="1"/>
        <v>6346308.0161899999</v>
      </c>
      <c r="DJ15" s="10">
        <f t="shared" si="1"/>
        <v>5097135.9205199992</v>
      </c>
      <c r="DK15" s="10">
        <f t="shared" si="1"/>
        <v>41442662.483450003</v>
      </c>
      <c r="DL15" s="10">
        <f t="shared" si="1"/>
        <v>3638952.3911990002</v>
      </c>
      <c r="DM15" s="10">
        <f t="shared" si="1"/>
        <v>7989765.8030000003</v>
      </c>
      <c r="DN15" s="10">
        <f t="shared" si="1"/>
        <v>27319224.710000001</v>
      </c>
      <c r="DO15" s="10">
        <f t="shared" si="1"/>
        <v>2870643.6300000004</v>
      </c>
      <c r="DP15" s="10">
        <f t="shared" si="1"/>
        <v>41.956319999182597</v>
      </c>
      <c r="DQ15" s="10">
        <f t="shared" si="1"/>
        <v>13473184.276000001</v>
      </c>
      <c r="DR15" s="10">
        <f t="shared" si="1"/>
        <v>7179700.2199999997</v>
      </c>
      <c r="DS15" s="10">
        <f t="shared" si="1"/>
        <v>3285314.2958740001</v>
      </c>
      <c r="DT15" s="10">
        <f t="shared" si="1"/>
        <v>4333938.7699999996</v>
      </c>
      <c r="DU15" s="10">
        <f t="shared" si="1"/>
        <v>3530175.6519999998</v>
      </c>
      <c r="DV15" s="10">
        <f t="shared" si="1"/>
        <v>4093697.8424250004</v>
      </c>
      <c r="DW15" s="10">
        <f t="shared" si="1"/>
        <v>1229646.3384000002</v>
      </c>
      <c r="DX15" s="10">
        <f t="shared" si="1"/>
        <v>1485060.2430399992</v>
      </c>
      <c r="DY15" s="10">
        <f t="shared" si="1"/>
        <v>3792811.7438599998</v>
      </c>
      <c r="DZ15" s="10">
        <f t="shared" si="1"/>
        <v>213.47430000000168</v>
      </c>
      <c r="EA15" s="10">
        <f t="shared" ref="EA15:FX15" si="2">EA13</f>
        <v>4762440.38</v>
      </c>
      <c r="EB15" s="10">
        <f t="shared" si="2"/>
        <v>3287567.2440000004</v>
      </c>
      <c r="EC15" s="10">
        <f t="shared" si="2"/>
        <v>356.74991999869235</v>
      </c>
      <c r="ED15" s="10">
        <f t="shared" si="2"/>
        <v>3104140.5</v>
      </c>
      <c r="EE15" s="10">
        <f t="shared" si="2"/>
        <v>13991193.142125001</v>
      </c>
      <c r="EF15" s="10">
        <f t="shared" si="2"/>
        <v>3218275.6289999997</v>
      </c>
      <c r="EG15" s="10">
        <f t="shared" si="2"/>
        <v>3647108.49</v>
      </c>
      <c r="EH15" s="10">
        <f t="shared" si="2"/>
        <v>126810336.79700002</v>
      </c>
      <c r="EI15" s="10">
        <f t="shared" si="2"/>
        <v>80372733.56099999</v>
      </c>
      <c r="EJ15" s="10">
        <f t="shared" si="2"/>
        <v>5179861.2919299994</v>
      </c>
      <c r="EK15" s="10">
        <f t="shared" si="2"/>
        <v>4001736.0226800004</v>
      </c>
      <c r="EL15" s="10">
        <f t="shared" si="2"/>
        <v>2772445.7338200002</v>
      </c>
      <c r="EM15" s="10">
        <f t="shared" si="2"/>
        <v>9544203.2299999986</v>
      </c>
      <c r="EN15" s="10">
        <f t="shared" si="2"/>
        <v>3420305.2949999999</v>
      </c>
      <c r="EO15" s="10">
        <f t="shared" si="2"/>
        <v>2115365.0727599994</v>
      </c>
      <c r="EP15" s="10">
        <f t="shared" si="2"/>
        <v>17461279.677229997</v>
      </c>
      <c r="EQ15" s="10">
        <f t="shared" si="2"/>
        <v>1926333.5703499997</v>
      </c>
      <c r="ER15" s="10">
        <f t="shared" si="2"/>
        <v>2195259.9159999997</v>
      </c>
      <c r="ES15" s="10">
        <f t="shared" si="2"/>
        <v>2897062.003</v>
      </c>
      <c r="ET15" s="10">
        <f t="shared" si="2"/>
        <v>6527427.7440000009</v>
      </c>
      <c r="EU15" s="10">
        <f t="shared" si="2"/>
        <v>721934.32409000001</v>
      </c>
      <c r="EV15" s="10">
        <f t="shared" si="2"/>
        <v>4078512.7731340001</v>
      </c>
      <c r="EW15" s="10">
        <f t="shared" si="2"/>
        <v>3221226.8261100003</v>
      </c>
      <c r="EX15" s="10">
        <f t="shared" si="2"/>
        <v>6610995.25</v>
      </c>
      <c r="EY15" s="10">
        <f t="shared" si="2"/>
        <v>1880500.6441799996</v>
      </c>
      <c r="EZ15" s="10">
        <f t="shared" si="2"/>
        <v>3857337.9419819983</v>
      </c>
      <c r="FA15" s="10">
        <f t="shared" si="2"/>
        <v>454763.92431999941</v>
      </c>
      <c r="FB15" s="10">
        <f t="shared" si="2"/>
        <v>10040049.289850002</v>
      </c>
      <c r="FC15" s="10">
        <f t="shared" si="2"/>
        <v>4160760.946</v>
      </c>
      <c r="FD15" s="10">
        <f t="shared" si="2"/>
        <v>1382782.895976</v>
      </c>
      <c r="FE15" s="10">
        <f t="shared" si="2"/>
        <v>3037369.4129999997</v>
      </c>
      <c r="FF15" s="10">
        <f t="shared" si="2"/>
        <v>1790644.963</v>
      </c>
      <c r="FG15" s="10">
        <f t="shared" si="2"/>
        <v>753008.93489599985</v>
      </c>
      <c r="FH15" s="10">
        <f t="shared" si="2"/>
        <v>6055149.0827580011</v>
      </c>
      <c r="FI15" s="10">
        <f t="shared" si="2"/>
        <v>2806928.8258400001</v>
      </c>
      <c r="FJ15" s="10">
        <f t="shared" si="2"/>
        <v>4449050.2050499991</v>
      </c>
      <c r="FK15" s="10">
        <f t="shared" si="2"/>
        <v>37244416.801999994</v>
      </c>
      <c r="FL15" s="10">
        <f t="shared" si="2"/>
        <v>15014058.850419998</v>
      </c>
      <c r="FM15" s="10">
        <f t="shared" si="2"/>
        <v>187158459.45000002</v>
      </c>
      <c r="FN15" s="10">
        <f t="shared" si="2"/>
        <v>933.32627999898978</v>
      </c>
      <c r="FO15" s="10">
        <f t="shared" si="2"/>
        <v>12045549.848855002</v>
      </c>
      <c r="FP15" s="10">
        <f t="shared" si="2"/>
        <v>0</v>
      </c>
      <c r="FQ15" s="10">
        <f t="shared" si="2"/>
        <v>0</v>
      </c>
      <c r="FR15" s="10">
        <f t="shared" si="2"/>
        <v>613563.14332000026</v>
      </c>
      <c r="FS15" s="10">
        <f t="shared" si="2"/>
        <v>46.856099999815342</v>
      </c>
      <c r="FT15" s="10">
        <f t="shared" si="2"/>
        <v>6905126.3795000007</v>
      </c>
      <c r="FU15" s="10">
        <f t="shared" si="2"/>
        <v>6281074.5008800002</v>
      </c>
      <c r="FV15" s="10">
        <f t="shared" si="2"/>
        <v>2791805.3951019999</v>
      </c>
      <c r="FW15" s="10">
        <f t="shared" si="2"/>
        <v>1281726.7192499998</v>
      </c>
      <c r="FX15" s="10">
        <f t="shared" si="2"/>
        <v>237943028.57999995</v>
      </c>
      <c r="FY15" s="4">
        <f>SUM(B15:FX15)</f>
        <v>5592075378.8291273</v>
      </c>
      <c r="FZ15" s="32"/>
      <c r="GA15" s="4"/>
      <c r="GB15" s="26"/>
    </row>
    <row r="16" spans="1:254" x14ac:dyDescent="0.25">
      <c r="A16" t="s">
        <v>395</v>
      </c>
      <c r="B16" s="16">
        <v>37615996.770000003</v>
      </c>
      <c r="C16" s="16">
        <v>240212374.93000001</v>
      </c>
      <c r="D16" s="16">
        <v>25120391.73</v>
      </c>
      <c r="E16" s="16">
        <v>143942785.09</v>
      </c>
      <c r="F16" s="16">
        <v>6537278.7400000002</v>
      </c>
      <c r="G16" s="16">
        <v>8452258.6400000006</v>
      </c>
      <c r="H16" s="16">
        <v>50747376.530000001</v>
      </c>
      <c r="I16" s="16">
        <v>14697066.999999998</v>
      </c>
      <c r="J16" s="16">
        <v>2166365.4899999998</v>
      </c>
      <c r="K16" s="16">
        <v>2346564.66</v>
      </c>
      <c r="L16" s="16">
        <v>4244918.9000000004</v>
      </c>
      <c r="M16" s="16">
        <v>356621709.43000001</v>
      </c>
      <c r="N16" s="16">
        <v>62595093.61999999</v>
      </c>
      <c r="O16" s="16">
        <v>2732152.37</v>
      </c>
      <c r="P16" s="16">
        <v>263947758.25999999</v>
      </c>
      <c r="Q16" s="16">
        <v>54189556.140000008</v>
      </c>
      <c r="R16" s="16">
        <v>3028668.69</v>
      </c>
      <c r="S16" s="16">
        <v>2319289.4299999997</v>
      </c>
      <c r="T16" s="16">
        <v>537581.44999999995</v>
      </c>
      <c r="U16" s="16">
        <v>2466897.9199999999</v>
      </c>
      <c r="V16" s="16">
        <v>2425394.58</v>
      </c>
      <c r="W16" s="16">
        <v>826532.47</v>
      </c>
      <c r="X16" s="16">
        <v>7124121.5399999991</v>
      </c>
      <c r="Y16" s="16">
        <v>2785238.73</v>
      </c>
      <c r="Z16" s="16">
        <v>167219912.57999998</v>
      </c>
      <c r="AA16" s="16">
        <v>29214645.709999997</v>
      </c>
      <c r="AB16" s="16">
        <v>1804704.12</v>
      </c>
      <c r="AC16" s="16">
        <v>4257645.8</v>
      </c>
      <c r="AD16" s="16">
        <v>1178212.42</v>
      </c>
      <c r="AE16" s="16">
        <v>1769450.63</v>
      </c>
      <c r="AF16" s="16">
        <v>3323762.1300000004</v>
      </c>
      <c r="AG16" s="16">
        <v>9458640.3699999992</v>
      </c>
      <c r="AH16" s="16">
        <v>3849316.22</v>
      </c>
      <c r="AI16" s="16">
        <v>2309520.46</v>
      </c>
      <c r="AJ16" s="16">
        <v>1555097.09</v>
      </c>
      <c r="AK16" s="16">
        <v>1745735.5</v>
      </c>
      <c r="AL16" s="16">
        <v>3509054.3200000003</v>
      </c>
      <c r="AM16" s="16">
        <v>78002.16</v>
      </c>
      <c r="AN16" s="16">
        <v>31446956.050000004</v>
      </c>
      <c r="AO16" s="16">
        <v>240431368.13999999</v>
      </c>
      <c r="AP16" s="16">
        <v>2150701.4900000002</v>
      </c>
      <c r="AQ16" s="16">
        <v>315228632.11000001</v>
      </c>
      <c r="AR16" s="16">
        <v>13902851.639999999</v>
      </c>
      <c r="AS16" s="16">
        <v>13584511.930000002</v>
      </c>
      <c r="AT16" s="16">
        <v>2145234.2600000002</v>
      </c>
      <c r="AU16" s="16">
        <v>3245453.1399999997</v>
      </c>
      <c r="AV16" s="16">
        <v>2963285.5300000003</v>
      </c>
      <c r="AW16" s="16">
        <v>980186.31</v>
      </c>
      <c r="AX16" s="16">
        <v>3781890.9000000004</v>
      </c>
      <c r="AY16" s="16">
        <v>110223930.40000002</v>
      </c>
      <c r="AZ16" s="16">
        <v>65660129.129999995</v>
      </c>
      <c r="BA16" s="16">
        <v>68021833.459999993</v>
      </c>
      <c r="BB16" s="16">
        <v>134500775.79000002</v>
      </c>
      <c r="BC16" s="16">
        <v>20375181.830000002</v>
      </c>
      <c r="BD16" s="16">
        <v>7968445.4900000002</v>
      </c>
      <c r="BE16" s="16">
        <v>170726468.50999999</v>
      </c>
      <c r="BF16" s="16">
        <v>8705342.1500000004</v>
      </c>
      <c r="BG16" s="16">
        <v>4875385.7700000005</v>
      </c>
      <c r="BH16" s="16">
        <v>3391086.8499999996</v>
      </c>
      <c r="BI16" s="16">
        <v>35816191.629999995</v>
      </c>
      <c r="BJ16" s="16">
        <v>272183941.47000003</v>
      </c>
      <c r="BK16" s="16">
        <v>1523909.07</v>
      </c>
      <c r="BL16" s="16">
        <v>3851154.16</v>
      </c>
      <c r="BM16" s="16">
        <v>22015347.469999999</v>
      </c>
      <c r="BN16" s="16">
        <v>8069627.379999999</v>
      </c>
      <c r="BO16" s="16">
        <v>663378.91</v>
      </c>
      <c r="BP16" s="16">
        <v>16492151.689999999</v>
      </c>
      <c r="BQ16" s="16">
        <v>36785593.43</v>
      </c>
      <c r="BR16" s="16">
        <v>9550526.8499999996</v>
      </c>
      <c r="BS16" s="16">
        <v>1907541.54</v>
      </c>
      <c r="BT16" s="16">
        <v>2729625.31</v>
      </c>
      <c r="BU16" s="16">
        <v>0</v>
      </c>
      <c r="BV16" s="16">
        <v>4636305.05</v>
      </c>
      <c r="BW16" s="16">
        <v>536926.13</v>
      </c>
      <c r="BX16" s="16">
        <v>2356834.69</v>
      </c>
      <c r="BY16" s="16">
        <v>2465162.64</v>
      </c>
      <c r="BZ16" s="16">
        <v>381942.13</v>
      </c>
      <c r="CA16" s="16">
        <v>372027345.21999997</v>
      </c>
      <c r="CB16" s="16">
        <v>2296686.23</v>
      </c>
      <c r="CC16" s="16">
        <v>2114282.9400000004</v>
      </c>
      <c r="CD16" s="16">
        <v>1559438.3199999998</v>
      </c>
      <c r="CE16" s="16">
        <v>1225827.0899999999</v>
      </c>
      <c r="CF16" s="16">
        <v>2241000.0100000002</v>
      </c>
      <c r="CG16" s="16">
        <v>1583642.5100000002</v>
      </c>
      <c r="CH16" s="16">
        <v>4518979</v>
      </c>
      <c r="CI16" s="16">
        <v>945843.8</v>
      </c>
      <c r="CJ16" s="16">
        <v>25329026.440000001</v>
      </c>
      <c r="CK16" s="16">
        <v>10801632.5</v>
      </c>
      <c r="CL16" s="16">
        <v>5870229.7599999998</v>
      </c>
      <c r="CM16" s="16">
        <v>149524056.36000001</v>
      </c>
      <c r="CN16" s="16">
        <v>58618391.379999995</v>
      </c>
      <c r="CO16" s="16">
        <v>0</v>
      </c>
      <c r="CP16" s="16">
        <v>6548501.5599999987</v>
      </c>
      <c r="CQ16" s="16">
        <v>3065728.1900000004</v>
      </c>
      <c r="CR16" s="16">
        <v>2194574.25</v>
      </c>
      <c r="CS16" s="16">
        <v>1584501.7999999998</v>
      </c>
      <c r="CT16" s="16">
        <v>3603092.8800000004</v>
      </c>
      <c r="CU16" s="16">
        <v>621973.35000000009</v>
      </c>
      <c r="CV16" s="16">
        <v>2139836.09</v>
      </c>
      <c r="CW16" s="16">
        <v>3213947.74</v>
      </c>
      <c r="CX16" s="16">
        <v>927092.60999999987</v>
      </c>
      <c r="CY16" s="16">
        <v>12339202.499999998</v>
      </c>
      <c r="CZ16" s="16">
        <v>1678201.63</v>
      </c>
      <c r="DA16" s="16">
        <v>2686725.46</v>
      </c>
      <c r="DB16" s="16">
        <v>1616044.5</v>
      </c>
      <c r="DC16" s="16">
        <v>2096643.66</v>
      </c>
      <c r="DD16" s="16">
        <v>1789106.86</v>
      </c>
      <c r="DE16" s="16">
        <v>121515352.52000001</v>
      </c>
      <c r="DF16" s="16">
        <v>555439.11</v>
      </c>
      <c r="DG16" s="16">
        <v>8758049.6600000001</v>
      </c>
      <c r="DH16" s="16">
        <v>11844860.93</v>
      </c>
      <c r="DI16" s="16">
        <v>5622370.7699999996</v>
      </c>
      <c r="DJ16" s="16">
        <v>3929772.62</v>
      </c>
      <c r="DK16" s="16">
        <v>31662357.509999998</v>
      </c>
      <c r="DL16" s="16">
        <v>3222144.33</v>
      </c>
      <c r="DM16" s="16">
        <v>7058127.5499999989</v>
      </c>
      <c r="DN16" s="16">
        <v>24120865.759999998</v>
      </c>
      <c r="DO16" s="16">
        <v>2201899.69</v>
      </c>
      <c r="DP16" s="16">
        <v>0</v>
      </c>
      <c r="DQ16" s="16">
        <v>10323372.699999999</v>
      </c>
      <c r="DR16" s="16">
        <v>5506976.4700000007</v>
      </c>
      <c r="DS16" s="16">
        <v>2523439.5900000003</v>
      </c>
      <c r="DT16" s="16">
        <v>3324953.17</v>
      </c>
      <c r="DU16" s="16">
        <v>3138065.4</v>
      </c>
      <c r="DV16" s="16">
        <v>3627168.7999999993</v>
      </c>
      <c r="DW16" s="16">
        <v>1049816.8999999999</v>
      </c>
      <c r="DX16" s="16">
        <v>1288289.5899999999</v>
      </c>
      <c r="DY16" s="16">
        <v>3243681.77</v>
      </c>
      <c r="DZ16" s="16">
        <v>0</v>
      </c>
      <c r="EA16" s="16">
        <v>3642880.5700000003</v>
      </c>
      <c r="EB16" s="16">
        <v>2515683.85</v>
      </c>
      <c r="EC16" s="16">
        <v>0</v>
      </c>
      <c r="ED16" s="16">
        <v>2377552.41</v>
      </c>
      <c r="EE16" s="16">
        <v>10734010.189999999</v>
      </c>
      <c r="EF16" s="16">
        <v>2453533.8200000003</v>
      </c>
      <c r="EG16" s="16">
        <v>2799766.86</v>
      </c>
      <c r="EH16" s="16">
        <v>96759099.070000008</v>
      </c>
      <c r="EI16" s="16">
        <v>70763655.730000004</v>
      </c>
      <c r="EJ16" s="16">
        <v>4521060.1500000004</v>
      </c>
      <c r="EK16" s="16">
        <v>3571998.4400000004</v>
      </c>
      <c r="EL16" s="16">
        <v>2431904.14</v>
      </c>
      <c r="EM16" s="16">
        <v>8454022.2400000002</v>
      </c>
      <c r="EN16" s="16">
        <v>2618048.2200000002</v>
      </c>
      <c r="EO16" s="16">
        <v>1851558.71</v>
      </c>
      <c r="EP16" s="16">
        <v>15562006.82</v>
      </c>
      <c r="EQ16" s="16">
        <v>1455914.71</v>
      </c>
      <c r="ER16" s="16">
        <v>1728662.6199999999</v>
      </c>
      <c r="ES16" s="16">
        <v>2178648.7999999998</v>
      </c>
      <c r="ET16" s="16">
        <v>4993412.07</v>
      </c>
      <c r="EU16" s="16">
        <v>631350.15000000014</v>
      </c>
      <c r="EV16" s="16">
        <v>3532566.12</v>
      </c>
      <c r="EW16" s="16">
        <v>2469225.21</v>
      </c>
      <c r="EX16" s="16">
        <v>6066993.3100000005</v>
      </c>
      <c r="EY16" s="16">
        <v>1446221.12</v>
      </c>
      <c r="EZ16" s="16">
        <v>2855162.61</v>
      </c>
      <c r="FA16" s="16">
        <v>315950.48000000004</v>
      </c>
      <c r="FB16" s="16">
        <v>8630983.3100000024</v>
      </c>
      <c r="FC16" s="16">
        <v>3173901.6</v>
      </c>
      <c r="FD16" s="16">
        <v>1057430.2000000002</v>
      </c>
      <c r="FE16" s="16">
        <v>2688809.61</v>
      </c>
      <c r="FF16" s="16">
        <v>1397782.91</v>
      </c>
      <c r="FG16" s="16">
        <v>653337.96</v>
      </c>
      <c r="FH16" s="16">
        <v>5305023.96</v>
      </c>
      <c r="FI16" s="16">
        <v>1838960.32</v>
      </c>
      <c r="FJ16" s="16">
        <v>4175974.0099999993</v>
      </c>
      <c r="FK16" s="16">
        <v>31883549.969999999</v>
      </c>
      <c r="FL16" s="16">
        <v>13634189.649999999</v>
      </c>
      <c r="FM16" s="16">
        <v>163968787.5</v>
      </c>
      <c r="FN16" s="16">
        <v>0</v>
      </c>
      <c r="FO16" s="16">
        <v>10048651.84</v>
      </c>
      <c r="FP16" s="16">
        <v>229388.69999999998</v>
      </c>
      <c r="FQ16" s="16">
        <v>0</v>
      </c>
      <c r="FR16" s="16">
        <v>728244.7</v>
      </c>
      <c r="FS16" s="16">
        <v>0</v>
      </c>
      <c r="FT16" s="16">
        <v>5258955.6800000006</v>
      </c>
      <c r="FU16" s="16">
        <v>4948486.0299999993</v>
      </c>
      <c r="FV16" s="16">
        <v>2473404.1799999997</v>
      </c>
      <c r="FW16" s="16">
        <v>1107509.43</v>
      </c>
      <c r="FX16" s="16">
        <v>178813339.29000008</v>
      </c>
      <c r="FY16" s="17">
        <f>SUM(B16:FX16)</f>
        <v>4815259041.8000011</v>
      </c>
      <c r="FZ16" s="4"/>
      <c r="GC16" s="4"/>
    </row>
    <row r="17" spans="1:254" s="12" customFormat="1" x14ac:dyDescent="0.25">
      <c r="A17" s="12" t="s">
        <v>396</v>
      </c>
      <c r="B17" s="11">
        <f>IFERROR(IF(B15-B16&lt;1000,0,ROUND((B15-B16)/B14,2)),0)</f>
        <v>0</v>
      </c>
      <c r="C17" s="11">
        <f t="shared" ref="C17:BN17" si="3">IFERROR(IF(C15-C16&lt;1000,0,ROUND((C15-C16)/C14,2)),0)</f>
        <v>0</v>
      </c>
      <c r="D17" s="11">
        <f t="shared" si="3"/>
        <v>0</v>
      </c>
      <c r="E17" s="11">
        <f t="shared" si="3"/>
        <v>0</v>
      </c>
      <c r="F17" s="11">
        <f t="shared" si="3"/>
        <v>0</v>
      </c>
      <c r="G17" s="11">
        <f t="shared" si="3"/>
        <v>0</v>
      </c>
      <c r="H17" s="11">
        <f t="shared" si="3"/>
        <v>0</v>
      </c>
      <c r="I17" s="11">
        <f t="shared" si="3"/>
        <v>2300082.52</v>
      </c>
      <c r="J17" s="11">
        <f t="shared" si="3"/>
        <v>317665.25</v>
      </c>
      <c r="K17" s="11">
        <f t="shared" si="3"/>
        <v>0</v>
      </c>
      <c r="L17" s="11">
        <f t="shared" si="3"/>
        <v>0</v>
      </c>
      <c r="M17" s="11">
        <f t="shared" si="3"/>
        <v>0</v>
      </c>
      <c r="N17" s="11">
        <f t="shared" si="3"/>
        <v>0</v>
      </c>
      <c r="O17" s="11">
        <f t="shared" si="3"/>
        <v>467612.57</v>
      </c>
      <c r="P17" s="11">
        <f t="shared" si="3"/>
        <v>0</v>
      </c>
      <c r="Q17" s="11">
        <f t="shared" si="3"/>
        <v>8159698.8700000001</v>
      </c>
      <c r="R17" s="11">
        <f t="shared" si="3"/>
        <v>0</v>
      </c>
      <c r="S17" s="11">
        <f t="shared" si="3"/>
        <v>0</v>
      </c>
      <c r="T17" s="11">
        <f t="shared" si="3"/>
        <v>0</v>
      </c>
      <c r="U17" s="11">
        <f t="shared" si="3"/>
        <v>382112.9</v>
      </c>
      <c r="V17" s="11">
        <f t="shared" si="3"/>
        <v>0</v>
      </c>
      <c r="W17" s="11">
        <f t="shared" si="3"/>
        <v>0</v>
      </c>
      <c r="X17" s="11">
        <f t="shared" si="3"/>
        <v>1034247.86</v>
      </c>
      <c r="Y17" s="11">
        <f t="shared" si="3"/>
        <v>0</v>
      </c>
      <c r="Z17" s="11">
        <f t="shared" si="3"/>
        <v>0</v>
      </c>
      <c r="AA17" s="11">
        <f t="shared" si="3"/>
        <v>0</v>
      </c>
      <c r="AB17" s="11">
        <f t="shared" si="3"/>
        <v>0</v>
      </c>
      <c r="AC17" s="11">
        <f t="shared" si="3"/>
        <v>0</v>
      </c>
      <c r="AD17" s="11">
        <f t="shared" si="3"/>
        <v>185808.36</v>
      </c>
      <c r="AE17" s="11">
        <f t="shared" si="3"/>
        <v>262712.53000000003</v>
      </c>
      <c r="AF17" s="11">
        <f t="shared" si="3"/>
        <v>0</v>
      </c>
      <c r="AG17" s="11">
        <f t="shared" si="3"/>
        <v>0</v>
      </c>
      <c r="AH17" s="11">
        <f t="shared" si="3"/>
        <v>561000.09</v>
      </c>
      <c r="AI17" s="11">
        <f t="shared" si="3"/>
        <v>0</v>
      </c>
      <c r="AJ17" s="11">
        <f t="shared" si="3"/>
        <v>245206.2</v>
      </c>
      <c r="AK17" s="11">
        <f t="shared" si="3"/>
        <v>0</v>
      </c>
      <c r="AL17" s="11">
        <f t="shared" si="3"/>
        <v>0</v>
      </c>
      <c r="AM17" s="11">
        <f t="shared" si="3"/>
        <v>0</v>
      </c>
      <c r="AN17" s="11">
        <f t="shared" si="3"/>
        <v>0</v>
      </c>
      <c r="AO17" s="11">
        <f t="shared" si="3"/>
        <v>0</v>
      </c>
      <c r="AP17" s="11">
        <f t="shared" si="3"/>
        <v>0</v>
      </c>
      <c r="AQ17" s="11">
        <f t="shared" si="3"/>
        <v>0</v>
      </c>
      <c r="AR17" s="11">
        <f t="shared" si="3"/>
        <v>0</v>
      </c>
      <c r="AS17" s="11">
        <f t="shared" si="3"/>
        <v>0</v>
      </c>
      <c r="AT17" s="11">
        <f t="shared" si="3"/>
        <v>291288.7</v>
      </c>
      <c r="AU17" s="11">
        <f t="shared" si="3"/>
        <v>0</v>
      </c>
      <c r="AV17" s="11">
        <f t="shared" si="3"/>
        <v>0</v>
      </c>
      <c r="AW17" s="11">
        <f t="shared" si="3"/>
        <v>0</v>
      </c>
      <c r="AX17" s="11">
        <f t="shared" si="3"/>
        <v>0</v>
      </c>
      <c r="AY17" s="11">
        <f t="shared" si="3"/>
        <v>0</v>
      </c>
      <c r="AZ17" s="11">
        <f t="shared" si="3"/>
        <v>0</v>
      </c>
      <c r="BA17" s="11">
        <f t="shared" si="3"/>
        <v>0</v>
      </c>
      <c r="BB17" s="11">
        <f t="shared" si="3"/>
        <v>0</v>
      </c>
      <c r="BC17" s="11">
        <f t="shared" si="3"/>
        <v>0</v>
      </c>
      <c r="BD17" s="11">
        <f t="shared" si="3"/>
        <v>0</v>
      </c>
      <c r="BE17" s="11">
        <f t="shared" si="3"/>
        <v>0</v>
      </c>
      <c r="BF17" s="11">
        <f t="shared" si="3"/>
        <v>0</v>
      </c>
      <c r="BG17" s="11">
        <f t="shared" si="3"/>
        <v>0</v>
      </c>
      <c r="BH17" s="11">
        <f t="shared" si="3"/>
        <v>0</v>
      </c>
      <c r="BI17" s="11">
        <f t="shared" si="3"/>
        <v>0</v>
      </c>
      <c r="BJ17" s="11">
        <f t="shared" si="3"/>
        <v>0</v>
      </c>
      <c r="BK17" s="11">
        <f t="shared" si="3"/>
        <v>226208.57</v>
      </c>
      <c r="BL17" s="11">
        <f t="shared" si="3"/>
        <v>0</v>
      </c>
      <c r="BM17" s="11">
        <f t="shared" si="3"/>
        <v>0</v>
      </c>
      <c r="BN17" s="11">
        <f t="shared" si="3"/>
        <v>1242476.8799999999</v>
      </c>
      <c r="BO17" s="11">
        <f t="shared" ref="BO17:DZ17" si="4">IFERROR(IF(BO15-BO16&lt;1000,0,ROUND((BO15-BO16)/BO14,2)),0)</f>
        <v>0</v>
      </c>
      <c r="BP17" s="11">
        <f t="shared" si="4"/>
        <v>0</v>
      </c>
      <c r="BQ17" s="11">
        <f t="shared" si="4"/>
        <v>0</v>
      </c>
      <c r="BR17" s="11">
        <f t="shared" si="4"/>
        <v>0</v>
      </c>
      <c r="BS17" s="11">
        <f t="shared" si="4"/>
        <v>304721.59999999998</v>
      </c>
      <c r="BT17" s="11">
        <f t="shared" si="4"/>
        <v>412408.03</v>
      </c>
      <c r="BU17" s="11">
        <f t="shared" si="4"/>
        <v>0</v>
      </c>
      <c r="BV17" s="11">
        <f t="shared" si="4"/>
        <v>0</v>
      </c>
      <c r="BW17" s="11">
        <f t="shared" si="4"/>
        <v>0</v>
      </c>
      <c r="BX17" s="11">
        <f t="shared" si="4"/>
        <v>0</v>
      </c>
      <c r="BY17" s="11">
        <f t="shared" si="4"/>
        <v>0</v>
      </c>
      <c r="BZ17" s="11">
        <f t="shared" si="4"/>
        <v>0</v>
      </c>
      <c r="CA17" s="11">
        <f t="shared" si="4"/>
        <v>0</v>
      </c>
      <c r="CB17" s="11">
        <f t="shared" si="4"/>
        <v>359949.86</v>
      </c>
      <c r="CC17" s="11">
        <f t="shared" si="4"/>
        <v>0</v>
      </c>
      <c r="CD17" s="11">
        <f t="shared" si="4"/>
        <v>0</v>
      </c>
      <c r="CE17" s="11">
        <f t="shared" si="4"/>
        <v>195279.34</v>
      </c>
      <c r="CF17" s="11">
        <f t="shared" si="4"/>
        <v>344001.74</v>
      </c>
      <c r="CG17" s="11">
        <f t="shared" si="4"/>
        <v>0</v>
      </c>
      <c r="CH17" s="11">
        <f t="shared" si="4"/>
        <v>0</v>
      </c>
      <c r="CI17" s="11">
        <f t="shared" si="4"/>
        <v>0</v>
      </c>
      <c r="CJ17" s="11">
        <f t="shared" si="4"/>
        <v>3089873.43</v>
      </c>
      <c r="CK17" s="11">
        <f t="shared" si="4"/>
        <v>0</v>
      </c>
      <c r="CL17" s="11">
        <f t="shared" si="4"/>
        <v>871243.43</v>
      </c>
      <c r="CM17" s="11">
        <f t="shared" si="4"/>
        <v>0</v>
      </c>
      <c r="CN17" s="11">
        <f t="shared" si="4"/>
        <v>0</v>
      </c>
      <c r="CO17" s="11">
        <f t="shared" si="4"/>
        <v>0</v>
      </c>
      <c r="CP17" s="11">
        <f t="shared" si="4"/>
        <v>0</v>
      </c>
      <c r="CQ17" s="11">
        <f t="shared" si="4"/>
        <v>0</v>
      </c>
      <c r="CR17" s="11">
        <f t="shared" si="4"/>
        <v>340919.21</v>
      </c>
      <c r="CS17" s="11">
        <f t="shared" si="4"/>
        <v>0</v>
      </c>
      <c r="CT17" s="11">
        <f t="shared" si="4"/>
        <v>617673.28</v>
      </c>
      <c r="CU17" s="11">
        <f t="shared" si="4"/>
        <v>0</v>
      </c>
      <c r="CV17" s="11">
        <f t="shared" si="4"/>
        <v>0</v>
      </c>
      <c r="CW17" s="11">
        <f t="shared" si="4"/>
        <v>0</v>
      </c>
      <c r="CX17" s="11">
        <f t="shared" si="4"/>
        <v>0</v>
      </c>
      <c r="CY17" s="11">
        <f t="shared" si="4"/>
        <v>0</v>
      </c>
      <c r="CZ17" s="11">
        <f t="shared" si="4"/>
        <v>256644.34</v>
      </c>
      <c r="DA17" s="11">
        <f t="shared" si="4"/>
        <v>393992.11</v>
      </c>
      <c r="DB17" s="11">
        <f t="shared" si="4"/>
        <v>253365.64</v>
      </c>
      <c r="DC17" s="11">
        <f t="shared" si="4"/>
        <v>0</v>
      </c>
      <c r="DD17" s="11">
        <f t="shared" si="4"/>
        <v>281502.83</v>
      </c>
      <c r="DE17" s="11">
        <f t="shared" si="4"/>
        <v>0</v>
      </c>
      <c r="DF17" s="11">
        <f t="shared" si="4"/>
        <v>82286.179999999993</v>
      </c>
      <c r="DG17" s="11">
        <f t="shared" si="4"/>
        <v>0</v>
      </c>
      <c r="DH17" s="11">
        <f t="shared" si="4"/>
        <v>0</v>
      </c>
      <c r="DI17" s="11">
        <f t="shared" si="4"/>
        <v>0</v>
      </c>
      <c r="DJ17" s="11">
        <f t="shared" si="4"/>
        <v>583681.65</v>
      </c>
      <c r="DK17" s="11">
        <f t="shared" si="4"/>
        <v>4890152.49</v>
      </c>
      <c r="DL17" s="11">
        <f t="shared" si="4"/>
        <v>0</v>
      </c>
      <c r="DM17" s="11">
        <f t="shared" si="4"/>
        <v>0</v>
      </c>
      <c r="DN17" s="11">
        <f t="shared" si="4"/>
        <v>0</v>
      </c>
      <c r="DO17" s="11">
        <f t="shared" si="4"/>
        <v>334371.96999999997</v>
      </c>
      <c r="DP17" s="11">
        <f t="shared" si="4"/>
        <v>0</v>
      </c>
      <c r="DQ17" s="11">
        <f t="shared" si="4"/>
        <v>1574905.79</v>
      </c>
      <c r="DR17" s="11">
        <f t="shared" si="4"/>
        <v>836361.88</v>
      </c>
      <c r="DS17" s="11">
        <f t="shared" si="4"/>
        <v>380937.35</v>
      </c>
      <c r="DT17" s="11">
        <f t="shared" si="4"/>
        <v>504492.79999999999</v>
      </c>
      <c r="DU17" s="11">
        <f t="shared" si="4"/>
        <v>0</v>
      </c>
      <c r="DV17" s="11">
        <f t="shared" si="4"/>
        <v>0</v>
      </c>
      <c r="DW17" s="11">
        <f t="shared" si="4"/>
        <v>0</v>
      </c>
      <c r="DX17" s="11">
        <f t="shared" si="4"/>
        <v>0</v>
      </c>
      <c r="DY17" s="11">
        <f t="shared" si="4"/>
        <v>0</v>
      </c>
      <c r="DZ17" s="11">
        <f t="shared" si="4"/>
        <v>0</v>
      </c>
      <c r="EA17" s="11">
        <f t="shared" ref="EA17:FW17" si="5">IFERROR(IF(EA15-EA16&lt;1000,0,ROUND((EA15-EA16)/EA14,2)),0)</f>
        <v>559779.91</v>
      </c>
      <c r="EB17" s="11">
        <f t="shared" si="5"/>
        <v>385941.7</v>
      </c>
      <c r="EC17" s="11">
        <f t="shared" si="5"/>
        <v>0</v>
      </c>
      <c r="ED17" s="11">
        <f t="shared" si="5"/>
        <v>363294.05</v>
      </c>
      <c r="EE17" s="11">
        <f t="shared" si="5"/>
        <v>1628591.48</v>
      </c>
      <c r="EF17" s="11">
        <f t="shared" si="5"/>
        <v>382370.9</v>
      </c>
      <c r="EG17" s="11">
        <f t="shared" si="5"/>
        <v>423670.82</v>
      </c>
      <c r="EH17" s="11">
        <f t="shared" si="5"/>
        <v>15025618.859999999</v>
      </c>
      <c r="EI17" s="11">
        <f t="shared" si="5"/>
        <v>0</v>
      </c>
      <c r="EJ17" s="11">
        <f t="shared" si="5"/>
        <v>0</v>
      </c>
      <c r="EK17" s="11">
        <f t="shared" si="5"/>
        <v>0</v>
      </c>
      <c r="EL17" s="11">
        <f t="shared" si="5"/>
        <v>0</v>
      </c>
      <c r="EM17" s="11">
        <f t="shared" si="5"/>
        <v>0</v>
      </c>
      <c r="EN17" s="11">
        <f t="shared" si="5"/>
        <v>401128.54</v>
      </c>
      <c r="EO17" s="11">
        <f t="shared" si="5"/>
        <v>0</v>
      </c>
      <c r="EP17" s="11">
        <f t="shared" si="5"/>
        <v>0</v>
      </c>
      <c r="EQ17" s="11">
        <f t="shared" si="5"/>
        <v>235209.43</v>
      </c>
      <c r="ER17" s="11">
        <f t="shared" si="5"/>
        <v>233298.65</v>
      </c>
      <c r="ES17" s="11">
        <f t="shared" si="5"/>
        <v>359206.6</v>
      </c>
      <c r="ET17" s="11">
        <f t="shared" si="5"/>
        <v>767007.84</v>
      </c>
      <c r="EU17" s="11">
        <f t="shared" si="5"/>
        <v>0</v>
      </c>
      <c r="EV17" s="11">
        <f t="shared" si="5"/>
        <v>0</v>
      </c>
      <c r="EW17" s="11">
        <f t="shared" si="5"/>
        <v>376000.81</v>
      </c>
      <c r="EX17" s="11">
        <f t="shared" si="5"/>
        <v>0</v>
      </c>
      <c r="EY17" s="11">
        <f t="shared" si="5"/>
        <v>217139.76</v>
      </c>
      <c r="EZ17" s="11">
        <f t="shared" si="5"/>
        <v>0</v>
      </c>
      <c r="FA17" s="11">
        <f t="shared" si="5"/>
        <v>0</v>
      </c>
      <c r="FB17" s="11">
        <f t="shared" si="5"/>
        <v>0</v>
      </c>
      <c r="FC17" s="11">
        <f t="shared" si="5"/>
        <v>493429.67</v>
      </c>
      <c r="FD17" s="11">
        <f t="shared" si="5"/>
        <v>162676.35</v>
      </c>
      <c r="FE17" s="11">
        <f t="shared" si="5"/>
        <v>0</v>
      </c>
      <c r="FF17" s="11">
        <f t="shared" si="5"/>
        <v>196431.03</v>
      </c>
      <c r="FG17" s="11">
        <f t="shared" si="5"/>
        <v>0</v>
      </c>
      <c r="FH17" s="11">
        <f t="shared" si="5"/>
        <v>0</v>
      </c>
      <c r="FI17" s="11">
        <f t="shared" si="5"/>
        <v>483984.25</v>
      </c>
      <c r="FJ17" s="11">
        <f t="shared" si="5"/>
        <v>0</v>
      </c>
      <c r="FK17" s="11">
        <f t="shared" si="5"/>
        <v>0</v>
      </c>
      <c r="FL17" s="11">
        <f t="shared" si="5"/>
        <v>0</v>
      </c>
      <c r="FM17" s="11">
        <f t="shared" si="5"/>
        <v>0</v>
      </c>
      <c r="FN17" s="11">
        <f t="shared" si="5"/>
        <v>0</v>
      </c>
      <c r="FO17" s="11">
        <f t="shared" si="5"/>
        <v>0</v>
      </c>
      <c r="FP17" s="11">
        <f t="shared" si="5"/>
        <v>0</v>
      </c>
      <c r="FQ17" s="11">
        <f t="shared" si="5"/>
        <v>0</v>
      </c>
      <c r="FR17" s="11">
        <f t="shared" si="5"/>
        <v>0</v>
      </c>
      <c r="FS17" s="11">
        <f t="shared" si="5"/>
        <v>0</v>
      </c>
      <c r="FT17" s="11">
        <f t="shared" si="5"/>
        <v>823085.35</v>
      </c>
      <c r="FU17" s="11">
        <f t="shared" si="5"/>
        <v>666294.24</v>
      </c>
      <c r="FV17" s="11">
        <f t="shared" si="5"/>
        <v>0</v>
      </c>
      <c r="FW17" s="11">
        <f t="shared" si="5"/>
        <v>0</v>
      </c>
      <c r="FX17" s="11">
        <f>IFERROR(IF(FX15-FX16&lt;1000,0,ROUND((FX15-FX16)/FX14,2)),0)-0.06</f>
        <v>29564844.580000002</v>
      </c>
      <c r="FY17" s="4">
        <f>SUM(B17:FX17)</f>
        <v>86333891.069999993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21" t="s">
        <v>398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18">
        <v>0</v>
      </c>
      <c r="AI21" s="18">
        <v>0</v>
      </c>
      <c r="AJ21" s="18">
        <v>0</v>
      </c>
      <c r="AK21" s="18">
        <v>0</v>
      </c>
      <c r="AL21" s="18">
        <v>0</v>
      </c>
      <c r="AM21" s="18">
        <v>0</v>
      </c>
      <c r="AN21" s="18">
        <v>0</v>
      </c>
      <c r="AO21" s="18">
        <v>0</v>
      </c>
      <c r="AP21" s="18">
        <v>0</v>
      </c>
      <c r="AQ21" s="18">
        <v>0</v>
      </c>
      <c r="AR21" s="18">
        <v>0</v>
      </c>
      <c r="AS21" s="18">
        <v>0</v>
      </c>
      <c r="AT21" s="18">
        <v>0</v>
      </c>
      <c r="AU21" s="18">
        <v>0</v>
      </c>
      <c r="AV21" s="18">
        <v>0</v>
      </c>
      <c r="AW21" s="18">
        <v>0</v>
      </c>
      <c r="AX21" s="18">
        <v>0</v>
      </c>
      <c r="AY21" s="18">
        <v>0</v>
      </c>
      <c r="AZ21" s="18">
        <v>0</v>
      </c>
      <c r="BA21" s="18">
        <v>0</v>
      </c>
      <c r="BB21" s="18">
        <v>0</v>
      </c>
      <c r="BC21" s="18">
        <v>0</v>
      </c>
      <c r="BD21" s="18">
        <v>0</v>
      </c>
      <c r="BE21" s="18">
        <v>0</v>
      </c>
      <c r="BF21" s="18">
        <v>0</v>
      </c>
      <c r="BG21" s="18">
        <v>0</v>
      </c>
      <c r="BH21" s="18">
        <v>0</v>
      </c>
      <c r="BI21" s="18">
        <v>0</v>
      </c>
      <c r="BJ21" s="18">
        <v>0</v>
      </c>
      <c r="BK21" s="18">
        <v>0</v>
      </c>
      <c r="BL21" s="18">
        <v>0</v>
      </c>
      <c r="BM21" s="18">
        <v>0</v>
      </c>
      <c r="BN21" s="18">
        <v>0</v>
      </c>
      <c r="BO21" s="18">
        <v>0</v>
      </c>
      <c r="BP21" s="18">
        <v>0</v>
      </c>
      <c r="BQ21" s="18">
        <v>0</v>
      </c>
      <c r="BR21" s="18">
        <v>0</v>
      </c>
      <c r="BS21" s="18">
        <v>0</v>
      </c>
      <c r="BT21" s="18">
        <v>0</v>
      </c>
      <c r="BU21" s="18">
        <v>0</v>
      </c>
      <c r="BV21" s="18">
        <v>0</v>
      </c>
      <c r="BW21" s="18">
        <v>0</v>
      </c>
      <c r="BX21" s="18">
        <v>0</v>
      </c>
      <c r="BY21" s="18">
        <v>0</v>
      </c>
      <c r="BZ21" s="18">
        <v>0</v>
      </c>
      <c r="CA21" s="18">
        <v>0</v>
      </c>
      <c r="CB21" s="18">
        <v>0</v>
      </c>
      <c r="CC21" s="18">
        <v>0</v>
      </c>
      <c r="CD21" s="18">
        <v>0</v>
      </c>
      <c r="CE21" s="18">
        <v>0</v>
      </c>
      <c r="CF21" s="18">
        <v>0</v>
      </c>
      <c r="CG21" s="18">
        <v>0</v>
      </c>
      <c r="CH21" s="18">
        <v>0</v>
      </c>
      <c r="CI21" s="18">
        <v>0</v>
      </c>
      <c r="CJ21" s="18">
        <v>0</v>
      </c>
      <c r="CK21" s="18">
        <v>0</v>
      </c>
      <c r="CL21" s="18">
        <v>0</v>
      </c>
      <c r="CM21" s="18">
        <v>0</v>
      </c>
      <c r="CN21" s="18">
        <v>0</v>
      </c>
      <c r="CO21" s="18">
        <v>0</v>
      </c>
      <c r="CP21" s="18">
        <v>0</v>
      </c>
      <c r="CQ21" s="18">
        <v>0</v>
      </c>
      <c r="CR21" s="18">
        <v>0</v>
      </c>
      <c r="CS21" s="18">
        <v>0</v>
      </c>
      <c r="CT21" s="18">
        <v>0</v>
      </c>
      <c r="CU21" s="18">
        <v>0</v>
      </c>
      <c r="CV21" s="18">
        <v>0</v>
      </c>
      <c r="CW21" s="18">
        <v>0</v>
      </c>
      <c r="CX21" s="18">
        <v>0</v>
      </c>
      <c r="CY21" s="18">
        <v>0</v>
      </c>
      <c r="CZ21" s="18">
        <v>0</v>
      </c>
      <c r="DA21" s="18">
        <v>0</v>
      </c>
      <c r="DB21" s="18">
        <v>0</v>
      </c>
      <c r="DC21" s="18">
        <v>0</v>
      </c>
      <c r="DD21" s="18">
        <v>0</v>
      </c>
      <c r="DE21" s="18">
        <v>0</v>
      </c>
      <c r="DF21" s="18">
        <v>0</v>
      </c>
      <c r="DG21" s="18">
        <v>0</v>
      </c>
      <c r="DH21" s="18">
        <v>0</v>
      </c>
      <c r="DI21" s="18">
        <v>0</v>
      </c>
      <c r="DJ21" s="18">
        <v>0</v>
      </c>
      <c r="DK21" s="18">
        <v>0</v>
      </c>
      <c r="DL21" s="18">
        <v>0</v>
      </c>
      <c r="DM21" s="18">
        <v>0</v>
      </c>
      <c r="DN21" s="18">
        <v>0</v>
      </c>
      <c r="DO21" s="18">
        <v>0</v>
      </c>
      <c r="DP21" s="18">
        <v>0</v>
      </c>
      <c r="DQ21" s="18">
        <v>0</v>
      </c>
      <c r="DR21" s="18">
        <v>0</v>
      </c>
      <c r="DS21" s="18">
        <v>0</v>
      </c>
      <c r="DT21" s="18">
        <v>0</v>
      </c>
      <c r="DU21" s="18">
        <v>0</v>
      </c>
      <c r="DV21" s="18">
        <v>0</v>
      </c>
      <c r="DW21" s="18">
        <v>0</v>
      </c>
      <c r="DX21" s="18">
        <v>0</v>
      </c>
      <c r="DY21" s="18">
        <v>0</v>
      </c>
      <c r="DZ21" s="18">
        <v>0</v>
      </c>
      <c r="EA21" s="18">
        <v>0</v>
      </c>
      <c r="EB21" s="18">
        <v>0</v>
      </c>
      <c r="EC21" s="18">
        <v>0</v>
      </c>
      <c r="ED21" s="18">
        <v>0</v>
      </c>
      <c r="EE21" s="18">
        <v>0</v>
      </c>
      <c r="EF21" s="18">
        <v>0</v>
      </c>
      <c r="EG21" s="18">
        <v>0</v>
      </c>
      <c r="EH21" s="18">
        <v>0</v>
      </c>
      <c r="EI21" s="18">
        <v>0</v>
      </c>
      <c r="EJ21" s="18">
        <v>0</v>
      </c>
      <c r="EK21" s="18">
        <v>0</v>
      </c>
      <c r="EL21" s="18">
        <v>0</v>
      </c>
      <c r="EM21" s="18">
        <v>0</v>
      </c>
      <c r="EN21" s="18">
        <v>0</v>
      </c>
      <c r="EO21" s="18">
        <v>0</v>
      </c>
      <c r="EP21" s="18">
        <v>0</v>
      </c>
      <c r="EQ21" s="18">
        <v>0</v>
      </c>
      <c r="ER21" s="18">
        <v>0</v>
      </c>
      <c r="ES21" s="18">
        <v>0</v>
      </c>
      <c r="ET21" s="18">
        <v>0</v>
      </c>
      <c r="EU21" s="18">
        <v>0</v>
      </c>
      <c r="EV21" s="18">
        <v>0</v>
      </c>
      <c r="EW21" s="18">
        <v>0</v>
      </c>
      <c r="EX21" s="18">
        <v>0</v>
      </c>
      <c r="EY21" s="18">
        <v>0</v>
      </c>
      <c r="EZ21" s="18">
        <v>0</v>
      </c>
      <c r="FA21" s="18">
        <v>0</v>
      </c>
      <c r="FB21" s="18">
        <v>0</v>
      </c>
      <c r="FC21" s="18">
        <v>0</v>
      </c>
      <c r="FD21" s="18">
        <v>0</v>
      </c>
      <c r="FE21" s="18">
        <v>0</v>
      </c>
      <c r="FF21" s="18">
        <v>0</v>
      </c>
      <c r="FG21" s="18">
        <v>0</v>
      </c>
      <c r="FH21" s="18">
        <v>0</v>
      </c>
      <c r="FI21" s="18">
        <v>0</v>
      </c>
      <c r="FJ21" s="18">
        <v>0</v>
      </c>
      <c r="FK21" s="18">
        <v>0</v>
      </c>
      <c r="FL21" s="18">
        <v>0</v>
      </c>
      <c r="FM21" s="18">
        <v>0</v>
      </c>
      <c r="FN21" s="18">
        <v>0</v>
      </c>
      <c r="FO21" s="18">
        <v>0</v>
      </c>
      <c r="FP21" s="18">
        <v>0</v>
      </c>
      <c r="FQ21" s="18">
        <v>0</v>
      </c>
      <c r="FR21" s="18">
        <v>0</v>
      </c>
      <c r="FS21" s="18">
        <v>0</v>
      </c>
      <c r="FT21" s="18">
        <v>0</v>
      </c>
      <c r="FU21" s="18">
        <v>0</v>
      </c>
      <c r="FV21" s="18">
        <v>0</v>
      </c>
      <c r="FW21" s="18">
        <v>0</v>
      </c>
      <c r="FX21" s="21">
        <v>0</v>
      </c>
      <c r="FY21" s="18">
        <f>SUM(B21:FX21)</f>
        <v>0</v>
      </c>
    </row>
    <row r="22" spans="1:254" s="18" customFormat="1" x14ac:dyDescent="0.25">
      <c r="A22" s="21" t="s">
        <v>404</v>
      </c>
      <c r="B22" s="21">
        <v>0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0</v>
      </c>
      <c r="AZ22" s="21">
        <v>0</v>
      </c>
      <c r="BA22" s="21">
        <v>0</v>
      </c>
      <c r="BB22" s="21">
        <v>0</v>
      </c>
      <c r="BC22" s="21">
        <v>0</v>
      </c>
      <c r="BD22" s="21">
        <v>0</v>
      </c>
      <c r="BE22" s="21">
        <v>0</v>
      </c>
      <c r="BF22" s="21">
        <v>0</v>
      </c>
      <c r="BG22" s="21">
        <v>0</v>
      </c>
      <c r="BH22" s="21">
        <v>0</v>
      </c>
      <c r="BI22" s="21">
        <v>0</v>
      </c>
      <c r="BJ22" s="21">
        <v>0</v>
      </c>
      <c r="BK22" s="21">
        <v>0</v>
      </c>
      <c r="BL22" s="21">
        <v>0</v>
      </c>
      <c r="BM22" s="21">
        <v>0</v>
      </c>
      <c r="BN22" s="21">
        <v>0</v>
      </c>
      <c r="BO22" s="21">
        <v>0</v>
      </c>
      <c r="BP22" s="21">
        <v>0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>
        <v>0</v>
      </c>
      <c r="BX22" s="21">
        <v>0</v>
      </c>
      <c r="BY22" s="21">
        <v>0</v>
      </c>
      <c r="BZ22" s="21">
        <v>0</v>
      </c>
      <c r="CA22" s="21">
        <v>0</v>
      </c>
      <c r="CB22" s="21">
        <v>0</v>
      </c>
      <c r="CC22" s="21">
        <v>0</v>
      </c>
      <c r="CD22" s="21">
        <v>0</v>
      </c>
      <c r="CE22" s="21">
        <v>0</v>
      </c>
      <c r="CF22" s="21">
        <v>0</v>
      </c>
      <c r="CG22" s="21">
        <v>0</v>
      </c>
      <c r="CH22" s="21">
        <v>0</v>
      </c>
      <c r="CI22" s="21">
        <v>0</v>
      </c>
      <c r="CJ22" s="21">
        <v>-18702.38</v>
      </c>
      <c r="CK22" s="21">
        <v>0</v>
      </c>
      <c r="CL22" s="21">
        <v>0</v>
      </c>
      <c r="CM22" s="21">
        <v>0</v>
      </c>
      <c r="CN22" s="21">
        <v>0</v>
      </c>
      <c r="CO22" s="21">
        <v>0</v>
      </c>
      <c r="CP22" s="21">
        <v>0</v>
      </c>
      <c r="CQ22" s="21">
        <v>0</v>
      </c>
      <c r="CR22" s="21">
        <v>0</v>
      </c>
      <c r="CS22" s="21">
        <v>0</v>
      </c>
      <c r="CT22" s="21">
        <v>0</v>
      </c>
      <c r="CU22" s="21">
        <v>0</v>
      </c>
      <c r="CV22" s="21">
        <v>0</v>
      </c>
      <c r="CW22" s="21">
        <v>0</v>
      </c>
      <c r="CX22" s="21">
        <v>0</v>
      </c>
      <c r="CY22" s="21">
        <v>0</v>
      </c>
      <c r="CZ22" s="21">
        <v>0</v>
      </c>
      <c r="DA22" s="21">
        <v>0</v>
      </c>
      <c r="DB22" s="21">
        <v>0</v>
      </c>
      <c r="DC22" s="21">
        <v>0</v>
      </c>
      <c r="DD22" s="21">
        <v>0</v>
      </c>
      <c r="DE22" s="21">
        <v>0</v>
      </c>
      <c r="DF22" s="21">
        <v>0</v>
      </c>
      <c r="DG22" s="21">
        <v>0</v>
      </c>
      <c r="DH22" s="21">
        <v>0</v>
      </c>
      <c r="DI22" s="21">
        <v>0</v>
      </c>
      <c r="DJ22" s="21">
        <v>0</v>
      </c>
      <c r="DK22" s="21">
        <v>0</v>
      </c>
      <c r="DL22" s="21">
        <v>0</v>
      </c>
      <c r="DM22" s="21">
        <v>0</v>
      </c>
      <c r="DN22" s="21">
        <v>0</v>
      </c>
      <c r="DO22" s="21">
        <v>0</v>
      </c>
      <c r="DP22" s="21">
        <v>0</v>
      </c>
      <c r="DQ22" s="21">
        <v>0</v>
      </c>
      <c r="DR22" s="21">
        <v>0</v>
      </c>
      <c r="DS22" s="21">
        <v>0</v>
      </c>
      <c r="DT22" s="21">
        <v>0</v>
      </c>
      <c r="DU22" s="21">
        <v>0</v>
      </c>
      <c r="DV22" s="21">
        <v>0</v>
      </c>
      <c r="DW22" s="21">
        <v>0</v>
      </c>
      <c r="DX22" s="21">
        <v>0</v>
      </c>
      <c r="DY22" s="21">
        <v>0</v>
      </c>
      <c r="DZ22" s="21">
        <v>0</v>
      </c>
      <c r="EA22" s="21">
        <v>0</v>
      </c>
      <c r="EB22" s="21">
        <v>0</v>
      </c>
      <c r="EC22" s="21">
        <v>0</v>
      </c>
      <c r="ED22" s="21">
        <v>0</v>
      </c>
      <c r="EE22" s="21">
        <v>0</v>
      </c>
      <c r="EF22" s="21">
        <v>0</v>
      </c>
      <c r="EG22" s="21">
        <v>0</v>
      </c>
      <c r="EH22" s="21">
        <v>-223250.52999999997</v>
      </c>
      <c r="EI22" s="21">
        <v>0</v>
      </c>
      <c r="EJ22" s="21">
        <v>0</v>
      </c>
      <c r="EK22" s="21">
        <v>0</v>
      </c>
      <c r="EL22" s="21">
        <v>0</v>
      </c>
      <c r="EM22" s="21">
        <v>0</v>
      </c>
      <c r="EN22" s="21">
        <v>0</v>
      </c>
      <c r="EO22" s="21">
        <v>0</v>
      </c>
      <c r="EP22" s="21">
        <v>0</v>
      </c>
      <c r="EQ22" s="21">
        <v>0</v>
      </c>
      <c r="ER22" s="21">
        <v>0</v>
      </c>
      <c r="ES22" s="21">
        <v>0</v>
      </c>
      <c r="ET22" s="21">
        <v>0</v>
      </c>
      <c r="EU22" s="21">
        <v>0</v>
      </c>
      <c r="EV22" s="21">
        <v>0</v>
      </c>
      <c r="EW22" s="21">
        <v>0</v>
      </c>
      <c r="EX22" s="21">
        <v>0</v>
      </c>
      <c r="EY22" s="21">
        <v>0</v>
      </c>
      <c r="EZ22" s="21">
        <v>0</v>
      </c>
      <c r="FA22" s="21">
        <v>0</v>
      </c>
      <c r="FB22" s="21">
        <v>0</v>
      </c>
      <c r="FC22" s="21">
        <v>0</v>
      </c>
      <c r="FD22" s="21">
        <v>0</v>
      </c>
      <c r="FE22" s="21">
        <v>0</v>
      </c>
      <c r="FF22" s="21">
        <v>0</v>
      </c>
      <c r="FG22" s="21">
        <v>0</v>
      </c>
      <c r="FH22" s="21">
        <v>0</v>
      </c>
      <c r="FI22" s="21">
        <v>0</v>
      </c>
      <c r="FJ22" s="21">
        <v>0</v>
      </c>
      <c r="FK22" s="21">
        <v>0</v>
      </c>
      <c r="FL22" s="21">
        <v>0</v>
      </c>
      <c r="FM22" s="21">
        <v>0</v>
      </c>
      <c r="FN22" s="21">
        <v>0</v>
      </c>
      <c r="FO22" s="21">
        <v>0</v>
      </c>
      <c r="FP22" s="21">
        <v>0</v>
      </c>
      <c r="FQ22" s="21">
        <v>0</v>
      </c>
      <c r="FR22" s="21">
        <v>0</v>
      </c>
      <c r="FS22" s="21">
        <v>0</v>
      </c>
      <c r="FT22" s="21">
        <v>0</v>
      </c>
      <c r="FU22" s="21">
        <v>0</v>
      </c>
      <c r="FV22" s="21">
        <v>0</v>
      </c>
      <c r="FW22" s="21">
        <v>0</v>
      </c>
      <c r="FX22" s="21">
        <v>-2390947.33</v>
      </c>
      <c r="FY22" s="18">
        <v>-2632900.2400000002</v>
      </c>
    </row>
    <row r="23" spans="1:254" s="22" customFormat="1" x14ac:dyDescent="0.25">
      <c r="A23" s="21" t="s">
        <v>403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0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0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0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0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0</v>
      </c>
      <c r="FY23" s="18">
        <f t="shared" ref="FY23:FY25" si="6">SUM(B23:FX23)</f>
        <v>0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21" t="s">
        <v>416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21">
        <v>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21">
        <v>0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 t="shared" si="6"/>
        <v>0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21" t="s">
        <v>417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18">
        <f t="shared" si="6"/>
        <v>0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 t="shared" ref="B27:BM27" si="7">SUM(B21:B26)</f>
        <v>0</v>
      </c>
      <c r="C27" s="18">
        <f t="shared" si="7"/>
        <v>0</v>
      </c>
      <c r="D27" s="18">
        <f t="shared" si="7"/>
        <v>0</v>
      </c>
      <c r="E27" s="18">
        <f t="shared" si="7"/>
        <v>0</v>
      </c>
      <c r="F27" s="18">
        <f t="shared" si="7"/>
        <v>0</v>
      </c>
      <c r="G27" s="18">
        <f t="shared" si="7"/>
        <v>0</v>
      </c>
      <c r="H27" s="18">
        <f t="shared" si="7"/>
        <v>0</v>
      </c>
      <c r="I27" s="18">
        <f t="shared" si="7"/>
        <v>0</v>
      </c>
      <c r="J27" s="18">
        <f t="shared" si="7"/>
        <v>0</v>
      </c>
      <c r="K27" s="18">
        <f t="shared" si="7"/>
        <v>0</v>
      </c>
      <c r="L27" s="18">
        <f t="shared" si="7"/>
        <v>0</v>
      </c>
      <c r="M27" s="18">
        <f t="shared" si="7"/>
        <v>0</v>
      </c>
      <c r="N27" s="18">
        <f t="shared" si="7"/>
        <v>0</v>
      </c>
      <c r="O27" s="18">
        <f t="shared" si="7"/>
        <v>0</v>
      </c>
      <c r="P27" s="18">
        <f t="shared" si="7"/>
        <v>0</v>
      </c>
      <c r="Q27" s="18">
        <f t="shared" si="7"/>
        <v>0</v>
      </c>
      <c r="R27" s="18">
        <f t="shared" si="7"/>
        <v>0</v>
      </c>
      <c r="S27" s="18">
        <f t="shared" si="7"/>
        <v>0</v>
      </c>
      <c r="T27" s="18">
        <f t="shared" si="7"/>
        <v>0</v>
      </c>
      <c r="U27" s="18">
        <f t="shared" si="7"/>
        <v>0</v>
      </c>
      <c r="V27" s="18">
        <f t="shared" si="7"/>
        <v>0</v>
      </c>
      <c r="W27" s="18">
        <f t="shared" si="7"/>
        <v>0</v>
      </c>
      <c r="X27" s="18">
        <f t="shared" si="7"/>
        <v>0</v>
      </c>
      <c r="Y27" s="18">
        <f t="shared" si="7"/>
        <v>0</v>
      </c>
      <c r="Z27" s="18">
        <f t="shared" si="7"/>
        <v>0</v>
      </c>
      <c r="AA27" s="18">
        <f t="shared" si="7"/>
        <v>0</v>
      </c>
      <c r="AB27" s="18">
        <f t="shared" si="7"/>
        <v>0</v>
      </c>
      <c r="AC27" s="18">
        <f t="shared" si="7"/>
        <v>0</v>
      </c>
      <c r="AD27" s="18">
        <f t="shared" si="7"/>
        <v>0</v>
      </c>
      <c r="AE27" s="18">
        <f t="shared" si="7"/>
        <v>0</v>
      </c>
      <c r="AF27" s="18">
        <f t="shared" si="7"/>
        <v>0</v>
      </c>
      <c r="AG27" s="18">
        <f t="shared" si="7"/>
        <v>0</v>
      </c>
      <c r="AH27" s="18">
        <f t="shared" si="7"/>
        <v>0</v>
      </c>
      <c r="AI27" s="18">
        <f t="shared" si="7"/>
        <v>0</v>
      </c>
      <c r="AJ27" s="18">
        <f t="shared" si="7"/>
        <v>0</v>
      </c>
      <c r="AK27" s="18">
        <f t="shared" si="7"/>
        <v>0</v>
      </c>
      <c r="AL27" s="18">
        <f t="shared" si="7"/>
        <v>0</v>
      </c>
      <c r="AM27" s="18">
        <f t="shared" si="7"/>
        <v>0</v>
      </c>
      <c r="AN27" s="18">
        <f t="shared" si="7"/>
        <v>0</v>
      </c>
      <c r="AO27" s="18">
        <f t="shared" si="7"/>
        <v>0</v>
      </c>
      <c r="AP27" s="18">
        <f t="shared" si="7"/>
        <v>0</v>
      </c>
      <c r="AQ27" s="18">
        <f t="shared" si="7"/>
        <v>0</v>
      </c>
      <c r="AR27" s="18">
        <f t="shared" si="7"/>
        <v>0</v>
      </c>
      <c r="AS27" s="18">
        <f t="shared" si="7"/>
        <v>0</v>
      </c>
      <c r="AT27" s="18">
        <f t="shared" si="7"/>
        <v>0</v>
      </c>
      <c r="AU27" s="18">
        <f t="shared" si="7"/>
        <v>0</v>
      </c>
      <c r="AV27" s="18">
        <f t="shared" si="7"/>
        <v>0</v>
      </c>
      <c r="AW27" s="18">
        <f t="shared" si="7"/>
        <v>0</v>
      </c>
      <c r="AX27" s="18">
        <f t="shared" si="7"/>
        <v>0</v>
      </c>
      <c r="AY27" s="18">
        <f t="shared" si="7"/>
        <v>0</v>
      </c>
      <c r="AZ27" s="18">
        <f t="shared" si="7"/>
        <v>0</v>
      </c>
      <c r="BA27" s="18">
        <f t="shared" si="7"/>
        <v>0</v>
      </c>
      <c r="BB27" s="18">
        <f t="shared" si="7"/>
        <v>0</v>
      </c>
      <c r="BC27" s="18">
        <f t="shared" si="7"/>
        <v>0</v>
      </c>
      <c r="BD27" s="18">
        <f t="shared" si="7"/>
        <v>0</v>
      </c>
      <c r="BE27" s="18">
        <f t="shared" si="7"/>
        <v>0</v>
      </c>
      <c r="BF27" s="18">
        <f t="shared" si="7"/>
        <v>0</v>
      </c>
      <c r="BG27" s="18">
        <f t="shared" si="7"/>
        <v>0</v>
      </c>
      <c r="BH27" s="18">
        <f t="shared" si="7"/>
        <v>0</v>
      </c>
      <c r="BI27" s="18">
        <f t="shared" si="7"/>
        <v>0</v>
      </c>
      <c r="BJ27" s="18">
        <f t="shared" si="7"/>
        <v>0</v>
      </c>
      <c r="BK27" s="18">
        <f t="shared" si="7"/>
        <v>0</v>
      </c>
      <c r="BL27" s="18">
        <f t="shared" si="7"/>
        <v>0</v>
      </c>
      <c r="BM27" s="18">
        <f t="shared" si="7"/>
        <v>0</v>
      </c>
      <c r="BN27" s="18">
        <f t="shared" ref="BN27:DY27" si="8">SUM(BN21:BN26)</f>
        <v>0</v>
      </c>
      <c r="BO27" s="18">
        <f t="shared" si="8"/>
        <v>0</v>
      </c>
      <c r="BP27" s="18">
        <f t="shared" si="8"/>
        <v>0</v>
      </c>
      <c r="BQ27" s="18">
        <f t="shared" si="8"/>
        <v>0</v>
      </c>
      <c r="BR27" s="18">
        <f t="shared" si="8"/>
        <v>0</v>
      </c>
      <c r="BS27" s="18">
        <f t="shared" si="8"/>
        <v>0</v>
      </c>
      <c r="BT27" s="18">
        <f t="shared" si="8"/>
        <v>0</v>
      </c>
      <c r="BU27" s="18">
        <f t="shared" si="8"/>
        <v>0</v>
      </c>
      <c r="BV27" s="18">
        <f t="shared" si="8"/>
        <v>0</v>
      </c>
      <c r="BW27" s="18">
        <f t="shared" si="8"/>
        <v>0</v>
      </c>
      <c r="BX27" s="18">
        <f t="shared" si="8"/>
        <v>0</v>
      </c>
      <c r="BY27" s="18">
        <f t="shared" si="8"/>
        <v>0</v>
      </c>
      <c r="BZ27" s="18">
        <f t="shared" si="8"/>
        <v>0</v>
      </c>
      <c r="CA27" s="18">
        <f t="shared" si="8"/>
        <v>0</v>
      </c>
      <c r="CB27" s="18">
        <f t="shared" si="8"/>
        <v>0</v>
      </c>
      <c r="CC27" s="18">
        <f t="shared" si="8"/>
        <v>0</v>
      </c>
      <c r="CD27" s="18">
        <f t="shared" si="8"/>
        <v>0</v>
      </c>
      <c r="CE27" s="18">
        <f t="shared" si="8"/>
        <v>0</v>
      </c>
      <c r="CF27" s="18">
        <f t="shared" si="8"/>
        <v>0</v>
      </c>
      <c r="CG27" s="18">
        <f t="shared" si="8"/>
        <v>0</v>
      </c>
      <c r="CH27" s="18">
        <f t="shared" si="8"/>
        <v>0</v>
      </c>
      <c r="CI27" s="18">
        <f t="shared" si="8"/>
        <v>0</v>
      </c>
      <c r="CJ27" s="18">
        <f t="shared" si="8"/>
        <v>-18702.38</v>
      </c>
      <c r="CK27" s="18">
        <f t="shared" si="8"/>
        <v>0</v>
      </c>
      <c r="CL27" s="18">
        <f t="shared" si="8"/>
        <v>0</v>
      </c>
      <c r="CM27" s="18">
        <f t="shared" si="8"/>
        <v>0</v>
      </c>
      <c r="CN27" s="18">
        <f t="shared" si="8"/>
        <v>0</v>
      </c>
      <c r="CO27" s="18">
        <f t="shared" si="8"/>
        <v>0</v>
      </c>
      <c r="CP27" s="18">
        <f t="shared" si="8"/>
        <v>0</v>
      </c>
      <c r="CQ27" s="18">
        <f t="shared" si="8"/>
        <v>0</v>
      </c>
      <c r="CR27" s="18">
        <f t="shared" si="8"/>
        <v>0</v>
      </c>
      <c r="CS27" s="18">
        <f t="shared" si="8"/>
        <v>0</v>
      </c>
      <c r="CT27" s="18">
        <f t="shared" si="8"/>
        <v>0</v>
      </c>
      <c r="CU27" s="18">
        <f t="shared" si="8"/>
        <v>0</v>
      </c>
      <c r="CV27" s="18">
        <f t="shared" si="8"/>
        <v>0</v>
      </c>
      <c r="CW27" s="18">
        <f t="shared" si="8"/>
        <v>0</v>
      </c>
      <c r="CX27" s="18">
        <f t="shared" si="8"/>
        <v>0</v>
      </c>
      <c r="CY27" s="18">
        <f t="shared" si="8"/>
        <v>0</v>
      </c>
      <c r="CZ27" s="18">
        <f t="shared" si="8"/>
        <v>0</v>
      </c>
      <c r="DA27" s="18">
        <f t="shared" si="8"/>
        <v>0</v>
      </c>
      <c r="DB27" s="18">
        <f t="shared" si="8"/>
        <v>0</v>
      </c>
      <c r="DC27" s="18">
        <f t="shared" si="8"/>
        <v>0</v>
      </c>
      <c r="DD27" s="18">
        <f t="shared" si="8"/>
        <v>0</v>
      </c>
      <c r="DE27" s="18">
        <f t="shared" si="8"/>
        <v>0</v>
      </c>
      <c r="DF27" s="18">
        <f t="shared" si="8"/>
        <v>0</v>
      </c>
      <c r="DG27" s="18">
        <f t="shared" si="8"/>
        <v>0</v>
      </c>
      <c r="DH27" s="18">
        <f t="shared" si="8"/>
        <v>0</v>
      </c>
      <c r="DI27" s="18">
        <f t="shared" si="8"/>
        <v>0</v>
      </c>
      <c r="DJ27" s="18">
        <f t="shared" si="8"/>
        <v>0</v>
      </c>
      <c r="DK27" s="18">
        <f t="shared" si="8"/>
        <v>0</v>
      </c>
      <c r="DL27" s="18">
        <f t="shared" si="8"/>
        <v>0</v>
      </c>
      <c r="DM27" s="18">
        <f t="shared" si="8"/>
        <v>0</v>
      </c>
      <c r="DN27" s="18">
        <f t="shared" si="8"/>
        <v>0</v>
      </c>
      <c r="DO27" s="18">
        <f t="shared" si="8"/>
        <v>0</v>
      </c>
      <c r="DP27" s="18">
        <f t="shared" si="8"/>
        <v>0</v>
      </c>
      <c r="DQ27" s="18">
        <f t="shared" si="8"/>
        <v>0</v>
      </c>
      <c r="DR27" s="18">
        <f t="shared" si="8"/>
        <v>0</v>
      </c>
      <c r="DS27" s="18">
        <f t="shared" si="8"/>
        <v>0</v>
      </c>
      <c r="DT27" s="18">
        <f t="shared" si="8"/>
        <v>0</v>
      </c>
      <c r="DU27" s="18">
        <f t="shared" si="8"/>
        <v>0</v>
      </c>
      <c r="DV27" s="18">
        <f t="shared" si="8"/>
        <v>0</v>
      </c>
      <c r="DW27" s="18">
        <f t="shared" si="8"/>
        <v>0</v>
      </c>
      <c r="DX27" s="18">
        <f t="shared" si="8"/>
        <v>0</v>
      </c>
      <c r="DY27" s="18">
        <f t="shared" si="8"/>
        <v>0</v>
      </c>
      <c r="DZ27" s="18">
        <f t="shared" ref="DZ27:FX27" si="9">SUM(DZ21:DZ26)</f>
        <v>0</v>
      </c>
      <c r="EA27" s="18">
        <f t="shared" si="9"/>
        <v>0</v>
      </c>
      <c r="EB27" s="18">
        <f t="shared" si="9"/>
        <v>0</v>
      </c>
      <c r="EC27" s="18">
        <f t="shared" si="9"/>
        <v>0</v>
      </c>
      <c r="ED27" s="18">
        <f t="shared" si="9"/>
        <v>0</v>
      </c>
      <c r="EE27" s="18">
        <f t="shared" si="9"/>
        <v>0</v>
      </c>
      <c r="EF27" s="18">
        <f t="shared" si="9"/>
        <v>0</v>
      </c>
      <c r="EG27" s="18">
        <f t="shared" si="9"/>
        <v>0</v>
      </c>
      <c r="EH27" s="18">
        <f t="shared" si="9"/>
        <v>-223250.52999999997</v>
      </c>
      <c r="EI27" s="18">
        <f t="shared" si="9"/>
        <v>0</v>
      </c>
      <c r="EJ27" s="18">
        <f t="shared" si="9"/>
        <v>0</v>
      </c>
      <c r="EK27" s="18">
        <f t="shared" si="9"/>
        <v>0</v>
      </c>
      <c r="EL27" s="18">
        <f t="shared" si="9"/>
        <v>0</v>
      </c>
      <c r="EM27" s="18">
        <f t="shared" si="9"/>
        <v>0</v>
      </c>
      <c r="EN27" s="18">
        <f t="shared" si="9"/>
        <v>0</v>
      </c>
      <c r="EO27" s="18">
        <f t="shared" si="9"/>
        <v>0</v>
      </c>
      <c r="EP27" s="18">
        <f t="shared" si="9"/>
        <v>0</v>
      </c>
      <c r="EQ27" s="18">
        <f t="shared" si="9"/>
        <v>0</v>
      </c>
      <c r="ER27" s="18">
        <f t="shared" si="9"/>
        <v>0</v>
      </c>
      <c r="ES27" s="18">
        <f t="shared" si="9"/>
        <v>0</v>
      </c>
      <c r="ET27" s="18">
        <f t="shared" si="9"/>
        <v>0</v>
      </c>
      <c r="EU27" s="18">
        <f t="shared" si="9"/>
        <v>0</v>
      </c>
      <c r="EV27" s="18">
        <f t="shared" si="9"/>
        <v>0</v>
      </c>
      <c r="EW27" s="18">
        <f t="shared" si="9"/>
        <v>0</v>
      </c>
      <c r="EX27" s="18">
        <f t="shared" si="9"/>
        <v>0</v>
      </c>
      <c r="EY27" s="18">
        <f t="shared" si="9"/>
        <v>0</v>
      </c>
      <c r="EZ27" s="18">
        <f t="shared" si="9"/>
        <v>0</v>
      </c>
      <c r="FA27" s="18">
        <f t="shared" si="9"/>
        <v>0</v>
      </c>
      <c r="FB27" s="18">
        <f t="shared" si="9"/>
        <v>0</v>
      </c>
      <c r="FC27" s="18">
        <f t="shared" si="9"/>
        <v>0</v>
      </c>
      <c r="FD27" s="18">
        <f t="shared" si="9"/>
        <v>0</v>
      </c>
      <c r="FE27" s="18">
        <f t="shared" si="9"/>
        <v>0</v>
      </c>
      <c r="FF27" s="18">
        <f t="shared" si="9"/>
        <v>0</v>
      </c>
      <c r="FG27" s="18">
        <f t="shared" si="9"/>
        <v>0</v>
      </c>
      <c r="FH27" s="18">
        <f t="shared" si="9"/>
        <v>0</v>
      </c>
      <c r="FI27" s="18">
        <f t="shared" si="9"/>
        <v>0</v>
      </c>
      <c r="FJ27" s="18">
        <f t="shared" si="9"/>
        <v>0</v>
      </c>
      <c r="FK27" s="18">
        <f t="shared" si="9"/>
        <v>0</v>
      </c>
      <c r="FL27" s="18">
        <f t="shared" si="9"/>
        <v>0</v>
      </c>
      <c r="FM27" s="18">
        <f t="shared" si="9"/>
        <v>0</v>
      </c>
      <c r="FN27" s="18">
        <f t="shared" si="9"/>
        <v>0</v>
      </c>
      <c r="FO27" s="18">
        <f t="shared" si="9"/>
        <v>0</v>
      </c>
      <c r="FP27" s="18">
        <f t="shared" si="9"/>
        <v>0</v>
      </c>
      <c r="FQ27" s="18">
        <f t="shared" si="9"/>
        <v>0</v>
      </c>
      <c r="FR27" s="18">
        <f t="shared" si="9"/>
        <v>0</v>
      </c>
      <c r="FS27" s="18">
        <f t="shared" si="9"/>
        <v>0</v>
      </c>
      <c r="FT27" s="18">
        <f t="shared" si="9"/>
        <v>0</v>
      </c>
      <c r="FU27" s="18">
        <f t="shared" si="9"/>
        <v>0</v>
      </c>
      <c r="FV27" s="18">
        <f t="shared" si="9"/>
        <v>0</v>
      </c>
      <c r="FW27" s="18">
        <f t="shared" si="9"/>
        <v>0</v>
      </c>
      <c r="FX27" s="18">
        <f t="shared" si="9"/>
        <v>-2390947.33</v>
      </c>
      <c r="FY27" s="18">
        <f>SUM(B27:FX27)</f>
        <v>-2632900.2400000002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 t="shared" ref="B29:BM29" si="10">ROUND(B17+B27,2)</f>
        <v>0</v>
      </c>
      <c r="C29" s="25">
        <f t="shared" si="10"/>
        <v>0</v>
      </c>
      <c r="D29" s="25">
        <f t="shared" si="10"/>
        <v>0</v>
      </c>
      <c r="E29" s="25">
        <f t="shared" si="10"/>
        <v>0</v>
      </c>
      <c r="F29" s="25">
        <f t="shared" si="10"/>
        <v>0</v>
      </c>
      <c r="G29" s="25">
        <f t="shared" si="10"/>
        <v>0</v>
      </c>
      <c r="H29" s="25">
        <f t="shared" si="10"/>
        <v>0</v>
      </c>
      <c r="I29" s="25">
        <f t="shared" si="10"/>
        <v>2300082.52</v>
      </c>
      <c r="J29" s="25">
        <f t="shared" si="10"/>
        <v>317665.25</v>
      </c>
      <c r="K29" s="25">
        <f t="shared" si="10"/>
        <v>0</v>
      </c>
      <c r="L29" s="25">
        <f t="shared" si="10"/>
        <v>0</v>
      </c>
      <c r="M29" s="25">
        <f t="shared" si="10"/>
        <v>0</v>
      </c>
      <c r="N29" s="25">
        <f t="shared" si="10"/>
        <v>0</v>
      </c>
      <c r="O29" s="25">
        <f t="shared" si="10"/>
        <v>467612.57</v>
      </c>
      <c r="P29" s="25">
        <f t="shared" si="10"/>
        <v>0</v>
      </c>
      <c r="Q29" s="25">
        <f t="shared" si="10"/>
        <v>8159698.8700000001</v>
      </c>
      <c r="R29" s="25">
        <f t="shared" si="10"/>
        <v>0</v>
      </c>
      <c r="S29" s="25">
        <f t="shared" si="10"/>
        <v>0</v>
      </c>
      <c r="T29" s="25">
        <f t="shared" si="10"/>
        <v>0</v>
      </c>
      <c r="U29" s="25">
        <f t="shared" si="10"/>
        <v>382112.9</v>
      </c>
      <c r="V29" s="25">
        <f t="shared" si="10"/>
        <v>0</v>
      </c>
      <c r="W29" s="25">
        <f t="shared" si="10"/>
        <v>0</v>
      </c>
      <c r="X29" s="25">
        <f t="shared" si="10"/>
        <v>1034247.86</v>
      </c>
      <c r="Y29" s="25">
        <f t="shared" si="10"/>
        <v>0</v>
      </c>
      <c r="Z29" s="25">
        <f t="shared" si="10"/>
        <v>0</v>
      </c>
      <c r="AA29" s="25">
        <f t="shared" si="10"/>
        <v>0</v>
      </c>
      <c r="AB29" s="25">
        <f t="shared" si="10"/>
        <v>0</v>
      </c>
      <c r="AC29" s="25">
        <f t="shared" si="10"/>
        <v>0</v>
      </c>
      <c r="AD29" s="25">
        <f t="shared" si="10"/>
        <v>185808.36</v>
      </c>
      <c r="AE29" s="25">
        <f t="shared" si="10"/>
        <v>262712.53000000003</v>
      </c>
      <c r="AF29" s="25">
        <f t="shared" si="10"/>
        <v>0</v>
      </c>
      <c r="AG29" s="25">
        <f t="shared" si="10"/>
        <v>0</v>
      </c>
      <c r="AH29" s="25">
        <f t="shared" si="10"/>
        <v>561000.09</v>
      </c>
      <c r="AI29" s="25">
        <f t="shared" si="10"/>
        <v>0</v>
      </c>
      <c r="AJ29" s="25">
        <f t="shared" si="10"/>
        <v>245206.2</v>
      </c>
      <c r="AK29" s="25">
        <f t="shared" si="10"/>
        <v>0</v>
      </c>
      <c r="AL29" s="25">
        <f t="shared" si="10"/>
        <v>0</v>
      </c>
      <c r="AM29" s="25">
        <f t="shared" si="10"/>
        <v>0</v>
      </c>
      <c r="AN29" s="25">
        <f t="shared" si="10"/>
        <v>0</v>
      </c>
      <c r="AO29" s="25">
        <f t="shared" si="10"/>
        <v>0</v>
      </c>
      <c r="AP29" s="25">
        <f t="shared" si="10"/>
        <v>0</v>
      </c>
      <c r="AQ29" s="25">
        <f t="shared" si="10"/>
        <v>0</v>
      </c>
      <c r="AR29" s="25">
        <f t="shared" si="10"/>
        <v>0</v>
      </c>
      <c r="AS29" s="25">
        <f t="shared" si="10"/>
        <v>0</v>
      </c>
      <c r="AT29" s="25">
        <f t="shared" si="10"/>
        <v>291288.7</v>
      </c>
      <c r="AU29" s="25">
        <f t="shared" si="10"/>
        <v>0</v>
      </c>
      <c r="AV29" s="25">
        <f t="shared" si="10"/>
        <v>0</v>
      </c>
      <c r="AW29" s="25">
        <f t="shared" si="10"/>
        <v>0</v>
      </c>
      <c r="AX29" s="25">
        <f t="shared" si="10"/>
        <v>0</v>
      </c>
      <c r="AY29" s="25">
        <f t="shared" si="10"/>
        <v>0</v>
      </c>
      <c r="AZ29" s="25">
        <f t="shared" si="10"/>
        <v>0</v>
      </c>
      <c r="BA29" s="25">
        <f t="shared" si="10"/>
        <v>0</v>
      </c>
      <c r="BB29" s="25">
        <f t="shared" si="10"/>
        <v>0</v>
      </c>
      <c r="BC29" s="25">
        <f t="shared" si="10"/>
        <v>0</v>
      </c>
      <c r="BD29" s="25">
        <f t="shared" si="10"/>
        <v>0</v>
      </c>
      <c r="BE29" s="25">
        <f t="shared" si="10"/>
        <v>0</v>
      </c>
      <c r="BF29" s="25">
        <f t="shared" si="10"/>
        <v>0</v>
      </c>
      <c r="BG29" s="25">
        <f t="shared" si="10"/>
        <v>0</v>
      </c>
      <c r="BH29" s="25">
        <f t="shared" si="10"/>
        <v>0</v>
      </c>
      <c r="BI29" s="25">
        <f t="shared" si="10"/>
        <v>0</v>
      </c>
      <c r="BJ29" s="25">
        <f t="shared" si="10"/>
        <v>0</v>
      </c>
      <c r="BK29" s="25">
        <f t="shared" si="10"/>
        <v>226208.57</v>
      </c>
      <c r="BL29" s="25">
        <f t="shared" si="10"/>
        <v>0</v>
      </c>
      <c r="BM29" s="25">
        <f t="shared" si="10"/>
        <v>0</v>
      </c>
      <c r="BN29" s="25">
        <f t="shared" ref="BN29:DY29" si="11">ROUND(BN17+BN27,2)</f>
        <v>1242476.8799999999</v>
      </c>
      <c r="BO29" s="25">
        <f t="shared" si="11"/>
        <v>0</v>
      </c>
      <c r="BP29" s="25">
        <f t="shared" si="11"/>
        <v>0</v>
      </c>
      <c r="BQ29" s="25">
        <f t="shared" si="11"/>
        <v>0</v>
      </c>
      <c r="BR29" s="25">
        <f t="shared" si="11"/>
        <v>0</v>
      </c>
      <c r="BS29" s="25">
        <f t="shared" si="11"/>
        <v>304721.59999999998</v>
      </c>
      <c r="BT29" s="25">
        <f t="shared" si="11"/>
        <v>412408.03</v>
      </c>
      <c r="BU29" s="25">
        <f t="shared" si="11"/>
        <v>0</v>
      </c>
      <c r="BV29" s="25">
        <f t="shared" si="11"/>
        <v>0</v>
      </c>
      <c r="BW29" s="25">
        <f t="shared" si="11"/>
        <v>0</v>
      </c>
      <c r="BX29" s="25">
        <f t="shared" si="11"/>
        <v>0</v>
      </c>
      <c r="BY29" s="25">
        <f t="shared" si="11"/>
        <v>0</v>
      </c>
      <c r="BZ29" s="25">
        <f t="shared" si="11"/>
        <v>0</v>
      </c>
      <c r="CA29" s="25">
        <f t="shared" si="11"/>
        <v>0</v>
      </c>
      <c r="CB29" s="25">
        <f t="shared" si="11"/>
        <v>359949.86</v>
      </c>
      <c r="CC29" s="25">
        <f t="shared" si="11"/>
        <v>0</v>
      </c>
      <c r="CD29" s="25">
        <f t="shared" si="11"/>
        <v>0</v>
      </c>
      <c r="CE29" s="25">
        <f t="shared" si="11"/>
        <v>195279.34</v>
      </c>
      <c r="CF29" s="25">
        <f t="shared" si="11"/>
        <v>344001.74</v>
      </c>
      <c r="CG29" s="25">
        <f t="shared" si="11"/>
        <v>0</v>
      </c>
      <c r="CH29" s="25">
        <f t="shared" si="11"/>
        <v>0</v>
      </c>
      <c r="CI29" s="25">
        <f t="shared" si="11"/>
        <v>0</v>
      </c>
      <c r="CJ29" s="25">
        <f t="shared" si="11"/>
        <v>3071171.05</v>
      </c>
      <c r="CK29" s="25">
        <f t="shared" si="11"/>
        <v>0</v>
      </c>
      <c r="CL29" s="25">
        <f t="shared" si="11"/>
        <v>871243.43</v>
      </c>
      <c r="CM29" s="25">
        <f t="shared" si="11"/>
        <v>0</v>
      </c>
      <c r="CN29" s="25">
        <f t="shared" si="11"/>
        <v>0</v>
      </c>
      <c r="CO29" s="25">
        <f t="shared" si="11"/>
        <v>0</v>
      </c>
      <c r="CP29" s="25">
        <f t="shared" si="11"/>
        <v>0</v>
      </c>
      <c r="CQ29" s="25">
        <f t="shared" si="11"/>
        <v>0</v>
      </c>
      <c r="CR29" s="25">
        <f t="shared" si="11"/>
        <v>340919.21</v>
      </c>
      <c r="CS29" s="25">
        <f t="shared" si="11"/>
        <v>0</v>
      </c>
      <c r="CT29" s="25">
        <f t="shared" si="11"/>
        <v>617673.28</v>
      </c>
      <c r="CU29" s="25">
        <f t="shared" si="11"/>
        <v>0</v>
      </c>
      <c r="CV29" s="25">
        <f t="shared" si="11"/>
        <v>0</v>
      </c>
      <c r="CW29" s="25">
        <f t="shared" si="11"/>
        <v>0</v>
      </c>
      <c r="CX29" s="25">
        <f t="shared" si="11"/>
        <v>0</v>
      </c>
      <c r="CY29" s="25">
        <f t="shared" si="11"/>
        <v>0</v>
      </c>
      <c r="CZ29" s="25">
        <f t="shared" si="11"/>
        <v>256644.34</v>
      </c>
      <c r="DA29" s="25">
        <f t="shared" si="11"/>
        <v>393992.11</v>
      </c>
      <c r="DB29" s="25">
        <f t="shared" si="11"/>
        <v>253365.64</v>
      </c>
      <c r="DC29" s="25">
        <f t="shared" si="11"/>
        <v>0</v>
      </c>
      <c r="DD29" s="25">
        <f t="shared" si="11"/>
        <v>281502.83</v>
      </c>
      <c r="DE29" s="25">
        <f t="shared" si="11"/>
        <v>0</v>
      </c>
      <c r="DF29" s="25">
        <f t="shared" si="11"/>
        <v>82286.179999999993</v>
      </c>
      <c r="DG29" s="25">
        <f t="shared" si="11"/>
        <v>0</v>
      </c>
      <c r="DH29" s="25">
        <f t="shared" si="11"/>
        <v>0</v>
      </c>
      <c r="DI29" s="25">
        <f t="shared" si="11"/>
        <v>0</v>
      </c>
      <c r="DJ29" s="25">
        <f t="shared" si="11"/>
        <v>583681.65</v>
      </c>
      <c r="DK29" s="25">
        <f t="shared" si="11"/>
        <v>4890152.49</v>
      </c>
      <c r="DL29" s="25">
        <f t="shared" si="11"/>
        <v>0</v>
      </c>
      <c r="DM29" s="25">
        <f t="shared" si="11"/>
        <v>0</v>
      </c>
      <c r="DN29" s="25">
        <f t="shared" si="11"/>
        <v>0</v>
      </c>
      <c r="DO29" s="25">
        <f t="shared" si="11"/>
        <v>334371.96999999997</v>
      </c>
      <c r="DP29" s="25">
        <f t="shared" si="11"/>
        <v>0</v>
      </c>
      <c r="DQ29" s="25">
        <f t="shared" si="11"/>
        <v>1574905.79</v>
      </c>
      <c r="DR29" s="25">
        <f t="shared" si="11"/>
        <v>836361.88</v>
      </c>
      <c r="DS29" s="25">
        <f t="shared" si="11"/>
        <v>380937.35</v>
      </c>
      <c r="DT29" s="25">
        <f t="shared" si="11"/>
        <v>504492.79999999999</v>
      </c>
      <c r="DU29" s="25">
        <f t="shared" si="11"/>
        <v>0</v>
      </c>
      <c r="DV29" s="25">
        <f t="shared" si="11"/>
        <v>0</v>
      </c>
      <c r="DW29" s="25">
        <f t="shared" si="11"/>
        <v>0</v>
      </c>
      <c r="DX29" s="25">
        <f t="shared" si="11"/>
        <v>0</v>
      </c>
      <c r="DY29" s="25">
        <f t="shared" si="11"/>
        <v>0</v>
      </c>
      <c r="DZ29" s="25">
        <f t="shared" ref="DZ29:FX29" si="12">ROUND(DZ17+DZ27,2)</f>
        <v>0</v>
      </c>
      <c r="EA29" s="25">
        <f t="shared" si="12"/>
        <v>559779.91</v>
      </c>
      <c r="EB29" s="25">
        <f t="shared" si="12"/>
        <v>385941.7</v>
      </c>
      <c r="EC29" s="25">
        <f t="shared" si="12"/>
        <v>0</v>
      </c>
      <c r="ED29" s="25">
        <f t="shared" si="12"/>
        <v>363294.05</v>
      </c>
      <c r="EE29" s="25">
        <f t="shared" si="12"/>
        <v>1628591.48</v>
      </c>
      <c r="EF29" s="25">
        <f t="shared" si="12"/>
        <v>382370.9</v>
      </c>
      <c r="EG29" s="25">
        <f t="shared" si="12"/>
        <v>423670.82</v>
      </c>
      <c r="EH29" s="25">
        <f t="shared" si="12"/>
        <v>14802368.33</v>
      </c>
      <c r="EI29" s="25">
        <f t="shared" si="12"/>
        <v>0</v>
      </c>
      <c r="EJ29" s="25">
        <f t="shared" si="12"/>
        <v>0</v>
      </c>
      <c r="EK29" s="25">
        <f t="shared" si="12"/>
        <v>0</v>
      </c>
      <c r="EL29" s="25">
        <f t="shared" si="12"/>
        <v>0</v>
      </c>
      <c r="EM29" s="25">
        <f t="shared" si="12"/>
        <v>0</v>
      </c>
      <c r="EN29" s="25">
        <f t="shared" si="12"/>
        <v>401128.54</v>
      </c>
      <c r="EO29" s="25">
        <f t="shared" si="12"/>
        <v>0</v>
      </c>
      <c r="EP29" s="25">
        <f t="shared" si="12"/>
        <v>0</v>
      </c>
      <c r="EQ29" s="25">
        <f t="shared" si="12"/>
        <v>235209.43</v>
      </c>
      <c r="ER29" s="25">
        <f t="shared" si="12"/>
        <v>233298.65</v>
      </c>
      <c r="ES29" s="25">
        <f t="shared" si="12"/>
        <v>359206.6</v>
      </c>
      <c r="ET29" s="25">
        <f t="shared" si="12"/>
        <v>767007.84</v>
      </c>
      <c r="EU29" s="25">
        <f t="shared" si="12"/>
        <v>0</v>
      </c>
      <c r="EV29" s="25">
        <f t="shared" si="12"/>
        <v>0</v>
      </c>
      <c r="EW29" s="25">
        <f t="shared" si="12"/>
        <v>376000.81</v>
      </c>
      <c r="EX29" s="25">
        <f t="shared" si="12"/>
        <v>0</v>
      </c>
      <c r="EY29" s="25">
        <f t="shared" si="12"/>
        <v>217139.76</v>
      </c>
      <c r="EZ29" s="25">
        <f t="shared" si="12"/>
        <v>0</v>
      </c>
      <c r="FA29" s="25">
        <f t="shared" si="12"/>
        <v>0</v>
      </c>
      <c r="FB29" s="25">
        <f t="shared" si="12"/>
        <v>0</v>
      </c>
      <c r="FC29" s="25">
        <f t="shared" si="12"/>
        <v>493429.67</v>
      </c>
      <c r="FD29" s="25">
        <f t="shared" si="12"/>
        <v>162676.35</v>
      </c>
      <c r="FE29" s="25">
        <f t="shared" si="12"/>
        <v>0</v>
      </c>
      <c r="FF29" s="25">
        <f t="shared" si="12"/>
        <v>196431.03</v>
      </c>
      <c r="FG29" s="25">
        <f t="shared" si="12"/>
        <v>0</v>
      </c>
      <c r="FH29" s="25">
        <f t="shared" si="12"/>
        <v>0</v>
      </c>
      <c r="FI29" s="25">
        <f t="shared" si="12"/>
        <v>483984.25</v>
      </c>
      <c r="FJ29" s="25">
        <f t="shared" si="12"/>
        <v>0</v>
      </c>
      <c r="FK29" s="25">
        <f t="shared" si="12"/>
        <v>0</v>
      </c>
      <c r="FL29" s="25">
        <f t="shared" si="12"/>
        <v>0</v>
      </c>
      <c r="FM29" s="25">
        <f t="shared" si="12"/>
        <v>0</v>
      </c>
      <c r="FN29" s="25">
        <f t="shared" si="12"/>
        <v>0</v>
      </c>
      <c r="FO29" s="25">
        <f t="shared" si="12"/>
        <v>0</v>
      </c>
      <c r="FP29" s="25">
        <f t="shared" si="12"/>
        <v>0</v>
      </c>
      <c r="FQ29" s="25">
        <f t="shared" si="12"/>
        <v>0</v>
      </c>
      <c r="FR29" s="25">
        <f t="shared" si="12"/>
        <v>0</v>
      </c>
      <c r="FS29" s="25">
        <f t="shared" si="12"/>
        <v>0</v>
      </c>
      <c r="FT29" s="25">
        <f t="shared" si="12"/>
        <v>823085.35</v>
      </c>
      <c r="FU29" s="25">
        <f t="shared" si="12"/>
        <v>666294.24</v>
      </c>
      <c r="FV29" s="25">
        <f t="shared" si="12"/>
        <v>0</v>
      </c>
      <c r="FW29" s="25">
        <f t="shared" si="12"/>
        <v>0</v>
      </c>
      <c r="FX29" s="25">
        <f t="shared" si="12"/>
        <v>27173897.25</v>
      </c>
      <c r="FY29" s="25">
        <f>SUM(B29:FX29)</f>
        <v>83700990.829999983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86333891.069999993</v>
      </c>
      <c r="C32" s="39">
        <f>FY29</f>
        <v>83700990.829999983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1" x14ac:dyDescent="0.25">
      <c r="B33" s="48">
        <f>+B17+K17+M17+N17+P17+AA17+AK17+AM17+AO17+AQ17+AR17+AS17+AZ17+BF17+BL17+BU17+BX17+CI17+CM17+CN17+CO17+CS17+CY17+DZ17+EC17+EO17+EQ17+EV17+EZ17+FH17+FJ17+FK17+FL17+FO17</f>
        <v>235209.43</v>
      </c>
      <c r="C33" s="49">
        <f>+B29+K29+M29+N29+P29+AA29+AK29+AM29+AO29+AQ29+AR29+AS29+BU29+BX29+CI29+CM29+CN29+CO29+CY29+DZ29+EC29+EO29+EQ29+EV29+EZ29+FH29+FJ29+FK29+FL29+FO29+BL29+AZ29+BF29+CS29</f>
        <v>235209.43</v>
      </c>
      <c r="D33" s="53" t="s">
        <v>407</v>
      </c>
      <c r="E33" s="26"/>
      <c r="AJ33" s="4"/>
      <c r="AQ33" s="22"/>
      <c r="CE33" s="25"/>
      <c r="EC33" s="26"/>
      <c r="FX33" s="4"/>
      <c r="FY33" s="4"/>
    </row>
    <row r="34" spans="1:181" x14ac:dyDescent="0.25">
      <c r="B34" s="26">
        <f>B32-B33</f>
        <v>86098681.639999986</v>
      </c>
      <c r="C34" s="26">
        <f>C32-C33</f>
        <v>83465781.399999976</v>
      </c>
      <c r="D34" s="26">
        <f>B34-C34</f>
        <v>2632900.2400000095</v>
      </c>
      <c r="AJ34" s="4"/>
      <c r="FX34" s="4"/>
      <c r="FY34" s="10"/>
    </row>
    <row r="35" spans="1:181" x14ac:dyDescent="0.25">
      <c r="B35" s="26"/>
      <c r="C35" s="26"/>
      <c r="AJ35" s="4"/>
      <c r="FX35" s="4"/>
      <c r="FY35" s="10"/>
    </row>
    <row r="36" spans="1:181" x14ac:dyDescent="0.25">
      <c r="A36" s="43"/>
      <c r="B36" s="26"/>
      <c r="FX36" s="4"/>
    </row>
    <row r="37" spans="1:181" x14ac:dyDescent="0.25">
      <c r="FX37" s="4"/>
    </row>
    <row r="38" spans="1:181" x14ac:dyDescent="0.25">
      <c r="FX38" s="4"/>
    </row>
    <row r="39" spans="1:181" x14ac:dyDescent="0.25">
      <c r="FX39" s="4"/>
    </row>
    <row r="40" spans="1:181" x14ac:dyDescent="0.25">
      <c r="FX40" s="4"/>
    </row>
    <row r="41" spans="1:181" x14ac:dyDescent="0.25">
      <c r="FX41" s="4"/>
    </row>
    <row r="42" spans="1:181" x14ac:dyDescent="0.25">
      <c r="FX42" s="4"/>
    </row>
    <row r="43" spans="1:181" x14ac:dyDescent="0.25">
      <c r="FX43" s="4"/>
    </row>
    <row r="44" spans="1:181" x14ac:dyDescent="0.25">
      <c r="FX44" s="4"/>
    </row>
    <row r="45" spans="1:181" x14ac:dyDescent="0.25">
      <c r="FX45" s="4"/>
    </row>
    <row r="46" spans="1:181" x14ac:dyDescent="0.25">
      <c r="FX46" s="4"/>
    </row>
    <row r="47" spans="1:181" x14ac:dyDescent="0.25">
      <c r="FX47" s="4"/>
    </row>
    <row r="48" spans="1:181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</sheetData>
  <conditionalFormatting sqref="A3">
    <cfRule type="cellIs" dxfId="23" priority="2" operator="greaterThan">
      <formula>0</formula>
    </cfRule>
  </conditionalFormatting>
  <conditionalFormatting sqref="B4:CR4 CT4:FX4">
    <cfRule type="cellIs" dxfId="22" priority="1" operator="greaterThan">
      <formula>0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F888E-B5EF-4603-AB8C-6D0F481E30CC}">
  <dimension ref="A1:IT74"/>
  <sheetViews>
    <sheetView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B5" sqref="B5"/>
    </sheetView>
  </sheetViews>
  <sheetFormatPr defaultColWidth="24.7265625" defaultRowHeight="12.5" x14ac:dyDescent="0.25"/>
  <cols>
    <col min="1" max="1" width="36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6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37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8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33"/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6560.5</v>
      </c>
      <c r="C5" s="6">
        <v>34668.800000000003</v>
      </c>
      <c r="D5" s="6">
        <v>5272.1</v>
      </c>
      <c r="E5" s="6">
        <v>23094.5</v>
      </c>
      <c r="F5" s="6">
        <v>1710</v>
      </c>
      <c r="G5" s="6">
        <v>1105</v>
      </c>
      <c r="H5" s="6">
        <v>7482.3</v>
      </c>
      <c r="I5" s="6">
        <v>2103.8000000000002</v>
      </c>
      <c r="J5" s="6">
        <v>253.3</v>
      </c>
      <c r="K5" s="6">
        <v>2194.3000000000002</v>
      </c>
      <c r="L5" s="6">
        <v>1009</v>
      </c>
      <c r="M5" s="6">
        <v>51113.9</v>
      </c>
      <c r="N5" s="6">
        <v>13208.4</v>
      </c>
      <c r="O5" s="6">
        <v>316.5</v>
      </c>
      <c r="P5" s="6">
        <v>37229.1</v>
      </c>
      <c r="Q5" s="6">
        <v>6498.8</v>
      </c>
      <c r="R5" s="6">
        <v>1616.8</v>
      </c>
      <c r="S5" s="6">
        <v>161.5</v>
      </c>
      <c r="T5" s="6">
        <v>57</v>
      </c>
      <c r="U5" s="6">
        <v>257.60000000000002</v>
      </c>
      <c r="V5" s="6">
        <v>133.80000000000001</v>
      </c>
      <c r="W5" s="6">
        <v>50</v>
      </c>
      <c r="X5" s="6">
        <v>904</v>
      </c>
      <c r="Y5" s="6">
        <v>231.2</v>
      </c>
      <c r="Z5" s="6">
        <v>31037.4</v>
      </c>
      <c r="AA5" s="6">
        <v>27431.599999999999</v>
      </c>
      <c r="AB5" s="6">
        <v>921</v>
      </c>
      <c r="AC5" s="6">
        <v>1276.0999999999999</v>
      </c>
      <c r="AD5" s="6">
        <v>97</v>
      </c>
      <c r="AE5" s="6">
        <v>168.4</v>
      </c>
      <c r="AF5" s="6">
        <v>611.1</v>
      </c>
      <c r="AG5" s="6">
        <v>974.9</v>
      </c>
      <c r="AH5" s="6">
        <v>374.3</v>
      </c>
      <c r="AI5" s="6">
        <v>176</v>
      </c>
      <c r="AJ5" s="6">
        <v>171.8</v>
      </c>
      <c r="AK5" s="6">
        <v>286</v>
      </c>
      <c r="AL5" s="6">
        <v>370</v>
      </c>
      <c r="AM5" s="6">
        <v>310.39999999999998</v>
      </c>
      <c r="AN5" s="6">
        <v>4561.3</v>
      </c>
      <c r="AO5" s="6">
        <v>85190.6</v>
      </c>
      <c r="AP5" s="6">
        <v>242.5</v>
      </c>
      <c r="AQ5" s="6">
        <v>60799.76</v>
      </c>
      <c r="AR5" s="6">
        <v>6294.6</v>
      </c>
      <c r="AS5" s="6">
        <v>2345.6</v>
      </c>
      <c r="AT5" s="6">
        <v>272</v>
      </c>
      <c r="AU5" s="6">
        <v>308.5</v>
      </c>
      <c r="AV5" s="6">
        <v>255</v>
      </c>
      <c r="AW5" s="6">
        <v>73</v>
      </c>
      <c r="AX5" s="6">
        <v>415.1</v>
      </c>
      <c r="AY5" s="6">
        <v>12362.6</v>
      </c>
      <c r="AZ5" s="6">
        <v>9147.9</v>
      </c>
      <c r="BA5" s="6">
        <v>7638.4</v>
      </c>
      <c r="BB5" s="6">
        <v>21991.3</v>
      </c>
      <c r="BC5" s="6">
        <v>3614.2</v>
      </c>
      <c r="BD5" s="6">
        <v>1242.8</v>
      </c>
      <c r="BE5" s="6">
        <v>25615.3</v>
      </c>
      <c r="BF5" s="6">
        <v>921.6</v>
      </c>
      <c r="BG5" s="6">
        <v>587.5</v>
      </c>
      <c r="BH5" s="6">
        <v>258.2</v>
      </c>
      <c r="BI5" s="6">
        <v>6283.6</v>
      </c>
      <c r="BJ5" s="6">
        <v>33191.699999999997</v>
      </c>
      <c r="BK5" s="6">
        <v>93.1</v>
      </c>
      <c r="BL5" s="6">
        <v>364.5</v>
      </c>
      <c r="BM5" s="6">
        <v>3196.7</v>
      </c>
      <c r="BN5" s="6">
        <v>1278.4000000000001</v>
      </c>
      <c r="BO5" s="6">
        <v>168.4</v>
      </c>
      <c r="BP5" s="6">
        <v>5651.2999999999993</v>
      </c>
      <c r="BQ5" s="6">
        <v>4493</v>
      </c>
      <c r="BR5" s="6">
        <v>1151.0999999999999</v>
      </c>
      <c r="BS5" s="6">
        <v>383.7</v>
      </c>
      <c r="BT5" s="6">
        <v>397.4</v>
      </c>
      <c r="BU5" s="6">
        <v>1247.5</v>
      </c>
      <c r="BV5" s="6">
        <v>2017</v>
      </c>
      <c r="BW5" s="6">
        <v>68.900000000000006</v>
      </c>
      <c r="BX5" s="6">
        <v>452.2</v>
      </c>
      <c r="BY5" s="6">
        <v>224</v>
      </c>
      <c r="BZ5" s="6">
        <v>147.4</v>
      </c>
      <c r="CA5" s="6">
        <v>74111.38</v>
      </c>
      <c r="CB5" s="6">
        <v>191</v>
      </c>
      <c r="CC5" s="6">
        <v>151.30000000000001</v>
      </c>
      <c r="CD5" s="6">
        <v>158.5</v>
      </c>
      <c r="CE5" s="6">
        <v>119.9</v>
      </c>
      <c r="CF5" s="6">
        <v>202.1</v>
      </c>
      <c r="CG5" s="6">
        <v>98.7</v>
      </c>
      <c r="CH5" s="6">
        <v>689.5</v>
      </c>
      <c r="CI5" s="6">
        <v>899.6</v>
      </c>
      <c r="CJ5" s="6">
        <v>4368.4599999999991</v>
      </c>
      <c r="CK5" s="6">
        <v>1269.5</v>
      </c>
      <c r="CL5" s="6">
        <v>694.7</v>
      </c>
      <c r="CM5" s="6">
        <v>28849.059999999998</v>
      </c>
      <c r="CN5" s="6">
        <v>14503.2</v>
      </c>
      <c r="CO5" s="6">
        <v>961.4</v>
      </c>
      <c r="CP5" s="6">
        <v>775</v>
      </c>
      <c r="CQ5" s="6">
        <v>222.7</v>
      </c>
      <c r="CR5" s="6">
        <v>300.2</v>
      </c>
      <c r="CS5" s="6">
        <v>115</v>
      </c>
      <c r="CT5" s="6">
        <v>471</v>
      </c>
      <c r="CU5" s="6">
        <v>50</v>
      </c>
      <c r="CV5" s="6">
        <v>204.5</v>
      </c>
      <c r="CW5" s="6">
        <v>462.8</v>
      </c>
      <c r="CX5" s="6">
        <v>50</v>
      </c>
      <c r="CY5" s="6">
        <v>1847.9</v>
      </c>
      <c r="CZ5" s="6">
        <v>200.7</v>
      </c>
      <c r="DA5" s="6">
        <v>318.3</v>
      </c>
      <c r="DB5" s="6">
        <v>183</v>
      </c>
      <c r="DC5" s="6">
        <v>170</v>
      </c>
      <c r="DD5" s="6">
        <v>296.5</v>
      </c>
      <c r="DE5" s="6">
        <v>19825.16</v>
      </c>
      <c r="DF5" s="6">
        <v>93.5</v>
      </c>
      <c r="DG5" s="6">
        <v>1846.6</v>
      </c>
      <c r="DH5" s="6">
        <v>2414.8000000000002</v>
      </c>
      <c r="DI5" s="6">
        <v>629.79999999999995</v>
      </c>
      <c r="DJ5" s="6">
        <v>481.3</v>
      </c>
      <c r="DK5" s="6">
        <v>5713.5</v>
      </c>
      <c r="DL5" s="6">
        <v>232.8</v>
      </c>
      <c r="DM5" s="6">
        <v>1290.5999999999999</v>
      </c>
      <c r="DN5" s="6">
        <v>3255.5</v>
      </c>
      <c r="DO5" s="6">
        <v>200.3</v>
      </c>
      <c r="DP5" s="6">
        <v>844</v>
      </c>
      <c r="DQ5" s="6">
        <v>1338.9</v>
      </c>
      <c r="DR5" s="6">
        <v>634</v>
      </c>
      <c r="DS5" s="6">
        <v>177.3</v>
      </c>
      <c r="DT5" s="6">
        <v>356.1</v>
      </c>
      <c r="DU5" s="6">
        <v>210.5</v>
      </c>
      <c r="DV5" s="6">
        <v>305.60000000000002</v>
      </c>
      <c r="DW5" s="6">
        <v>166.6</v>
      </c>
      <c r="DX5" s="6">
        <v>304</v>
      </c>
      <c r="DY5" s="6">
        <v>705.4</v>
      </c>
      <c r="DZ5" s="6">
        <v>525.1</v>
      </c>
      <c r="EA5" s="6">
        <v>553.4</v>
      </c>
      <c r="EB5" s="6">
        <v>293.3</v>
      </c>
      <c r="EC5" s="6">
        <v>1569.3</v>
      </c>
      <c r="ED5" s="6">
        <v>194</v>
      </c>
      <c r="EE5" s="6">
        <v>1391.9</v>
      </c>
      <c r="EF5" s="6">
        <v>257</v>
      </c>
      <c r="EG5" s="6">
        <v>247.8</v>
      </c>
      <c r="EH5" s="6">
        <v>14153.3</v>
      </c>
      <c r="EI5" s="6">
        <v>10245</v>
      </c>
      <c r="EJ5" s="6">
        <v>670</v>
      </c>
      <c r="EK5" s="6">
        <v>462.5</v>
      </c>
      <c r="EL5" s="6">
        <v>383.9</v>
      </c>
      <c r="EM5" s="6">
        <v>966.5</v>
      </c>
      <c r="EN5" s="6">
        <v>314.39999999999998</v>
      </c>
      <c r="EO5" s="6">
        <v>419.8</v>
      </c>
      <c r="EP5" s="6">
        <v>2540</v>
      </c>
      <c r="EQ5" s="6">
        <v>310</v>
      </c>
      <c r="ER5" s="6">
        <v>164.9</v>
      </c>
      <c r="ES5" s="6">
        <v>193.5</v>
      </c>
      <c r="ET5" s="6">
        <v>577.1</v>
      </c>
      <c r="EU5" s="6">
        <v>74.3</v>
      </c>
      <c r="EV5" s="6">
        <v>844.6</v>
      </c>
      <c r="EW5" s="6">
        <v>170</v>
      </c>
      <c r="EX5" s="6">
        <v>661.3</v>
      </c>
      <c r="EY5" s="6">
        <v>130.5</v>
      </c>
      <c r="EZ5" s="6">
        <v>3432.3</v>
      </c>
      <c r="FA5" s="6">
        <v>295.7</v>
      </c>
      <c r="FB5" s="6">
        <v>1952.4</v>
      </c>
      <c r="FC5" s="6">
        <v>403</v>
      </c>
      <c r="FD5" s="6">
        <v>82.4</v>
      </c>
      <c r="FE5" s="6">
        <v>192.1</v>
      </c>
      <c r="FF5" s="6">
        <v>125.8</v>
      </c>
      <c r="FG5" s="6">
        <v>71</v>
      </c>
      <c r="FH5" s="6">
        <v>1732.8</v>
      </c>
      <c r="FI5" s="6">
        <v>2013</v>
      </c>
      <c r="FJ5" s="6">
        <v>2543.1999999999998</v>
      </c>
      <c r="FK5" s="6">
        <v>8456.4</v>
      </c>
      <c r="FL5" s="6">
        <v>3910.5</v>
      </c>
      <c r="FM5" s="6">
        <v>22377.3</v>
      </c>
      <c r="FN5" s="6">
        <v>1113.2</v>
      </c>
      <c r="FO5" s="6">
        <v>2307.5</v>
      </c>
      <c r="FP5" s="6">
        <v>985.5</v>
      </c>
      <c r="FQ5" s="6">
        <v>169.5</v>
      </c>
      <c r="FR5" s="6">
        <v>177.5</v>
      </c>
      <c r="FS5" s="6">
        <v>57.1</v>
      </c>
      <c r="FT5" s="6">
        <v>808.9</v>
      </c>
      <c r="FU5" s="6">
        <v>695</v>
      </c>
      <c r="FV5" s="6">
        <v>159.6</v>
      </c>
      <c r="FW5" s="6">
        <v>65</v>
      </c>
      <c r="FX5" s="7">
        <v>21229.850000000002</v>
      </c>
      <c r="FY5" s="6">
        <f>SUM(B5:FX5)</f>
        <v>854017.97000000044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4821</v>
      </c>
      <c r="C6" s="7">
        <v>19501.599999999999</v>
      </c>
      <c r="D6" s="7">
        <v>4799.1000000000004</v>
      </c>
      <c r="E6" s="7">
        <v>12353.5</v>
      </c>
      <c r="F6" s="7">
        <v>752.8</v>
      </c>
      <c r="G6" s="7">
        <v>446</v>
      </c>
      <c r="H6" s="7">
        <v>6561</v>
      </c>
      <c r="I6" s="7">
        <v>1608.1</v>
      </c>
      <c r="J6" s="7">
        <v>149</v>
      </c>
      <c r="K6" s="7">
        <v>1364.8</v>
      </c>
      <c r="L6" s="7">
        <v>753</v>
      </c>
      <c r="M6" s="7">
        <v>19034.099999999999</v>
      </c>
      <c r="N6" s="7">
        <v>3108</v>
      </c>
      <c r="O6" s="7">
        <v>158.4</v>
      </c>
      <c r="P6" s="7">
        <v>31256</v>
      </c>
      <c r="Q6" s="7">
        <v>3594</v>
      </c>
      <c r="R6" s="7">
        <v>932.3</v>
      </c>
      <c r="S6" s="7">
        <v>117</v>
      </c>
      <c r="T6" s="7">
        <v>38.5</v>
      </c>
      <c r="U6" s="7">
        <v>183.3</v>
      </c>
      <c r="V6" s="7">
        <v>39.9</v>
      </c>
      <c r="W6" s="7">
        <v>22</v>
      </c>
      <c r="X6" s="7">
        <v>739</v>
      </c>
      <c r="Y6" s="7">
        <v>90.1</v>
      </c>
      <c r="Z6" s="7">
        <v>11329.9</v>
      </c>
      <c r="AA6" s="7">
        <v>7464.8</v>
      </c>
      <c r="AB6" s="7">
        <v>318</v>
      </c>
      <c r="AC6" s="7">
        <v>554.79999999999995</v>
      </c>
      <c r="AD6" s="7">
        <v>67.7</v>
      </c>
      <c r="AE6" s="7">
        <v>89.9</v>
      </c>
      <c r="AF6" s="7">
        <v>189.2</v>
      </c>
      <c r="AG6" s="7">
        <v>637.20000000000005</v>
      </c>
      <c r="AH6" s="7">
        <v>222</v>
      </c>
      <c r="AI6" s="7">
        <v>149</v>
      </c>
      <c r="AJ6" s="7">
        <v>149</v>
      </c>
      <c r="AK6" s="7">
        <v>235.8</v>
      </c>
      <c r="AL6" s="7">
        <v>217.4</v>
      </c>
      <c r="AM6" s="7">
        <v>141.9</v>
      </c>
      <c r="AN6" s="7">
        <v>2541.6</v>
      </c>
      <c r="AO6" s="7">
        <v>53422.8</v>
      </c>
      <c r="AP6" s="7">
        <v>146.4</v>
      </c>
      <c r="AQ6" s="7">
        <v>10837</v>
      </c>
      <c r="AR6" s="7">
        <v>2707.8</v>
      </c>
      <c r="AS6" s="7">
        <v>600.70000000000005</v>
      </c>
      <c r="AT6" s="7">
        <v>101</v>
      </c>
      <c r="AU6" s="7">
        <v>189</v>
      </c>
      <c r="AV6" s="7">
        <v>86.6</v>
      </c>
      <c r="AW6" s="7">
        <v>40</v>
      </c>
      <c r="AX6" s="7">
        <v>210.9</v>
      </c>
      <c r="AY6" s="7">
        <v>8190.7</v>
      </c>
      <c r="AZ6" s="7">
        <v>4309.8</v>
      </c>
      <c r="BA6" s="7">
        <v>3643.9</v>
      </c>
      <c r="BB6" s="7">
        <v>14504.6</v>
      </c>
      <c r="BC6" s="7">
        <v>787.6</v>
      </c>
      <c r="BD6" s="7">
        <v>423.3</v>
      </c>
      <c r="BE6" s="7">
        <v>5890.6</v>
      </c>
      <c r="BF6" s="7">
        <v>552.5</v>
      </c>
      <c r="BG6" s="7">
        <v>169</v>
      </c>
      <c r="BH6" s="7">
        <v>188.3</v>
      </c>
      <c r="BI6" s="7">
        <v>1084.3</v>
      </c>
      <c r="BJ6" s="7">
        <v>13237</v>
      </c>
      <c r="BK6" s="7">
        <v>51.9</v>
      </c>
      <c r="BL6" s="7">
        <v>229.6</v>
      </c>
      <c r="BM6" s="7">
        <v>1822.9</v>
      </c>
      <c r="BN6" s="7">
        <v>685.4</v>
      </c>
      <c r="BO6" s="7">
        <v>92.1</v>
      </c>
      <c r="BP6" s="7">
        <v>2954.2</v>
      </c>
      <c r="BQ6" s="7">
        <v>2229.8000000000002</v>
      </c>
      <c r="BR6" s="7">
        <v>767.6</v>
      </c>
      <c r="BS6" s="7">
        <v>163.9</v>
      </c>
      <c r="BT6" s="7">
        <v>167.1</v>
      </c>
      <c r="BU6" s="7">
        <v>415.2</v>
      </c>
      <c r="BV6" s="7">
        <v>714.8</v>
      </c>
      <c r="BW6" s="7">
        <v>26.4</v>
      </c>
      <c r="BX6" s="7">
        <v>354</v>
      </c>
      <c r="BY6" s="7">
        <v>160.69999999999999</v>
      </c>
      <c r="BZ6" s="7">
        <v>41.7</v>
      </c>
      <c r="CA6" s="7">
        <v>22604.9</v>
      </c>
      <c r="CB6" s="7">
        <v>124.2</v>
      </c>
      <c r="CC6" s="7">
        <v>11</v>
      </c>
      <c r="CD6" s="7">
        <v>74</v>
      </c>
      <c r="CE6" s="7">
        <v>46</v>
      </c>
      <c r="CF6" s="7">
        <v>88.8</v>
      </c>
      <c r="CG6" s="7">
        <v>68</v>
      </c>
      <c r="CH6" s="7">
        <v>417.6</v>
      </c>
      <c r="CI6" s="7">
        <v>536.4</v>
      </c>
      <c r="CJ6" s="7">
        <v>1812.8</v>
      </c>
      <c r="CK6" s="7">
        <v>502.4</v>
      </c>
      <c r="CL6" s="7">
        <v>343.6</v>
      </c>
      <c r="CM6" s="7">
        <v>10084.200000000001</v>
      </c>
      <c r="CN6" s="7">
        <v>4727.6000000000004</v>
      </c>
      <c r="CO6" s="7">
        <v>433.1</v>
      </c>
      <c r="CP6" s="7">
        <v>577.20000000000005</v>
      </c>
      <c r="CQ6" s="7">
        <v>75</v>
      </c>
      <c r="CR6" s="7">
        <v>109.4</v>
      </c>
      <c r="CS6" s="7">
        <v>93</v>
      </c>
      <c r="CT6" s="7">
        <v>208.7</v>
      </c>
      <c r="CU6" s="7">
        <v>8.3000000000000007</v>
      </c>
      <c r="CV6" s="7">
        <v>114.7</v>
      </c>
      <c r="CW6" s="7">
        <v>227.9</v>
      </c>
      <c r="CX6" s="7">
        <v>14</v>
      </c>
      <c r="CY6" s="7">
        <v>1006.1</v>
      </c>
      <c r="CZ6" s="7">
        <v>49</v>
      </c>
      <c r="DA6" s="7">
        <v>92</v>
      </c>
      <c r="DB6" s="7">
        <v>48</v>
      </c>
      <c r="DC6" s="7">
        <v>107</v>
      </c>
      <c r="DD6" s="7">
        <v>130</v>
      </c>
      <c r="DE6" s="7">
        <v>11481.5</v>
      </c>
      <c r="DF6" s="7">
        <v>37</v>
      </c>
      <c r="DG6" s="7">
        <v>980.2</v>
      </c>
      <c r="DH6" s="7">
        <v>1581.4</v>
      </c>
      <c r="DI6" s="7">
        <v>337.5</v>
      </c>
      <c r="DJ6" s="7">
        <v>197.6</v>
      </c>
      <c r="DK6" s="7">
        <v>3218.3</v>
      </c>
      <c r="DL6" s="7">
        <v>133</v>
      </c>
      <c r="DM6" s="7">
        <v>838.5</v>
      </c>
      <c r="DN6" s="7">
        <v>1991.1</v>
      </c>
      <c r="DO6" s="7">
        <v>66</v>
      </c>
      <c r="DP6" s="7">
        <v>354.6</v>
      </c>
      <c r="DQ6" s="7">
        <v>993.3</v>
      </c>
      <c r="DR6" s="7">
        <v>461.4</v>
      </c>
      <c r="DS6" s="7">
        <v>151.30000000000001</v>
      </c>
      <c r="DT6" s="7">
        <v>204.9</v>
      </c>
      <c r="DU6" s="7">
        <v>93.3</v>
      </c>
      <c r="DV6" s="7">
        <v>153.69999999999999</v>
      </c>
      <c r="DW6" s="7">
        <v>56</v>
      </c>
      <c r="DX6" s="7">
        <v>73</v>
      </c>
      <c r="DY6" s="7">
        <v>251.1</v>
      </c>
      <c r="DZ6" s="7">
        <v>217.4</v>
      </c>
      <c r="EA6" s="7">
        <v>321.39999999999998</v>
      </c>
      <c r="EB6" s="7">
        <v>99</v>
      </c>
      <c r="EC6" s="7">
        <v>103.3</v>
      </c>
      <c r="ED6" s="7">
        <v>138.4</v>
      </c>
      <c r="EE6" s="7">
        <v>971.6</v>
      </c>
      <c r="EF6" s="7">
        <v>165.8</v>
      </c>
      <c r="EG6" s="7">
        <v>130.19999999999999</v>
      </c>
      <c r="EH6" s="7">
        <v>10903.2</v>
      </c>
      <c r="EI6" s="7">
        <v>5259.7</v>
      </c>
      <c r="EJ6" s="7">
        <v>245</v>
      </c>
      <c r="EK6" s="7">
        <v>220.7</v>
      </c>
      <c r="EL6" s="7">
        <v>214.4</v>
      </c>
      <c r="EM6" s="7">
        <v>684.2</v>
      </c>
      <c r="EN6" s="7">
        <v>141.1</v>
      </c>
      <c r="EO6" s="7">
        <v>115</v>
      </c>
      <c r="EP6" s="7">
        <v>491</v>
      </c>
      <c r="EQ6" s="7">
        <v>85</v>
      </c>
      <c r="ER6" s="7">
        <v>118</v>
      </c>
      <c r="ES6" s="7">
        <v>150</v>
      </c>
      <c r="ET6" s="7">
        <v>540.29999999999995</v>
      </c>
      <c r="EU6" s="7">
        <v>44</v>
      </c>
      <c r="EV6" s="7">
        <v>245.7</v>
      </c>
      <c r="EW6" s="7">
        <v>90.3</v>
      </c>
      <c r="EX6" s="7">
        <v>425.9</v>
      </c>
      <c r="EY6" s="7">
        <v>71.5</v>
      </c>
      <c r="EZ6" s="7">
        <v>1305.2</v>
      </c>
      <c r="FA6" s="7">
        <v>214.5</v>
      </c>
      <c r="FB6" s="7">
        <v>635.29999999999995</v>
      </c>
      <c r="FC6" s="7">
        <v>225.7</v>
      </c>
      <c r="FD6" s="7">
        <v>51.1</v>
      </c>
      <c r="FE6" s="7">
        <v>104.6</v>
      </c>
      <c r="FF6" s="7">
        <v>54</v>
      </c>
      <c r="FG6" s="7">
        <v>33</v>
      </c>
      <c r="FH6" s="7">
        <v>1029</v>
      </c>
      <c r="FI6" s="7">
        <v>745</v>
      </c>
      <c r="FJ6" s="7">
        <v>1373.7</v>
      </c>
      <c r="FK6" s="7">
        <v>2151</v>
      </c>
      <c r="FL6" s="7">
        <v>1277</v>
      </c>
      <c r="FM6" s="7">
        <v>15657.6</v>
      </c>
      <c r="FN6" s="7">
        <v>575.29999999999995</v>
      </c>
      <c r="FO6" s="7">
        <v>1323.7</v>
      </c>
      <c r="FP6" s="7">
        <v>351.1</v>
      </c>
      <c r="FQ6" s="7">
        <v>45</v>
      </c>
      <c r="FR6" s="7">
        <v>42.3</v>
      </c>
      <c r="FS6" s="7">
        <v>31.5</v>
      </c>
      <c r="FT6" s="7">
        <v>485</v>
      </c>
      <c r="FU6" s="7">
        <v>433.3</v>
      </c>
      <c r="FV6" s="7">
        <v>85.5</v>
      </c>
      <c r="FW6" s="7">
        <v>29.8</v>
      </c>
      <c r="FX6" s="7"/>
      <c r="FY6" s="6">
        <f>SUM(B6:FX6)</f>
        <v>387772.69999999995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77934324.75</v>
      </c>
      <c r="C8" s="10">
        <v>390531137.88600004</v>
      </c>
      <c r="D8" s="10">
        <v>64109257.324000008</v>
      </c>
      <c r="E8" s="10">
        <v>257933755.59499997</v>
      </c>
      <c r="F8" s="10">
        <v>20172478.309999999</v>
      </c>
      <c r="G8" s="10">
        <v>13187782.6</v>
      </c>
      <c r="H8" s="10">
        <v>89688610.277999997</v>
      </c>
      <c r="I8" s="10">
        <v>24300142.899999999</v>
      </c>
      <c r="J8" s="10">
        <v>4257003.24</v>
      </c>
      <c r="K8" s="10">
        <v>26143620</v>
      </c>
      <c r="L8" s="10">
        <v>13714030.619999999</v>
      </c>
      <c r="M8" s="10">
        <v>584144562.90999997</v>
      </c>
      <c r="N8" s="10">
        <v>144033827.53</v>
      </c>
      <c r="O8" s="10">
        <v>5187379.51</v>
      </c>
      <c r="P8" s="10">
        <v>458347013.79299998</v>
      </c>
      <c r="Q8" s="10">
        <v>72495287.170000002</v>
      </c>
      <c r="R8" s="10">
        <v>18990331.129999999</v>
      </c>
      <c r="S8" s="10">
        <v>3247356.85</v>
      </c>
      <c r="T8" s="10">
        <v>1414949.22</v>
      </c>
      <c r="U8" s="10">
        <v>4216256.3899999997</v>
      </c>
      <c r="V8" s="10">
        <v>2801531.69</v>
      </c>
      <c r="W8" s="10">
        <v>1234890.77</v>
      </c>
      <c r="X8" s="10">
        <v>11015686.68</v>
      </c>
      <c r="Y8" s="10">
        <v>3811868.72</v>
      </c>
      <c r="Z8" s="10">
        <v>345304198.10000002</v>
      </c>
      <c r="AA8" s="10">
        <v>308280109.13999999</v>
      </c>
      <c r="AB8" s="10">
        <v>11163774.59</v>
      </c>
      <c r="AC8" s="10">
        <v>14401280.140000001</v>
      </c>
      <c r="AD8" s="10">
        <v>2193244.6800000002</v>
      </c>
      <c r="AE8" s="10">
        <v>3367995.65</v>
      </c>
      <c r="AF8" s="10">
        <v>7965433.3600000003</v>
      </c>
      <c r="AG8" s="10">
        <v>11661458.9</v>
      </c>
      <c r="AH8" s="10">
        <v>5298820.47</v>
      </c>
      <c r="AI8" s="10">
        <v>3562680.05</v>
      </c>
      <c r="AJ8" s="10">
        <v>3453526.17</v>
      </c>
      <c r="AK8" s="10">
        <v>4583460.9400000004</v>
      </c>
      <c r="AL8" s="10">
        <v>5291522.8600000003</v>
      </c>
      <c r="AM8" s="10">
        <v>4805109.58</v>
      </c>
      <c r="AN8" s="10">
        <v>51205864.93</v>
      </c>
      <c r="AO8" s="10">
        <v>1002592494.67</v>
      </c>
      <c r="AP8" s="10">
        <v>4322713.3099999996</v>
      </c>
      <c r="AQ8" s="10">
        <v>664455002.44679999</v>
      </c>
      <c r="AR8" s="10">
        <v>75090569.38000001</v>
      </c>
      <c r="AS8" s="10">
        <v>26702572.199999999</v>
      </c>
      <c r="AT8" s="10">
        <v>4579745.74</v>
      </c>
      <c r="AU8" s="10">
        <v>5039228.38</v>
      </c>
      <c r="AV8" s="10">
        <v>4395372.24</v>
      </c>
      <c r="AW8" s="10">
        <v>1848104.72</v>
      </c>
      <c r="AX8" s="10">
        <v>5985012.9400000004</v>
      </c>
      <c r="AY8" s="10">
        <v>141643828.56999999</v>
      </c>
      <c r="AZ8" s="10">
        <v>98638408.060000002</v>
      </c>
      <c r="BA8" s="10">
        <v>83087915.219999999</v>
      </c>
      <c r="BB8" s="10">
        <v>247014017.35700002</v>
      </c>
      <c r="BC8" s="10">
        <v>38997103.259999998</v>
      </c>
      <c r="BD8" s="10">
        <v>14452481.43</v>
      </c>
      <c r="BE8" s="10">
        <v>275729638.49000001</v>
      </c>
      <c r="BF8" s="10">
        <v>11755611.67</v>
      </c>
      <c r="BG8" s="10">
        <v>7609459.7699999996</v>
      </c>
      <c r="BH8" s="10">
        <v>4550589.7699999996</v>
      </c>
      <c r="BI8" s="10">
        <v>67788466.930000007</v>
      </c>
      <c r="BJ8" s="10">
        <v>360777453.82999998</v>
      </c>
      <c r="BK8" s="10">
        <v>2216243.83</v>
      </c>
      <c r="BL8" s="10">
        <v>5420079.1200000001</v>
      </c>
      <c r="BM8" s="10">
        <v>35189237.409999996</v>
      </c>
      <c r="BN8" s="10">
        <v>14609283.02</v>
      </c>
      <c r="BO8" s="10">
        <v>3397952.4</v>
      </c>
      <c r="BP8" s="10">
        <v>68695086.5</v>
      </c>
      <c r="BQ8" s="10">
        <v>50720993.07</v>
      </c>
      <c r="BR8" s="10">
        <v>14479934.279999999</v>
      </c>
      <c r="BS8" s="10">
        <v>5766371.3600000003</v>
      </c>
      <c r="BT8" s="10">
        <v>5922814.0700000003</v>
      </c>
      <c r="BU8" s="10">
        <v>14501208.789999999</v>
      </c>
      <c r="BV8" s="10">
        <v>23229236.039999999</v>
      </c>
      <c r="BW8" s="10">
        <v>1781744.71</v>
      </c>
      <c r="BX8" s="10">
        <v>6429493.0899999999</v>
      </c>
      <c r="BY8" s="10">
        <v>3900180.83</v>
      </c>
      <c r="BZ8" s="10">
        <v>3103264.09</v>
      </c>
      <c r="CA8" s="10">
        <v>816447025.60679996</v>
      </c>
      <c r="CB8" s="10">
        <v>3534839.16</v>
      </c>
      <c r="CC8" s="10">
        <v>2835204.01</v>
      </c>
      <c r="CD8" s="10">
        <v>3109911.05</v>
      </c>
      <c r="CE8" s="10">
        <v>2467533.2999999998</v>
      </c>
      <c r="CF8" s="10">
        <v>3659178.56</v>
      </c>
      <c r="CG8" s="10">
        <v>2274751.41</v>
      </c>
      <c r="CH8" s="10">
        <v>8472233.6999999993</v>
      </c>
      <c r="CI8" s="10">
        <v>11527091.41</v>
      </c>
      <c r="CJ8" s="10">
        <v>50107287.672199994</v>
      </c>
      <c r="CK8" s="10">
        <v>15284948.84</v>
      </c>
      <c r="CL8" s="10">
        <v>9460360.0099999998</v>
      </c>
      <c r="CM8" s="10">
        <v>310943144.57800001</v>
      </c>
      <c r="CN8" s="10">
        <v>156444693.50999999</v>
      </c>
      <c r="CO8" s="10">
        <v>12228888.060000001</v>
      </c>
      <c r="CP8" s="10">
        <v>10290517.369999999</v>
      </c>
      <c r="CQ8" s="10">
        <v>3953168.6</v>
      </c>
      <c r="CR8" s="10">
        <v>4573177.63</v>
      </c>
      <c r="CS8" s="10">
        <v>2542775.4900000002</v>
      </c>
      <c r="CT8" s="10">
        <v>5343287.6100000003</v>
      </c>
      <c r="CU8" s="10">
        <v>1150499.77</v>
      </c>
      <c r="CV8" s="10">
        <v>3782476.84</v>
      </c>
      <c r="CW8" s="10">
        <v>6011029.8600000003</v>
      </c>
      <c r="CX8" s="10">
        <v>1235986.58</v>
      </c>
      <c r="CY8" s="10">
        <v>21037092.25</v>
      </c>
      <c r="CZ8" s="10">
        <v>3640090.14</v>
      </c>
      <c r="DA8" s="10">
        <v>4813007.74</v>
      </c>
      <c r="DB8" s="10">
        <v>3466523.54</v>
      </c>
      <c r="DC8" s="10">
        <v>3447891.21</v>
      </c>
      <c r="DD8" s="10">
        <v>4625129.34</v>
      </c>
      <c r="DE8" s="10">
        <v>213943734.25799999</v>
      </c>
      <c r="DF8" s="10">
        <v>2221460.09</v>
      </c>
      <c r="DG8" s="10">
        <v>20691068.239999998</v>
      </c>
      <c r="DH8" s="10">
        <v>26983453.73</v>
      </c>
      <c r="DI8" s="10">
        <v>8087813.1299999999</v>
      </c>
      <c r="DJ8" s="10">
        <v>6287654.6799999997</v>
      </c>
      <c r="DK8" s="10">
        <v>65845606.780000001</v>
      </c>
      <c r="DL8" s="10">
        <v>4314287.7</v>
      </c>
      <c r="DM8" s="10">
        <v>15641940.109999999</v>
      </c>
      <c r="DN8" s="10">
        <v>37733660.490000002</v>
      </c>
      <c r="DO8" s="10">
        <v>3835375.22</v>
      </c>
      <c r="DP8" s="10">
        <v>10430451.529999999</v>
      </c>
      <c r="DQ8" s="10">
        <v>16138367.99</v>
      </c>
      <c r="DR8" s="10">
        <v>8410095.3399999999</v>
      </c>
      <c r="DS8" s="10">
        <v>3635908.41</v>
      </c>
      <c r="DT8" s="10">
        <v>5202465.09</v>
      </c>
      <c r="DU8" s="10">
        <v>3824675.96</v>
      </c>
      <c r="DV8" s="10">
        <v>4717593.07</v>
      </c>
      <c r="DW8" s="10">
        <v>3706908.81</v>
      </c>
      <c r="DX8" s="10">
        <v>5064986.5599999996</v>
      </c>
      <c r="DY8" s="10">
        <v>9229260.9100000001</v>
      </c>
      <c r="DZ8" s="10">
        <v>7031176.7800000003</v>
      </c>
      <c r="EA8" s="10">
        <v>7145800.7199999997</v>
      </c>
      <c r="EB8" s="10">
        <v>4320932.6100000003</v>
      </c>
      <c r="EC8" s="10">
        <v>23259673.48</v>
      </c>
      <c r="ED8" s="10">
        <v>3641777.45</v>
      </c>
      <c r="EE8" s="10">
        <v>16450115.33</v>
      </c>
      <c r="EF8" s="10">
        <v>4108593.61</v>
      </c>
      <c r="EG8" s="10">
        <v>4059192.23</v>
      </c>
      <c r="EH8" s="10">
        <v>163687034.40000001</v>
      </c>
      <c r="EI8" s="10">
        <v>110421167.34999999</v>
      </c>
      <c r="EJ8" s="10">
        <v>8211234.9299999997</v>
      </c>
      <c r="EK8" s="10">
        <v>5812243.7300000004</v>
      </c>
      <c r="EL8" s="10">
        <v>5411602.79</v>
      </c>
      <c r="EM8" s="10">
        <v>11816616.58</v>
      </c>
      <c r="EN8" s="10">
        <v>4712022.42</v>
      </c>
      <c r="EO8" s="10">
        <v>6005312.2199999997</v>
      </c>
      <c r="EP8" s="10">
        <v>29203245.379999999</v>
      </c>
      <c r="EQ8" s="10">
        <v>5028829.8899999997</v>
      </c>
      <c r="ER8" s="10">
        <v>3297793.59</v>
      </c>
      <c r="ES8" s="10">
        <v>4205760.08</v>
      </c>
      <c r="ET8" s="10">
        <v>7821202.0700000003</v>
      </c>
      <c r="EU8" s="10">
        <v>1893445.02</v>
      </c>
      <c r="EV8" s="10">
        <v>13370071.560000001</v>
      </c>
      <c r="EW8" s="10">
        <v>3659286.27</v>
      </c>
      <c r="EX8" s="10">
        <v>7647683.2000000002</v>
      </c>
      <c r="EY8" s="10">
        <v>2780155.05</v>
      </c>
      <c r="EZ8" s="10">
        <v>41747412.399999999</v>
      </c>
      <c r="FA8" s="10">
        <v>4765168.7699999996</v>
      </c>
      <c r="FB8" s="10">
        <v>21970505.670000002</v>
      </c>
      <c r="FC8" s="10">
        <v>5643145.6299999999</v>
      </c>
      <c r="FD8" s="10">
        <v>1991377.31</v>
      </c>
      <c r="FE8" s="10">
        <v>3689779.86</v>
      </c>
      <c r="FF8" s="10">
        <v>2767543.75</v>
      </c>
      <c r="FG8" s="10">
        <v>1710188.19</v>
      </c>
      <c r="FH8" s="10">
        <v>20277824.690000001</v>
      </c>
      <c r="FI8" s="10">
        <v>22248675.289999999</v>
      </c>
      <c r="FJ8" s="10">
        <v>28782923.780000001</v>
      </c>
      <c r="FK8" s="10">
        <v>91255549.319999993</v>
      </c>
      <c r="FL8" s="10">
        <v>42894665.549999997</v>
      </c>
      <c r="FM8" s="10">
        <v>254903396.11000001</v>
      </c>
      <c r="FN8" s="10">
        <v>13151936.9</v>
      </c>
      <c r="FO8" s="10">
        <v>26761209.670000002</v>
      </c>
      <c r="FP8" s="10">
        <v>11876720.48</v>
      </c>
      <c r="FQ8" s="10">
        <v>3378415.69</v>
      </c>
      <c r="FR8" s="10">
        <v>3425421.11</v>
      </c>
      <c r="FS8" s="10">
        <v>1484796</v>
      </c>
      <c r="FT8" s="10">
        <v>10706968.07</v>
      </c>
      <c r="FU8" s="10">
        <v>8940971.0099999998</v>
      </c>
      <c r="FV8" s="10">
        <v>3290841.9</v>
      </c>
      <c r="FW8" s="10">
        <v>1676825.22</v>
      </c>
      <c r="FX8" s="10">
        <v>237943028.57999995</v>
      </c>
      <c r="FY8" s="4">
        <f>SUM(B8:FX8)</f>
        <v>9778814251.0548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32843006.846999999</v>
      </c>
      <c r="C10" s="11">
        <v>111193003.557</v>
      </c>
      <c r="D10" s="11">
        <v>33658554.725999996</v>
      </c>
      <c r="E10" s="11">
        <v>86699656.475999996</v>
      </c>
      <c r="F10" s="11">
        <v>11556043.038279999</v>
      </c>
      <c r="G10" s="11">
        <v>3534877.125</v>
      </c>
      <c r="H10" s="11">
        <v>30096297.927000001</v>
      </c>
      <c r="I10" s="11">
        <v>4471018.6950000003</v>
      </c>
      <c r="J10" s="11">
        <v>1310559.966</v>
      </c>
      <c r="K10" s="11">
        <v>21741787.49109</v>
      </c>
      <c r="L10" s="11">
        <v>8295154.9605339998</v>
      </c>
      <c r="M10" s="11">
        <v>167403090.4461</v>
      </c>
      <c r="N10" s="11">
        <v>67182883.164000005</v>
      </c>
      <c r="O10" s="11">
        <v>1434314.898</v>
      </c>
      <c r="P10" s="11">
        <v>150435268.49700001</v>
      </c>
      <c r="Q10" s="11">
        <v>1881507.0689999999</v>
      </c>
      <c r="R10" s="11">
        <v>14228053.750680001</v>
      </c>
      <c r="S10" s="11">
        <v>614978.32988700003</v>
      </c>
      <c r="T10" s="11">
        <v>725061.15193300007</v>
      </c>
      <c r="U10" s="11">
        <v>898929.87300000002</v>
      </c>
      <c r="V10" s="11">
        <v>181522.51199999999</v>
      </c>
      <c r="W10" s="11">
        <v>275447.50738400006</v>
      </c>
      <c r="X10" s="11">
        <v>1686060.45328</v>
      </c>
      <c r="Y10" s="11">
        <v>608232.15755</v>
      </c>
      <c r="Z10" s="11">
        <v>144339748.41600001</v>
      </c>
      <c r="AA10" s="11">
        <v>259061521.428</v>
      </c>
      <c r="AB10" s="11">
        <v>8289534.29856</v>
      </c>
      <c r="AC10" s="11">
        <v>8682467.2151040006</v>
      </c>
      <c r="AD10" s="11">
        <v>582630.48274200002</v>
      </c>
      <c r="AE10" s="11">
        <v>976499.1165779999</v>
      </c>
      <c r="AF10" s="11">
        <v>4231010.3126499997</v>
      </c>
      <c r="AG10" s="11">
        <v>816308.05157999997</v>
      </c>
      <c r="AH10" s="11">
        <v>271452.33</v>
      </c>
      <c r="AI10" s="11">
        <v>777295.80871200003</v>
      </c>
      <c r="AJ10" s="11">
        <v>1357863.58344</v>
      </c>
      <c r="AK10" s="11">
        <v>2452395.906</v>
      </c>
      <c r="AL10" s="11">
        <v>1218925.8733080002</v>
      </c>
      <c r="AM10" s="11">
        <v>4163568.2736900002</v>
      </c>
      <c r="AN10" s="11">
        <v>13293770.763840001</v>
      </c>
      <c r="AO10" s="11">
        <v>683339374.08899999</v>
      </c>
      <c r="AP10" s="11">
        <v>1775449.4287149999</v>
      </c>
      <c r="AQ10" s="11">
        <v>285461279.56800002</v>
      </c>
      <c r="AR10" s="11">
        <v>55838235.418139994</v>
      </c>
      <c r="AS10" s="11">
        <v>10654815.869999999</v>
      </c>
      <c r="AT10" s="11">
        <v>1658359.5926920001</v>
      </c>
      <c r="AU10" s="11">
        <v>1198323.801</v>
      </c>
      <c r="AV10" s="11">
        <v>941305.90795999987</v>
      </c>
      <c r="AW10" s="11">
        <v>638166.45594000001</v>
      </c>
      <c r="AX10" s="11">
        <v>1585215.09</v>
      </c>
      <c r="AY10" s="11">
        <v>15846084.932400001</v>
      </c>
      <c r="AZ10" s="11">
        <v>21907358.465300001</v>
      </c>
      <c r="BA10" s="11">
        <v>5749310.8945599999</v>
      </c>
      <c r="BB10" s="11">
        <v>85369857.986699998</v>
      </c>
      <c r="BC10" s="11">
        <v>14444432.459999999</v>
      </c>
      <c r="BD10" s="11">
        <v>4944093.00416</v>
      </c>
      <c r="BE10" s="11">
        <v>75060737.370000005</v>
      </c>
      <c r="BF10" s="11">
        <v>1678877.28</v>
      </c>
      <c r="BG10" s="11">
        <v>1916163.0189</v>
      </c>
      <c r="BH10" s="11">
        <v>655548.20150999993</v>
      </c>
      <c r="BI10" s="11">
        <v>25151362.109999999</v>
      </c>
      <c r="BJ10" s="11">
        <v>46218317.039999999</v>
      </c>
      <c r="BK10" s="11">
        <v>222651.82800000001</v>
      </c>
      <c r="BL10" s="11">
        <v>1057456.280826</v>
      </c>
      <c r="BM10" s="11">
        <v>9107370.0270000007</v>
      </c>
      <c r="BN10" s="11">
        <v>3681067.6017570002</v>
      </c>
      <c r="BO10" s="11">
        <v>2371460.9042260004</v>
      </c>
      <c r="BP10" s="11">
        <v>47408306.619180001</v>
      </c>
      <c r="BQ10" s="11">
        <v>8327339.4149999991</v>
      </c>
      <c r="BR10" s="11">
        <v>3250154.2730999999</v>
      </c>
      <c r="BS10" s="11">
        <v>3088295.2109699999</v>
      </c>
      <c r="BT10" s="11">
        <v>2274961.026639</v>
      </c>
      <c r="BU10" s="11">
        <v>13747819.951889999</v>
      </c>
      <c r="BV10" s="11">
        <v>16838283.117320001</v>
      </c>
      <c r="BW10" s="11">
        <v>1057858.7057100001</v>
      </c>
      <c r="BX10" s="11">
        <v>3245116.0409999997</v>
      </c>
      <c r="BY10" s="11">
        <v>960352.65899999999</v>
      </c>
      <c r="BZ10" s="11">
        <v>2303523.099442</v>
      </c>
      <c r="CA10" s="11">
        <v>367168289.74199998</v>
      </c>
      <c r="CB10" s="11">
        <v>511729.76678399998</v>
      </c>
      <c r="CC10" s="11">
        <v>467760.06815999997</v>
      </c>
      <c r="CD10" s="11">
        <v>1161999.216</v>
      </c>
      <c r="CE10" s="11">
        <v>767410.52937</v>
      </c>
      <c r="CF10" s="11">
        <v>669414.05099999998</v>
      </c>
      <c r="CG10" s="11">
        <v>456460.37537999998</v>
      </c>
      <c r="CH10" s="11">
        <v>3083660.8470000001</v>
      </c>
      <c r="CI10" s="11">
        <v>9778837.8271139991</v>
      </c>
      <c r="CJ10" s="11">
        <v>16899416.018139999</v>
      </c>
      <c r="CK10" s="11">
        <v>2826776.1515000002</v>
      </c>
      <c r="CL10" s="11">
        <v>1661340.3933600001</v>
      </c>
      <c r="CM10" s="11">
        <v>132790607.064</v>
      </c>
      <c r="CN10" s="11">
        <v>83163389.404360011</v>
      </c>
      <c r="CO10" s="11">
        <v>11480350.450000001</v>
      </c>
      <c r="CP10" s="11">
        <v>2454945.9266220001</v>
      </c>
      <c r="CQ10" s="11">
        <v>386874.19495999999</v>
      </c>
      <c r="CR10" s="11">
        <v>1462789.3988880001</v>
      </c>
      <c r="CS10" s="11">
        <v>605336.36600000004</v>
      </c>
      <c r="CT10" s="11">
        <v>452561.67360000004</v>
      </c>
      <c r="CU10" s="11">
        <v>412325.4351</v>
      </c>
      <c r="CV10" s="11">
        <v>1188268.913223</v>
      </c>
      <c r="CW10" s="11">
        <v>2129026.005504</v>
      </c>
      <c r="CX10" s="11">
        <v>170327.745</v>
      </c>
      <c r="CY10" s="11">
        <v>6252794.676</v>
      </c>
      <c r="CZ10" s="11">
        <v>1292097.5549999999</v>
      </c>
      <c r="DA10" s="11">
        <v>1217821.014</v>
      </c>
      <c r="DB10" s="11">
        <v>1191206.383842</v>
      </c>
      <c r="DC10" s="11">
        <v>964991.94679999992</v>
      </c>
      <c r="DD10" s="11">
        <v>2049350.1775499999</v>
      </c>
      <c r="DE10" s="11">
        <v>67986981.450000003</v>
      </c>
      <c r="DF10" s="11">
        <v>1363304.8541970002</v>
      </c>
      <c r="DG10" s="11">
        <v>9771442.5620520003</v>
      </c>
      <c r="DH10" s="11">
        <v>12053015.146500001</v>
      </c>
      <c r="DI10" s="11">
        <v>1582908.90381</v>
      </c>
      <c r="DJ10" s="11">
        <v>1102913.26948</v>
      </c>
      <c r="DK10" s="11">
        <v>21777604.96655</v>
      </c>
      <c r="DL10" s="11">
        <v>596932.46880100004</v>
      </c>
      <c r="DM10" s="11">
        <v>7053144.6869999999</v>
      </c>
      <c r="DN10" s="11">
        <v>9648991.3499999996</v>
      </c>
      <c r="DO10" s="11">
        <v>904091.49</v>
      </c>
      <c r="DP10" s="11">
        <v>9947249.5836800002</v>
      </c>
      <c r="DQ10" s="11">
        <v>2304063.1439999999</v>
      </c>
      <c r="DR10" s="11">
        <v>1015668.72</v>
      </c>
      <c r="DS10" s="11">
        <v>295536.00412600004</v>
      </c>
      <c r="DT10" s="11">
        <v>744179.13</v>
      </c>
      <c r="DU10" s="11">
        <v>244885.24799999999</v>
      </c>
      <c r="DV10" s="11">
        <v>512855.16757499997</v>
      </c>
      <c r="DW10" s="11">
        <v>2333311.8015999999</v>
      </c>
      <c r="DX10" s="11">
        <v>3340365.3369600005</v>
      </c>
      <c r="DY10" s="11">
        <v>5023482.1361400001</v>
      </c>
      <c r="DZ10" s="11">
        <v>6351236.9757000003</v>
      </c>
      <c r="EA10" s="11">
        <v>2134627.29</v>
      </c>
      <c r="EB10" s="11">
        <v>923236.59600000002</v>
      </c>
      <c r="EC10" s="11">
        <v>22568122.030080002</v>
      </c>
      <c r="ED10" s="11">
        <v>472250.52</v>
      </c>
      <c r="EE10" s="11">
        <v>2132242.9878750001</v>
      </c>
      <c r="EF10" s="11">
        <v>777144.321</v>
      </c>
      <c r="EG10" s="11">
        <v>360994.05</v>
      </c>
      <c r="EH10" s="11">
        <v>33766598.222999997</v>
      </c>
      <c r="EI10" s="11">
        <v>27821842.929000001</v>
      </c>
      <c r="EJ10" s="11">
        <v>2901788.3680700003</v>
      </c>
      <c r="EK10" s="11">
        <v>1725392.5273199999</v>
      </c>
      <c r="EL10" s="11">
        <v>2360095.94618</v>
      </c>
      <c r="EM10" s="11">
        <v>2003860.89</v>
      </c>
      <c r="EN10" s="11">
        <v>1179171.675</v>
      </c>
      <c r="EO10" s="11">
        <v>3684663.0072400002</v>
      </c>
      <c r="EP10" s="11">
        <v>10825631.762770001</v>
      </c>
      <c r="EQ10" s="11">
        <v>2897862.4196500001</v>
      </c>
      <c r="ER10" s="11">
        <v>875082.74399999995</v>
      </c>
      <c r="ES10" s="11">
        <v>1182446.9369999999</v>
      </c>
      <c r="ET10" s="11">
        <v>1122153.156</v>
      </c>
      <c r="EU10" s="11">
        <v>1097876.90591</v>
      </c>
      <c r="EV10" s="11">
        <v>8981148.3468660004</v>
      </c>
      <c r="EW10" s="11">
        <v>417592.46389000001</v>
      </c>
      <c r="EX10" s="11">
        <v>930620.88</v>
      </c>
      <c r="EY10" s="11">
        <v>806083.35582000006</v>
      </c>
      <c r="EZ10" s="11">
        <v>36189055.088018</v>
      </c>
      <c r="FA10" s="11">
        <v>3982524.9556800001</v>
      </c>
      <c r="FB10" s="11">
        <v>11057031.93015</v>
      </c>
      <c r="FC10" s="11">
        <v>1325334.2039999999</v>
      </c>
      <c r="FD10" s="11">
        <v>541562.974024</v>
      </c>
      <c r="FE10" s="11">
        <v>580700.90700000001</v>
      </c>
      <c r="FF10" s="11">
        <v>892341.38699999999</v>
      </c>
      <c r="FG10" s="11">
        <v>846585.86510400008</v>
      </c>
      <c r="FH10" s="11">
        <v>13530251.557242</v>
      </c>
      <c r="FI10" s="11">
        <v>18497682.124159999</v>
      </c>
      <c r="FJ10" s="11">
        <v>23421444.484950002</v>
      </c>
      <c r="FK10" s="11">
        <v>51818632.847999997</v>
      </c>
      <c r="FL10" s="11">
        <v>26979462.15958</v>
      </c>
      <c r="FM10" s="11">
        <v>64515349.530000001</v>
      </c>
      <c r="FN10" s="11">
        <v>12346843.293720001</v>
      </c>
      <c r="FO10" s="11">
        <v>14015001.491145</v>
      </c>
      <c r="FP10" s="11">
        <v>11472301.140000001</v>
      </c>
      <c r="FQ10" s="11">
        <v>3107157.01</v>
      </c>
      <c r="FR10" s="11">
        <v>2717041.0066799996</v>
      </c>
      <c r="FS10" s="11">
        <v>1390846.0639000002</v>
      </c>
      <c r="FT10" s="11">
        <v>3471852.1405000002</v>
      </c>
      <c r="FU10" s="11">
        <v>2454384.0391199999</v>
      </c>
      <c r="FV10" s="11">
        <v>450812.31489799998</v>
      </c>
      <c r="FW10" s="11">
        <v>357125.30075000005</v>
      </c>
      <c r="FX10" s="11">
        <v>0</v>
      </c>
      <c r="FY10" s="4">
        <f>SUM(B10:FX10)</f>
        <v>3925427165.0856795</v>
      </c>
      <c r="FZ10" s="4"/>
    </row>
    <row r="11" spans="1:254" x14ac:dyDescent="0.25">
      <c r="A11" s="8" t="s">
        <v>414</v>
      </c>
      <c r="B11" s="12">
        <v>2486103.7400000002</v>
      </c>
      <c r="C11" s="12">
        <v>5722195.21</v>
      </c>
      <c r="D11" s="12">
        <v>1488921.66</v>
      </c>
      <c r="E11" s="12">
        <v>8370814.6399999997</v>
      </c>
      <c r="F11" s="12">
        <v>589322.68999999994</v>
      </c>
      <c r="G11" s="12">
        <v>53874.12</v>
      </c>
      <c r="H11" s="12">
        <v>1602194.08</v>
      </c>
      <c r="I11" s="12">
        <v>531892.17000000004</v>
      </c>
      <c r="J11" s="12">
        <v>144747.29</v>
      </c>
      <c r="K11" s="12">
        <v>1464762.74</v>
      </c>
      <c r="L11" s="12">
        <v>482581.66</v>
      </c>
      <c r="M11" s="12">
        <v>12636998.84</v>
      </c>
      <c r="N11" s="12">
        <v>5371193.4500000002</v>
      </c>
      <c r="O11" s="12">
        <v>85687.11</v>
      </c>
      <c r="P11" s="12">
        <v>9409437.8599999994</v>
      </c>
      <c r="Q11" s="12">
        <v>104826.22</v>
      </c>
      <c r="R11" s="12">
        <v>1058699.57</v>
      </c>
      <c r="S11" s="12">
        <v>7796.8</v>
      </c>
      <c r="T11" s="12">
        <v>70030.66</v>
      </c>
      <c r="U11" s="12">
        <v>86202.79</v>
      </c>
      <c r="V11" s="12">
        <v>18403.849999999999</v>
      </c>
      <c r="W11" s="12">
        <v>25569.200000000001</v>
      </c>
      <c r="X11" s="12">
        <v>137008.97</v>
      </c>
      <c r="Y11" s="12">
        <v>62529.99</v>
      </c>
      <c r="Z11" s="12">
        <v>6826844.5599999996</v>
      </c>
      <c r="AA11" s="12">
        <v>12703217.529999999</v>
      </c>
      <c r="AB11" s="12">
        <v>733088.39</v>
      </c>
      <c r="AC11" s="12">
        <v>765338.98</v>
      </c>
      <c r="AD11" s="12">
        <v>60785.05</v>
      </c>
      <c r="AE11" s="12">
        <v>96620.85</v>
      </c>
      <c r="AF11" s="12">
        <v>332294.17</v>
      </c>
      <c r="AG11" s="12">
        <v>162874.26</v>
      </c>
      <c r="AH11" s="12">
        <v>56051.74</v>
      </c>
      <c r="AI11" s="12">
        <v>139696.16</v>
      </c>
      <c r="AJ11" s="12">
        <v>50153.09</v>
      </c>
      <c r="AK11" s="12">
        <v>136478.41</v>
      </c>
      <c r="AL11" s="12">
        <v>108754.41</v>
      </c>
      <c r="AM11" s="12">
        <v>518653.93</v>
      </c>
      <c r="AN11" s="12">
        <v>1736922.12</v>
      </c>
      <c r="AO11" s="12">
        <v>36419101.409999996</v>
      </c>
      <c r="AP11" s="12">
        <v>114154.15</v>
      </c>
      <c r="AQ11" s="12">
        <v>20329146.010000002</v>
      </c>
      <c r="AR11" s="12">
        <v>3012130.71</v>
      </c>
      <c r="AS11" s="12">
        <v>1131092.32</v>
      </c>
      <c r="AT11" s="12">
        <v>193574.48</v>
      </c>
      <c r="AU11" s="12">
        <v>165380.70000000001</v>
      </c>
      <c r="AV11" s="12">
        <v>112909.41</v>
      </c>
      <c r="AW11" s="12">
        <v>81831.03</v>
      </c>
      <c r="AX11" s="12">
        <v>133275.51</v>
      </c>
      <c r="AY11" s="12">
        <v>1536087.09</v>
      </c>
      <c r="AZ11" s="12">
        <v>2320786.4700000002</v>
      </c>
      <c r="BA11" s="12">
        <v>492666.09</v>
      </c>
      <c r="BB11" s="12">
        <v>8357424.1100000003</v>
      </c>
      <c r="BC11" s="12">
        <v>1340447.97</v>
      </c>
      <c r="BD11" s="12">
        <v>451730.17</v>
      </c>
      <c r="BE11" s="12">
        <v>7293314.9400000004</v>
      </c>
      <c r="BF11" s="12">
        <v>124916.55</v>
      </c>
      <c r="BG11" s="12">
        <v>184334.54</v>
      </c>
      <c r="BH11" s="12">
        <v>70285.149999999994</v>
      </c>
      <c r="BI11" s="12">
        <v>1941438.87</v>
      </c>
      <c r="BJ11" s="12">
        <v>3573443.67</v>
      </c>
      <c r="BK11" s="12">
        <v>17265.79</v>
      </c>
      <c r="BL11" s="12">
        <v>95252.46</v>
      </c>
      <c r="BM11" s="12">
        <v>1135081.67</v>
      </c>
      <c r="BN11" s="12">
        <v>373634.27</v>
      </c>
      <c r="BO11" s="12">
        <v>231957.22</v>
      </c>
      <c r="BP11" s="12">
        <v>2156348.7599999998</v>
      </c>
      <c r="BQ11" s="12">
        <v>582213.41</v>
      </c>
      <c r="BR11" s="12">
        <v>309913.81</v>
      </c>
      <c r="BS11" s="12">
        <v>161091.41</v>
      </c>
      <c r="BT11" s="12">
        <v>93411.67</v>
      </c>
      <c r="BU11" s="12">
        <v>752815.7</v>
      </c>
      <c r="BV11" s="12">
        <v>856290.13</v>
      </c>
      <c r="BW11" s="12">
        <v>91405.49</v>
      </c>
      <c r="BX11" s="12">
        <v>318902.01</v>
      </c>
      <c r="BY11" s="12">
        <v>91684.87</v>
      </c>
      <c r="BZ11" s="12">
        <v>358753.67</v>
      </c>
      <c r="CA11" s="12">
        <v>24362000.199999999</v>
      </c>
      <c r="CB11" s="12">
        <v>6523.44</v>
      </c>
      <c r="CC11" s="12">
        <v>89625.5</v>
      </c>
      <c r="CD11" s="12">
        <v>118160.05</v>
      </c>
      <c r="CE11" s="12">
        <v>83737</v>
      </c>
      <c r="CF11" s="12">
        <v>60761.01</v>
      </c>
      <c r="CG11" s="12">
        <v>30109.95</v>
      </c>
      <c r="CH11" s="12">
        <v>251140.34</v>
      </c>
      <c r="CI11" s="12">
        <v>413656.77</v>
      </c>
      <c r="CJ11" s="12">
        <v>1699098.36</v>
      </c>
      <c r="CK11" s="12">
        <v>238217.67</v>
      </c>
      <c r="CL11" s="12">
        <v>186303</v>
      </c>
      <c r="CM11" s="12">
        <v>8558859.9399999995</v>
      </c>
      <c r="CN11" s="12">
        <v>5388104.3200000003</v>
      </c>
      <c r="CO11" s="12">
        <v>748537.61</v>
      </c>
      <c r="CP11" s="12">
        <v>404598.69</v>
      </c>
      <c r="CQ11" s="12">
        <v>75865.52</v>
      </c>
      <c r="CR11" s="12">
        <v>233975.56</v>
      </c>
      <c r="CS11" s="12">
        <v>88616.37</v>
      </c>
      <c r="CT11" s="12">
        <v>52286.5</v>
      </c>
      <c r="CU11" s="12">
        <v>40493.43</v>
      </c>
      <c r="CV11" s="12">
        <v>171301.41</v>
      </c>
      <c r="CW11" s="12">
        <v>229723.19</v>
      </c>
      <c r="CX11" s="12">
        <v>20357.29</v>
      </c>
      <c r="CY11" s="12">
        <v>736830.09</v>
      </c>
      <c r="CZ11" s="12">
        <v>156502.28</v>
      </c>
      <c r="DA11" s="12">
        <v>120477.05</v>
      </c>
      <c r="DB11" s="12">
        <v>152541.37</v>
      </c>
      <c r="DC11" s="12">
        <v>84776.14</v>
      </c>
      <c r="DD11" s="12">
        <v>223666.64</v>
      </c>
      <c r="DE11" s="12">
        <v>7700362.0300000003</v>
      </c>
      <c r="DF11" s="12">
        <v>138143.76</v>
      </c>
      <c r="DG11" s="12">
        <v>944994.79</v>
      </c>
      <c r="DH11" s="12">
        <v>1275976.19</v>
      </c>
      <c r="DI11" s="12">
        <v>158596.21</v>
      </c>
      <c r="DJ11" s="12">
        <v>87605.49</v>
      </c>
      <c r="DK11" s="12">
        <v>2625339.33</v>
      </c>
      <c r="DL11" s="12">
        <v>78402.84</v>
      </c>
      <c r="DM11" s="12">
        <v>599029.62</v>
      </c>
      <c r="DN11" s="12">
        <v>765444.43</v>
      </c>
      <c r="DO11" s="12">
        <v>60640.1</v>
      </c>
      <c r="DP11" s="12">
        <v>483159.99</v>
      </c>
      <c r="DQ11" s="12">
        <v>361120.57</v>
      </c>
      <c r="DR11" s="12">
        <v>214726.39999999999</v>
      </c>
      <c r="DS11" s="12">
        <v>55058.11</v>
      </c>
      <c r="DT11" s="12">
        <v>124347.19</v>
      </c>
      <c r="DU11" s="12">
        <v>49615.06</v>
      </c>
      <c r="DV11" s="12">
        <v>111040.06</v>
      </c>
      <c r="DW11" s="12">
        <v>143950.67000000001</v>
      </c>
      <c r="DX11" s="12">
        <v>239560.98</v>
      </c>
      <c r="DY11" s="12">
        <v>412967.03</v>
      </c>
      <c r="DZ11" s="12">
        <v>679726.33</v>
      </c>
      <c r="EA11" s="12">
        <v>248733.05</v>
      </c>
      <c r="EB11" s="12">
        <v>110128.77</v>
      </c>
      <c r="EC11" s="12">
        <v>691194.7</v>
      </c>
      <c r="ED11" s="12">
        <v>65386.43</v>
      </c>
      <c r="EE11" s="12">
        <v>326679.2</v>
      </c>
      <c r="EF11" s="12">
        <v>113173.66</v>
      </c>
      <c r="EG11" s="12">
        <v>51089.69</v>
      </c>
      <c r="EH11" s="12">
        <v>3110099.38</v>
      </c>
      <c r="EI11" s="12">
        <v>2226590.86</v>
      </c>
      <c r="EJ11" s="12">
        <v>129585.27</v>
      </c>
      <c r="EK11" s="12">
        <v>85115.18</v>
      </c>
      <c r="EL11" s="12">
        <v>279061.11</v>
      </c>
      <c r="EM11" s="12">
        <v>268552.46000000002</v>
      </c>
      <c r="EN11" s="12">
        <v>112545.45</v>
      </c>
      <c r="EO11" s="12">
        <v>205284.14</v>
      </c>
      <c r="EP11" s="12">
        <v>916333.94</v>
      </c>
      <c r="EQ11" s="12">
        <v>204633.9</v>
      </c>
      <c r="ER11" s="12">
        <v>227450.93</v>
      </c>
      <c r="ES11" s="12">
        <v>126251.14</v>
      </c>
      <c r="ET11" s="12">
        <v>171621.17</v>
      </c>
      <c r="EU11" s="12">
        <v>73633.789999999994</v>
      </c>
      <c r="EV11" s="12">
        <v>310410.44</v>
      </c>
      <c r="EW11" s="12">
        <v>20466.98</v>
      </c>
      <c r="EX11" s="12">
        <v>106067.07</v>
      </c>
      <c r="EY11" s="12">
        <v>93571.05</v>
      </c>
      <c r="EZ11" s="12">
        <v>1701019.37</v>
      </c>
      <c r="FA11" s="12">
        <v>327879.89</v>
      </c>
      <c r="FB11" s="12">
        <v>873424.45</v>
      </c>
      <c r="FC11" s="12">
        <v>157050.48000000001</v>
      </c>
      <c r="FD11" s="12">
        <v>67031.44</v>
      </c>
      <c r="FE11" s="12">
        <v>71709.539999999994</v>
      </c>
      <c r="FF11" s="12">
        <v>84557.4</v>
      </c>
      <c r="FG11" s="12">
        <v>110593.39</v>
      </c>
      <c r="FH11" s="12">
        <v>692424.05</v>
      </c>
      <c r="FI11" s="12">
        <v>944064.34</v>
      </c>
      <c r="FJ11" s="12">
        <v>912429.09</v>
      </c>
      <c r="FK11" s="12">
        <v>2192499.67</v>
      </c>
      <c r="FL11" s="12">
        <v>901144.54</v>
      </c>
      <c r="FM11" s="12">
        <v>3229587.13</v>
      </c>
      <c r="FN11" s="12">
        <v>804160.28</v>
      </c>
      <c r="FO11" s="12">
        <v>700658.33</v>
      </c>
      <c r="FP11" s="12">
        <v>404419.34</v>
      </c>
      <c r="FQ11" s="12">
        <v>271258.68</v>
      </c>
      <c r="FR11" s="12">
        <v>94816.960000000006</v>
      </c>
      <c r="FS11" s="12">
        <v>93903.08</v>
      </c>
      <c r="FT11" s="12">
        <v>329989.55</v>
      </c>
      <c r="FU11" s="12">
        <v>205512.47</v>
      </c>
      <c r="FV11" s="12">
        <v>48224.19</v>
      </c>
      <c r="FW11" s="12">
        <v>37973.199999999997</v>
      </c>
      <c r="FX11" s="12">
        <v>0</v>
      </c>
      <c r="FY11" s="4">
        <f>SUM(B11:FX11)</f>
        <v>261311707.13999993</v>
      </c>
      <c r="FZ11" s="4"/>
    </row>
    <row r="12" spans="1:254" x14ac:dyDescent="0.25">
      <c r="A12" t="s">
        <v>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</row>
    <row r="13" spans="1:254" x14ac:dyDescent="0.25">
      <c r="A13" t="s">
        <v>411</v>
      </c>
      <c r="B13" s="13">
        <v>42605214.162999995</v>
      </c>
      <c r="C13" s="13">
        <v>273615939.11900008</v>
      </c>
      <c r="D13" s="13">
        <v>28961780.938000012</v>
      </c>
      <c r="E13" s="13">
        <v>162863284.47899997</v>
      </c>
      <c r="F13" s="13">
        <v>8027112.5817200001</v>
      </c>
      <c r="G13" s="13">
        <v>9599031.3550000004</v>
      </c>
      <c r="H13" s="13">
        <v>57990118.270999998</v>
      </c>
      <c r="I13" s="13">
        <v>19297232.034999996</v>
      </c>
      <c r="J13" s="13">
        <v>2801695.9840000002</v>
      </c>
      <c r="K13" s="13">
        <v>2937069.7689100001</v>
      </c>
      <c r="L13" s="13">
        <v>4936293.9994659992</v>
      </c>
      <c r="M13" s="13">
        <v>404104473.6239</v>
      </c>
      <c r="N13" s="13">
        <v>71479750.915999994</v>
      </c>
      <c r="O13" s="13">
        <v>3667377.5019999999</v>
      </c>
      <c r="P13" s="13">
        <v>298502307.43599999</v>
      </c>
      <c r="Q13" s="13">
        <v>70508953.880999997</v>
      </c>
      <c r="R13" s="13">
        <v>3703577.8093199972</v>
      </c>
      <c r="S13" s="13">
        <v>2624581.7201130004</v>
      </c>
      <c r="T13" s="13">
        <v>619857.40806699987</v>
      </c>
      <c r="U13" s="13">
        <v>3231123.7269999995</v>
      </c>
      <c r="V13" s="13">
        <v>2601605.3279999997</v>
      </c>
      <c r="W13" s="13">
        <v>933874.06261599995</v>
      </c>
      <c r="X13" s="13">
        <v>9192617.256719999</v>
      </c>
      <c r="Y13" s="13">
        <v>3141106.5724499999</v>
      </c>
      <c r="Z13" s="13">
        <v>194137605.12400001</v>
      </c>
      <c r="AA13" s="13">
        <v>36515370.181999981</v>
      </c>
      <c r="AB13" s="13">
        <v>2141151.9014399997</v>
      </c>
      <c r="AC13" s="13">
        <v>4953473.9448959995</v>
      </c>
      <c r="AD13" s="13">
        <v>1549829.1472580002</v>
      </c>
      <c r="AE13" s="13">
        <v>2294875.6834219997</v>
      </c>
      <c r="AF13" s="13">
        <v>3402128.8773500007</v>
      </c>
      <c r="AG13" s="13">
        <v>10682276.58842</v>
      </c>
      <c r="AH13" s="13">
        <v>4971316.3999999994</v>
      </c>
      <c r="AI13" s="13">
        <v>2645688.0812879996</v>
      </c>
      <c r="AJ13" s="13">
        <v>2045509.4965599999</v>
      </c>
      <c r="AK13" s="13">
        <v>1994586.6240000005</v>
      </c>
      <c r="AL13" s="13">
        <v>3963842.576692</v>
      </c>
      <c r="AM13" s="13">
        <v>122887.37630999991</v>
      </c>
      <c r="AN13" s="13">
        <v>36175172.046160005</v>
      </c>
      <c r="AO13" s="13">
        <v>282834019.171</v>
      </c>
      <c r="AP13" s="13">
        <v>2433109.7312849998</v>
      </c>
      <c r="AQ13" s="13">
        <v>358664576.86879998</v>
      </c>
      <c r="AR13" s="13">
        <v>16240203.251860015</v>
      </c>
      <c r="AS13" s="13">
        <v>14916664.01</v>
      </c>
      <c r="AT13" s="13">
        <v>2727811.6673080004</v>
      </c>
      <c r="AU13" s="13">
        <v>3675523.8789999997</v>
      </c>
      <c r="AV13" s="13">
        <v>3341156.9220400001</v>
      </c>
      <c r="AW13" s="13">
        <v>1128107.2340599999</v>
      </c>
      <c r="AX13" s="13">
        <v>4266522.3400000008</v>
      </c>
      <c r="AY13" s="13">
        <v>124261656.54759999</v>
      </c>
      <c r="AZ13" s="13">
        <v>74410263.12470001</v>
      </c>
      <c r="BA13" s="13">
        <v>76845938.235440001</v>
      </c>
      <c r="BB13" s="13">
        <v>153286735.26030001</v>
      </c>
      <c r="BC13" s="13">
        <v>23212222.829999998</v>
      </c>
      <c r="BD13" s="13">
        <v>9056658.2558399998</v>
      </c>
      <c r="BE13" s="13">
        <v>193375586.18000001</v>
      </c>
      <c r="BF13" s="13">
        <v>9951817.8399999999</v>
      </c>
      <c r="BG13" s="13">
        <v>5508962.2111</v>
      </c>
      <c r="BH13" s="13">
        <v>3824756.4184899996</v>
      </c>
      <c r="BI13" s="13">
        <v>40695665.95000001</v>
      </c>
      <c r="BJ13" s="13">
        <v>310985693.11999995</v>
      </c>
      <c r="BK13" s="13">
        <v>1976326.2120000001</v>
      </c>
      <c r="BL13" s="13">
        <v>4267370.3791740006</v>
      </c>
      <c r="BM13" s="13">
        <v>24946785.712999992</v>
      </c>
      <c r="BN13" s="13">
        <v>10554581.148242999</v>
      </c>
      <c r="BO13" s="13">
        <v>794534.27577399951</v>
      </c>
      <c r="BP13" s="13">
        <v>19130431.120820001</v>
      </c>
      <c r="BQ13" s="13">
        <v>41811440.245000005</v>
      </c>
      <c r="BR13" s="13">
        <v>10919866.196899999</v>
      </c>
      <c r="BS13" s="13">
        <v>2516984.7390300003</v>
      </c>
      <c r="BT13" s="13">
        <v>3554441.3733610003</v>
      </c>
      <c r="BU13" s="13">
        <v>573.13810999994166</v>
      </c>
      <c r="BV13" s="13">
        <v>5534662.7926799981</v>
      </c>
      <c r="BW13" s="13">
        <v>632480.51428999985</v>
      </c>
      <c r="BX13" s="13">
        <v>2865475.0389999999</v>
      </c>
      <c r="BY13" s="13">
        <v>2848143.301</v>
      </c>
      <c r="BZ13" s="13">
        <v>440987.32055799983</v>
      </c>
      <c r="CA13" s="13">
        <v>424916735.66479999</v>
      </c>
      <c r="CB13" s="13">
        <v>3016585.953216</v>
      </c>
      <c r="CC13" s="13">
        <v>2277818.44184</v>
      </c>
      <c r="CD13" s="13">
        <v>1829751.7839999998</v>
      </c>
      <c r="CE13" s="13">
        <v>1616385.7706299997</v>
      </c>
      <c r="CF13" s="13">
        <v>2929003.4990000003</v>
      </c>
      <c r="CG13" s="13">
        <v>1788181.0846200001</v>
      </c>
      <c r="CH13" s="13">
        <v>5137432.5129999993</v>
      </c>
      <c r="CI13" s="13">
        <v>1334596.8128860011</v>
      </c>
      <c r="CJ13" s="13">
        <v>31508773.294059996</v>
      </c>
      <c r="CK13" s="13">
        <v>12219955.0185</v>
      </c>
      <c r="CL13" s="13">
        <v>7612716.6166399997</v>
      </c>
      <c r="CM13" s="13">
        <v>169593677.574</v>
      </c>
      <c r="CN13" s="13">
        <v>67893199.785639971</v>
      </c>
      <c r="CO13" s="13">
        <v>0</v>
      </c>
      <c r="CP13" s="13">
        <v>7430972.7533779992</v>
      </c>
      <c r="CQ13" s="13">
        <v>3490428.8850400001</v>
      </c>
      <c r="CR13" s="13">
        <v>2876412.6711119995</v>
      </c>
      <c r="CS13" s="13">
        <v>1848822.7540000002</v>
      </c>
      <c r="CT13" s="13">
        <v>4838439.4364</v>
      </c>
      <c r="CU13" s="13">
        <v>697680.90489999996</v>
      </c>
      <c r="CV13" s="13">
        <v>2422906.5167769995</v>
      </c>
      <c r="CW13" s="13">
        <v>3652280.6644960004</v>
      </c>
      <c r="CX13" s="13">
        <v>1045301.5449999999</v>
      </c>
      <c r="CY13" s="13">
        <v>14047467.484000001</v>
      </c>
      <c r="CZ13" s="13">
        <v>2191490.3050000002</v>
      </c>
      <c r="DA13" s="13">
        <v>3474709.6760000004</v>
      </c>
      <c r="DB13" s="13">
        <v>2122775.7861580001</v>
      </c>
      <c r="DC13" s="13">
        <v>2398123.1231999998</v>
      </c>
      <c r="DD13" s="13">
        <v>2352112.5224499996</v>
      </c>
      <c r="DE13" s="13">
        <v>138256390.77799997</v>
      </c>
      <c r="DF13" s="13">
        <v>720011.47580299969</v>
      </c>
      <c r="DG13" s="13">
        <v>9974630.8879479989</v>
      </c>
      <c r="DH13" s="13">
        <v>13654462.3935</v>
      </c>
      <c r="DI13" s="13">
        <v>6346308.0161899999</v>
      </c>
      <c r="DJ13" s="13">
        <v>5097135.9205199992</v>
      </c>
      <c r="DK13" s="13">
        <v>41442662.483450003</v>
      </c>
      <c r="DL13" s="13">
        <v>3638952.3911990002</v>
      </c>
      <c r="DM13" s="13">
        <v>7989765.8030000003</v>
      </c>
      <c r="DN13" s="13">
        <v>27319224.710000001</v>
      </c>
      <c r="DO13" s="13">
        <v>2870643.6300000004</v>
      </c>
      <c r="DP13" s="13">
        <v>41.956319999182597</v>
      </c>
      <c r="DQ13" s="13">
        <v>13473184.276000001</v>
      </c>
      <c r="DR13" s="13">
        <v>7179700.2199999997</v>
      </c>
      <c r="DS13" s="13">
        <v>3285314.2958740001</v>
      </c>
      <c r="DT13" s="13">
        <v>4333938.7699999996</v>
      </c>
      <c r="DU13" s="13">
        <v>3530175.6519999998</v>
      </c>
      <c r="DV13" s="13">
        <v>4093697.8424250004</v>
      </c>
      <c r="DW13" s="13">
        <v>1229646.3384000002</v>
      </c>
      <c r="DX13" s="13">
        <v>1485060.2430399992</v>
      </c>
      <c r="DY13" s="13">
        <v>3792811.7438599998</v>
      </c>
      <c r="DZ13" s="13">
        <v>213.47430000000168</v>
      </c>
      <c r="EA13" s="13">
        <v>4762440.38</v>
      </c>
      <c r="EB13" s="13">
        <v>3287567.2440000004</v>
      </c>
      <c r="EC13" s="13">
        <v>356.74991999869235</v>
      </c>
      <c r="ED13" s="13">
        <v>3104140.5</v>
      </c>
      <c r="EE13" s="13">
        <v>13991193.142125001</v>
      </c>
      <c r="EF13" s="13">
        <v>3218275.6289999997</v>
      </c>
      <c r="EG13" s="13">
        <v>3647108.49</v>
      </c>
      <c r="EH13" s="13">
        <v>126810336.79700002</v>
      </c>
      <c r="EI13" s="13">
        <v>80372733.56099999</v>
      </c>
      <c r="EJ13" s="13">
        <v>5179861.2919299994</v>
      </c>
      <c r="EK13" s="13">
        <v>4001736.0226800004</v>
      </c>
      <c r="EL13" s="13">
        <v>2772445.7338200002</v>
      </c>
      <c r="EM13" s="13">
        <v>9544203.2299999986</v>
      </c>
      <c r="EN13" s="13">
        <v>3420305.2949999999</v>
      </c>
      <c r="EO13" s="13">
        <v>2115365.0727599994</v>
      </c>
      <c r="EP13" s="13">
        <v>17461279.677229997</v>
      </c>
      <c r="EQ13" s="13">
        <v>1926333.5703499997</v>
      </c>
      <c r="ER13" s="13">
        <v>2195259.9159999997</v>
      </c>
      <c r="ES13" s="13">
        <v>2897062.003</v>
      </c>
      <c r="ET13" s="13">
        <v>6527427.7440000009</v>
      </c>
      <c r="EU13" s="13">
        <v>721934.32409000001</v>
      </c>
      <c r="EV13" s="13">
        <v>4078512.7731340001</v>
      </c>
      <c r="EW13" s="13">
        <v>3221226.8261100003</v>
      </c>
      <c r="EX13" s="13">
        <v>6610995.25</v>
      </c>
      <c r="EY13" s="13">
        <v>1880500.6441799996</v>
      </c>
      <c r="EZ13" s="13">
        <v>3857337.9419819983</v>
      </c>
      <c r="FA13" s="13">
        <v>454763.92431999941</v>
      </c>
      <c r="FB13" s="13">
        <v>10040049.289850002</v>
      </c>
      <c r="FC13" s="13">
        <v>4160760.946</v>
      </c>
      <c r="FD13" s="13">
        <v>1382782.895976</v>
      </c>
      <c r="FE13" s="13">
        <v>3037369.4129999997</v>
      </c>
      <c r="FF13" s="13">
        <v>1790644.963</v>
      </c>
      <c r="FG13" s="13">
        <v>753008.93489599985</v>
      </c>
      <c r="FH13" s="13">
        <v>6055149.0827580011</v>
      </c>
      <c r="FI13" s="13">
        <v>2806928.8258400001</v>
      </c>
      <c r="FJ13" s="13">
        <v>4449050.2050499991</v>
      </c>
      <c r="FK13" s="13">
        <v>37244416.801999994</v>
      </c>
      <c r="FL13" s="13">
        <v>15014058.850419998</v>
      </c>
      <c r="FM13" s="13">
        <v>187158459.45000002</v>
      </c>
      <c r="FN13" s="13">
        <v>933.32627999898978</v>
      </c>
      <c r="FO13" s="13">
        <v>12045549.848855002</v>
      </c>
      <c r="FP13" s="13">
        <v>0</v>
      </c>
      <c r="FQ13" s="13">
        <v>0</v>
      </c>
      <c r="FR13" s="13">
        <v>613563.14332000026</v>
      </c>
      <c r="FS13" s="13">
        <v>46.856099999815342</v>
      </c>
      <c r="FT13" s="13">
        <v>6905126.3795000007</v>
      </c>
      <c r="FU13" s="13">
        <v>6281074.5008800002</v>
      </c>
      <c r="FV13" s="13">
        <v>2791805.3951019999</v>
      </c>
      <c r="FW13" s="13">
        <v>1281726.7192499998</v>
      </c>
      <c r="FX13" s="13">
        <f>FX8</f>
        <v>237943028.57999995</v>
      </c>
      <c r="FY13" s="4">
        <f>SUM(B13:FX13)</f>
        <v>5592075378.8291273</v>
      </c>
      <c r="FZ13" s="4"/>
      <c r="GA13" s="4"/>
    </row>
    <row r="14" spans="1:254" x14ac:dyDescent="0.25">
      <c r="A14" t="s">
        <v>393</v>
      </c>
      <c r="B14" s="14">
        <v>1</v>
      </c>
      <c r="C14" s="14">
        <v>1</v>
      </c>
      <c r="D14" s="14">
        <v>1</v>
      </c>
      <c r="E14" s="14">
        <v>1</v>
      </c>
      <c r="F14" s="14">
        <v>1</v>
      </c>
      <c r="G14" s="14">
        <v>1</v>
      </c>
      <c r="H14" s="14">
        <v>1</v>
      </c>
      <c r="I14" s="14">
        <v>3</v>
      </c>
      <c r="J14" s="14">
        <v>3</v>
      </c>
      <c r="K14" s="14">
        <v>1</v>
      </c>
      <c r="L14" s="14">
        <v>1</v>
      </c>
      <c r="M14" s="14">
        <v>1</v>
      </c>
      <c r="N14" s="14">
        <v>1</v>
      </c>
      <c r="O14" s="14">
        <v>3</v>
      </c>
      <c r="P14" s="14">
        <v>1</v>
      </c>
      <c r="Q14" s="14">
        <v>3</v>
      </c>
      <c r="R14" s="14">
        <v>1</v>
      </c>
      <c r="S14" s="14">
        <v>1</v>
      </c>
      <c r="T14" s="14">
        <v>1</v>
      </c>
      <c r="U14" s="14">
        <v>3</v>
      </c>
      <c r="V14" s="14">
        <v>1</v>
      </c>
      <c r="W14" s="14">
        <v>1</v>
      </c>
      <c r="X14" s="14">
        <v>3</v>
      </c>
      <c r="Y14" s="14">
        <v>1</v>
      </c>
      <c r="Z14" s="14">
        <v>1</v>
      </c>
      <c r="AA14" s="14">
        <v>1</v>
      </c>
      <c r="AB14" s="14">
        <v>1</v>
      </c>
      <c r="AC14" s="14">
        <v>1</v>
      </c>
      <c r="AD14" s="14">
        <v>3</v>
      </c>
      <c r="AE14" s="14">
        <v>3</v>
      </c>
      <c r="AF14" s="14">
        <v>1</v>
      </c>
      <c r="AG14" s="14">
        <v>1</v>
      </c>
      <c r="AH14" s="14">
        <v>3</v>
      </c>
      <c r="AI14" s="14">
        <v>1</v>
      </c>
      <c r="AJ14" s="14">
        <v>3</v>
      </c>
      <c r="AK14" s="14">
        <v>1</v>
      </c>
      <c r="AL14" s="14">
        <v>1</v>
      </c>
      <c r="AM14" s="14">
        <v>1</v>
      </c>
      <c r="AN14" s="14">
        <v>1</v>
      </c>
      <c r="AO14" s="14">
        <v>1</v>
      </c>
      <c r="AP14" s="14">
        <v>1</v>
      </c>
      <c r="AQ14" s="14">
        <v>1</v>
      </c>
      <c r="AR14" s="14">
        <v>1</v>
      </c>
      <c r="AS14" s="14">
        <v>1</v>
      </c>
      <c r="AT14" s="14">
        <v>3</v>
      </c>
      <c r="AU14" s="14">
        <v>1</v>
      </c>
      <c r="AV14" s="14">
        <v>1</v>
      </c>
      <c r="AW14" s="14">
        <v>1</v>
      </c>
      <c r="AX14" s="14">
        <v>1</v>
      </c>
      <c r="AY14" s="14">
        <v>1</v>
      </c>
      <c r="AZ14" s="14">
        <v>1</v>
      </c>
      <c r="BA14" s="14">
        <v>1</v>
      </c>
      <c r="BB14" s="14">
        <v>1</v>
      </c>
      <c r="BC14" s="14">
        <v>1</v>
      </c>
      <c r="BD14" s="14">
        <v>1</v>
      </c>
      <c r="BE14" s="14">
        <v>1</v>
      </c>
      <c r="BF14" s="14">
        <v>1</v>
      </c>
      <c r="BG14" s="14">
        <v>1</v>
      </c>
      <c r="BH14" s="14">
        <v>1</v>
      </c>
      <c r="BI14" s="14">
        <v>1</v>
      </c>
      <c r="BJ14" s="14">
        <v>1</v>
      </c>
      <c r="BK14" s="14">
        <v>3</v>
      </c>
      <c r="BL14" s="14">
        <v>1</v>
      </c>
      <c r="BM14" s="14">
        <v>1</v>
      </c>
      <c r="BN14" s="14">
        <v>3</v>
      </c>
      <c r="BO14" s="14">
        <v>1</v>
      </c>
      <c r="BP14" s="14">
        <v>1</v>
      </c>
      <c r="BQ14" s="14">
        <v>1</v>
      </c>
      <c r="BR14" s="14">
        <v>1</v>
      </c>
      <c r="BS14" s="14">
        <v>3</v>
      </c>
      <c r="BT14" s="14">
        <v>3</v>
      </c>
      <c r="BU14" s="14">
        <v>1</v>
      </c>
      <c r="BV14" s="14">
        <v>1</v>
      </c>
      <c r="BW14" s="14">
        <v>1</v>
      </c>
      <c r="BX14" s="14">
        <v>1</v>
      </c>
      <c r="BY14" s="14">
        <v>1</v>
      </c>
      <c r="BZ14" s="14">
        <v>1</v>
      </c>
      <c r="CA14" s="14">
        <v>1</v>
      </c>
      <c r="CB14" s="14">
        <v>3</v>
      </c>
      <c r="CC14" s="14">
        <v>1</v>
      </c>
      <c r="CD14" s="14">
        <v>1</v>
      </c>
      <c r="CE14" s="14">
        <v>3</v>
      </c>
      <c r="CF14" s="14">
        <v>3</v>
      </c>
      <c r="CG14" s="14">
        <v>1</v>
      </c>
      <c r="CH14" s="14">
        <v>1</v>
      </c>
      <c r="CI14" s="14">
        <v>1</v>
      </c>
      <c r="CJ14" s="14">
        <v>3</v>
      </c>
      <c r="CK14" s="14">
        <v>1</v>
      </c>
      <c r="CL14" s="14">
        <v>3</v>
      </c>
      <c r="CM14" s="14">
        <v>1</v>
      </c>
      <c r="CN14" s="14">
        <v>1</v>
      </c>
      <c r="CO14" s="14">
        <v>1</v>
      </c>
      <c r="CP14" s="14">
        <v>1</v>
      </c>
      <c r="CQ14" s="14">
        <v>1</v>
      </c>
      <c r="CR14" s="14">
        <v>3</v>
      </c>
      <c r="CS14" s="14">
        <v>1</v>
      </c>
      <c r="CT14" s="14">
        <v>3</v>
      </c>
      <c r="CU14" s="14">
        <v>1</v>
      </c>
      <c r="CV14" s="14">
        <v>1</v>
      </c>
      <c r="CW14" s="14">
        <v>1</v>
      </c>
      <c r="CX14" s="14">
        <v>1</v>
      </c>
      <c r="CY14" s="14">
        <v>1</v>
      </c>
      <c r="CZ14" s="14">
        <v>3</v>
      </c>
      <c r="DA14" s="14">
        <v>3</v>
      </c>
      <c r="DB14" s="14">
        <v>3</v>
      </c>
      <c r="DC14" s="14">
        <v>1</v>
      </c>
      <c r="DD14" s="14">
        <v>3</v>
      </c>
      <c r="DE14" s="14">
        <v>1</v>
      </c>
      <c r="DF14" s="14">
        <v>3</v>
      </c>
      <c r="DG14" s="14">
        <v>1</v>
      </c>
      <c r="DH14" s="14">
        <v>1</v>
      </c>
      <c r="DI14" s="14">
        <v>1</v>
      </c>
      <c r="DJ14" s="14">
        <v>3</v>
      </c>
      <c r="DK14" s="14">
        <v>3</v>
      </c>
      <c r="DL14" s="14">
        <v>1</v>
      </c>
      <c r="DM14" s="14">
        <v>1</v>
      </c>
      <c r="DN14" s="14">
        <v>1</v>
      </c>
      <c r="DO14" s="14">
        <v>3</v>
      </c>
      <c r="DP14" s="14">
        <v>3</v>
      </c>
      <c r="DQ14" s="14">
        <v>3</v>
      </c>
      <c r="DR14" s="14">
        <v>3</v>
      </c>
      <c r="DS14" s="14">
        <v>3</v>
      </c>
      <c r="DT14" s="14">
        <v>3</v>
      </c>
      <c r="DU14" s="14">
        <v>1</v>
      </c>
      <c r="DV14" s="14">
        <v>1</v>
      </c>
      <c r="DW14" s="14">
        <v>1</v>
      </c>
      <c r="DX14" s="14">
        <v>1</v>
      </c>
      <c r="DY14" s="14">
        <v>1</v>
      </c>
      <c r="DZ14" s="14">
        <v>1</v>
      </c>
      <c r="EA14" s="14">
        <v>3</v>
      </c>
      <c r="EB14" s="14">
        <v>3</v>
      </c>
      <c r="EC14" s="14">
        <v>1</v>
      </c>
      <c r="ED14" s="14">
        <v>3</v>
      </c>
      <c r="EE14" s="14">
        <v>3</v>
      </c>
      <c r="EF14" s="14">
        <v>3</v>
      </c>
      <c r="EG14" s="14">
        <v>3</v>
      </c>
      <c r="EH14" s="14">
        <v>3</v>
      </c>
      <c r="EI14" s="14">
        <v>1</v>
      </c>
      <c r="EJ14" s="14">
        <v>1</v>
      </c>
      <c r="EK14" s="14">
        <v>1</v>
      </c>
      <c r="EL14" s="14">
        <v>1</v>
      </c>
      <c r="EM14" s="14">
        <v>1</v>
      </c>
      <c r="EN14" s="14">
        <v>3</v>
      </c>
      <c r="EO14" s="14">
        <v>1</v>
      </c>
      <c r="EP14" s="14">
        <v>1</v>
      </c>
      <c r="EQ14" s="14">
        <v>3</v>
      </c>
      <c r="ER14" s="14">
        <v>3</v>
      </c>
      <c r="ES14" s="14">
        <v>3</v>
      </c>
      <c r="ET14" s="14">
        <v>3</v>
      </c>
      <c r="EU14" s="14">
        <v>1</v>
      </c>
      <c r="EV14" s="14">
        <v>1</v>
      </c>
      <c r="EW14" s="14">
        <v>3</v>
      </c>
      <c r="EX14" s="14">
        <v>1</v>
      </c>
      <c r="EY14" s="14">
        <v>3</v>
      </c>
      <c r="EZ14" s="14">
        <v>1</v>
      </c>
      <c r="FA14" s="14">
        <v>1</v>
      </c>
      <c r="FB14" s="14">
        <v>1</v>
      </c>
      <c r="FC14" s="14">
        <v>3</v>
      </c>
      <c r="FD14" s="14">
        <v>3</v>
      </c>
      <c r="FE14" s="14">
        <v>1</v>
      </c>
      <c r="FF14" s="14">
        <v>3</v>
      </c>
      <c r="FG14" s="14">
        <v>1</v>
      </c>
      <c r="FH14" s="14">
        <v>1</v>
      </c>
      <c r="FI14" s="14">
        <v>3</v>
      </c>
      <c r="FJ14" s="14">
        <v>1</v>
      </c>
      <c r="FK14" s="14">
        <v>1</v>
      </c>
      <c r="FL14" s="14">
        <v>1</v>
      </c>
      <c r="FM14" s="14">
        <v>1</v>
      </c>
      <c r="FN14" s="14">
        <v>1</v>
      </c>
      <c r="FO14" s="14">
        <v>1</v>
      </c>
      <c r="FP14" s="14">
        <v>1</v>
      </c>
      <c r="FQ14" s="14">
        <v>1</v>
      </c>
      <c r="FR14" s="14">
        <v>1</v>
      </c>
      <c r="FS14" s="14">
        <v>1</v>
      </c>
      <c r="FT14" s="14">
        <v>3</v>
      </c>
      <c r="FU14" s="14">
        <v>3</v>
      </c>
      <c r="FV14" s="14">
        <v>1</v>
      </c>
      <c r="FW14" s="14">
        <v>1</v>
      </c>
      <c r="FX14" s="14">
        <v>3</v>
      </c>
      <c r="FY14" s="15"/>
      <c r="FZ14" s="4">
        <f>COUNTIF(B11:FY11,3)</f>
        <v>0</v>
      </c>
    </row>
    <row r="15" spans="1:254" x14ac:dyDescent="0.25">
      <c r="A15" t="s">
        <v>394</v>
      </c>
      <c r="B15" s="10">
        <f>B13</f>
        <v>42605214.162999995</v>
      </c>
      <c r="C15" s="10">
        <f t="shared" ref="C15:BN15" si="0">C13</f>
        <v>273615939.11900008</v>
      </c>
      <c r="D15" s="10">
        <f t="shared" si="0"/>
        <v>28961780.938000012</v>
      </c>
      <c r="E15" s="10">
        <f t="shared" si="0"/>
        <v>162863284.47899997</v>
      </c>
      <c r="F15" s="10">
        <f t="shared" si="0"/>
        <v>8027112.5817200001</v>
      </c>
      <c r="G15" s="10">
        <f t="shared" si="0"/>
        <v>9599031.3550000004</v>
      </c>
      <c r="H15" s="10">
        <f t="shared" si="0"/>
        <v>57990118.270999998</v>
      </c>
      <c r="I15" s="10">
        <f t="shared" si="0"/>
        <v>19297232.034999996</v>
      </c>
      <c r="J15" s="10">
        <f t="shared" si="0"/>
        <v>2801695.9840000002</v>
      </c>
      <c r="K15" s="10">
        <f t="shared" si="0"/>
        <v>2937069.7689100001</v>
      </c>
      <c r="L15" s="10">
        <f t="shared" si="0"/>
        <v>4936293.9994659992</v>
      </c>
      <c r="M15" s="10">
        <f t="shared" si="0"/>
        <v>404104473.6239</v>
      </c>
      <c r="N15" s="10">
        <f t="shared" si="0"/>
        <v>71479750.915999994</v>
      </c>
      <c r="O15" s="10">
        <f t="shared" si="0"/>
        <v>3667377.5019999999</v>
      </c>
      <c r="P15" s="10">
        <f t="shared" si="0"/>
        <v>298502307.43599999</v>
      </c>
      <c r="Q15" s="10">
        <f t="shared" si="0"/>
        <v>70508953.880999997</v>
      </c>
      <c r="R15" s="10">
        <f t="shared" si="0"/>
        <v>3703577.8093199972</v>
      </c>
      <c r="S15" s="10">
        <f t="shared" si="0"/>
        <v>2624581.7201130004</v>
      </c>
      <c r="T15" s="10">
        <f t="shared" si="0"/>
        <v>619857.40806699987</v>
      </c>
      <c r="U15" s="10">
        <f t="shared" si="0"/>
        <v>3231123.7269999995</v>
      </c>
      <c r="V15" s="10">
        <f t="shared" si="0"/>
        <v>2601605.3279999997</v>
      </c>
      <c r="W15" s="10">
        <f t="shared" si="0"/>
        <v>933874.06261599995</v>
      </c>
      <c r="X15" s="10">
        <f t="shared" si="0"/>
        <v>9192617.256719999</v>
      </c>
      <c r="Y15" s="10">
        <f t="shared" si="0"/>
        <v>3141106.5724499999</v>
      </c>
      <c r="Z15" s="10">
        <f t="shared" si="0"/>
        <v>194137605.12400001</v>
      </c>
      <c r="AA15" s="10">
        <f t="shared" si="0"/>
        <v>36515370.181999981</v>
      </c>
      <c r="AB15" s="10">
        <f t="shared" si="0"/>
        <v>2141151.9014399997</v>
      </c>
      <c r="AC15" s="10">
        <f t="shared" si="0"/>
        <v>4953473.9448959995</v>
      </c>
      <c r="AD15" s="10">
        <f t="shared" si="0"/>
        <v>1549829.1472580002</v>
      </c>
      <c r="AE15" s="10">
        <f t="shared" si="0"/>
        <v>2294875.6834219997</v>
      </c>
      <c r="AF15" s="10">
        <f t="shared" si="0"/>
        <v>3402128.8773500007</v>
      </c>
      <c r="AG15" s="10">
        <f t="shared" si="0"/>
        <v>10682276.58842</v>
      </c>
      <c r="AH15" s="10">
        <f t="shared" si="0"/>
        <v>4971316.3999999994</v>
      </c>
      <c r="AI15" s="10">
        <f t="shared" si="0"/>
        <v>2645688.0812879996</v>
      </c>
      <c r="AJ15" s="10">
        <f t="shared" si="0"/>
        <v>2045509.4965599999</v>
      </c>
      <c r="AK15" s="10">
        <f t="shared" si="0"/>
        <v>1994586.6240000005</v>
      </c>
      <c r="AL15" s="10">
        <f t="shared" si="0"/>
        <v>3963842.576692</v>
      </c>
      <c r="AM15" s="10">
        <f t="shared" si="0"/>
        <v>122887.37630999991</v>
      </c>
      <c r="AN15" s="10">
        <f t="shared" si="0"/>
        <v>36175172.046160005</v>
      </c>
      <c r="AO15" s="10">
        <f t="shared" si="0"/>
        <v>282834019.171</v>
      </c>
      <c r="AP15" s="10">
        <f t="shared" si="0"/>
        <v>2433109.7312849998</v>
      </c>
      <c r="AQ15" s="10">
        <f t="shared" si="0"/>
        <v>358664576.86879998</v>
      </c>
      <c r="AR15" s="10">
        <f t="shared" si="0"/>
        <v>16240203.251860015</v>
      </c>
      <c r="AS15" s="10">
        <f t="shared" si="0"/>
        <v>14916664.01</v>
      </c>
      <c r="AT15" s="10">
        <f t="shared" si="0"/>
        <v>2727811.6673080004</v>
      </c>
      <c r="AU15" s="10">
        <f t="shared" si="0"/>
        <v>3675523.8789999997</v>
      </c>
      <c r="AV15" s="10">
        <f t="shared" si="0"/>
        <v>3341156.9220400001</v>
      </c>
      <c r="AW15" s="10">
        <f t="shared" si="0"/>
        <v>1128107.2340599999</v>
      </c>
      <c r="AX15" s="10">
        <f t="shared" si="0"/>
        <v>4266522.3400000008</v>
      </c>
      <c r="AY15" s="10">
        <f t="shared" si="0"/>
        <v>124261656.54759999</v>
      </c>
      <c r="AZ15" s="10">
        <f t="shared" si="0"/>
        <v>74410263.12470001</v>
      </c>
      <c r="BA15" s="10">
        <f t="shared" si="0"/>
        <v>76845938.235440001</v>
      </c>
      <c r="BB15" s="10">
        <f t="shared" si="0"/>
        <v>153286735.26030001</v>
      </c>
      <c r="BC15" s="10">
        <f t="shared" si="0"/>
        <v>23212222.829999998</v>
      </c>
      <c r="BD15" s="10">
        <f t="shared" si="0"/>
        <v>9056658.2558399998</v>
      </c>
      <c r="BE15" s="10">
        <f t="shared" si="0"/>
        <v>193375586.18000001</v>
      </c>
      <c r="BF15" s="10">
        <f t="shared" si="0"/>
        <v>9951817.8399999999</v>
      </c>
      <c r="BG15" s="10">
        <f t="shared" si="0"/>
        <v>5508962.2111</v>
      </c>
      <c r="BH15" s="10">
        <f t="shared" si="0"/>
        <v>3824756.4184899996</v>
      </c>
      <c r="BI15" s="10">
        <f t="shared" si="0"/>
        <v>40695665.95000001</v>
      </c>
      <c r="BJ15" s="10">
        <f t="shared" si="0"/>
        <v>310985693.11999995</v>
      </c>
      <c r="BK15" s="10">
        <f t="shared" si="0"/>
        <v>1976326.2120000001</v>
      </c>
      <c r="BL15" s="10">
        <f t="shared" si="0"/>
        <v>4267370.3791740006</v>
      </c>
      <c r="BM15" s="10">
        <f t="shared" si="0"/>
        <v>24946785.712999992</v>
      </c>
      <c r="BN15" s="10">
        <f t="shared" si="0"/>
        <v>10554581.148242999</v>
      </c>
      <c r="BO15" s="10">
        <f t="shared" ref="BO15:DZ15" si="1">BO13</f>
        <v>794534.27577399951</v>
      </c>
      <c r="BP15" s="10">
        <f t="shared" si="1"/>
        <v>19130431.120820001</v>
      </c>
      <c r="BQ15" s="10">
        <f t="shared" si="1"/>
        <v>41811440.245000005</v>
      </c>
      <c r="BR15" s="10">
        <f t="shared" si="1"/>
        <v>10919866.196899999</v>
      </c>
      <c r="BS15" s="10">
        <f t="shared" si="1"/>
        <v>2516984.7390300003</v>
      </c>
      <c r="BT15" s="10">
        <f t="shared" si="1"/>
        <v>3554441.3733610003</v>
      </c>
      <c r="BU15" s="10">
        <f t="shared" si="1"/>
        <v>573.13810999994166</v>
      </c>
      <c r="BV15" s="10">
        <f t="shared" si="1"/>
        <v>5534662.7926799981</v>
      </c>
      <c r="BW15" s="10">
        <f t="shared" si="1"/>
        <v>632480.51428999985</v>
      </c>
      <c r="BX15" s="10">
        <f t="shared" si="1"/>
        <v>2865475.0389999999</v>
      </c>
      <c r="BY15" s="10">
        <f t="shared" si="1"/>
        <v>2848143.301</v>
      </c>
      <c r="BZ15" s="10">
        <f t="shared" si="1"/>
        <v>440987.32055799983</v>
      </c>
      <c r="CA15" s="10">
        <f t="shared" si="1"/>
        <v>424916735.66479999</v>
      </c>
      <c r="CB15" s="10">
        <f t="shared" si="1"/>
        <v>3016585.953216</v>
      </c>
      <c r="CC15" s="10">
        <f t="shared" si="1"/>
        <v>2277818.44184</v>
      </c>
      <c r="CD15" s="10">
        <f t="shared" si="1"/>
        <v>1829751.7839999998</v>
      </c>
      <c r="CE15" s="10">
        <f t="shared" si="1"/>
        <v>1616385.7706299997</v>
      </c>
      <c r="CF15" s="10">
        <f t="shared" si="1"/>
        <v>2929003.4990000003</v>
      </c>
      <c r="CG15" s="10">
        <f t="shared" si="1"/>
        <v>1788181.0846200001</v>
      </c>
      <c r="CH15" s="10">
        <f t="shared" si="1"/>
        <v>5137432.5129999993</v>
      </c>
      <c r="CI15" s="10">
        <f t="shared" si="1"/>
        <v>1334596.8128860011</v>
      </c>
      <c r="CJ15" s="10">
        <f t="shared" si="1"/>
        <v>31508773.294059996</v>
      </c>
      <c r="CK15" s="10">
        <f t="shared" si="1"/>
        <v>12219955.0185</v>
      </c>
      <c r="CL15" s="10">
        <f t="shared" si="1"/>
        <v>7612716.6166399997</v>
      </c>
      <c r="CM15" s="10">
        <f t="shared" si="1"/>
        <v>169593677.574</v>
      </c>
      <c r="CN15" s="10">
        <f t="shared" si="1"/>
        <v>67893199.785639971</v>
      </c>
      <c r="CO15" s="10">
        <f t="shared" si="1"/>
        <v>0</v>
      </c>
      <c r="CP15" s="10">
        <f t="shared" si="1"/>
        <v>7430972.7533779992</v>
      </c>
      <c r="CQ15" s="10">
        <f t="shared" si="1"/>
        <v>3490428.8850400001</v>
      </c>
      <c r="CR15" s="10">
        <f t="shared" si="1"/>
        <v>2876412.6711119995</v>
      </c>
      <c r="CS15" s="10">
        <f t="shared" si="1"/>
        <v>1848822.7540000002</v>
      </c>
      <c r="CT15" s="10">
        <f t="shared" si="1"/>
        <v>4838439.4364</v>
      </c>
      <c r="CU15" s="10">
        <f t="shared" si="1"/>
        <v>697680.90489999996</v>
      </c>
      <c r="CV15" s="10">
        <f t="shared" si="1"/>
        <v>2422906.5167769995</v>
      </c>
      <c r="CW15" s="10">
        <f t="shared" si="1"/>
        <v>3652280.6644960004</v>
      </c>
      <c r="CX15" s="10">
        <f t="shared" si="1"/>
        <v>1045301.5449999999</v>
      </c>
      <c r="CY15" s="10">
        <f t="shared" si="1"/>
        <v>14047467.484000001</v>
      </c>
      <c r="CZ15" s="10">
        <f t="shared" si="1"/>
        <v>2191490.3050000002</v>
      </c>
      <c r="DA15" s="10">
        <f t="shared" si="1"/>
        <v>3474709.6760000004</v>
      </c>
      <c r="DB15" s="10">
        <f t="shared" si="1"/>
        <v>2122775.7861580001</v>
      </c>
      <c r="DC15" s="10">
        <f t="shared" si="1"/>
        <v>2398123.1231999998</v>
      </c>
      <c r="DD15" s="10">
        <f t="shared" si="1"/>
        <v>2352112.5224499996</v>
      </c>
      <c r="DE15" s="10">
        <f t="shared" si="1"/>
        <v>138256390.77799997</v>
      </c>
      <c r="DF15" s="10">
        <f t="shared" si="1"/>
        <v>720011.47580299969</v>
      </c>
      <c r="DG15" s="10">
        <f t="shared" si="1"/>
        <v>9974630.8879479989</v>
      </c>
      <c r="DH15" s="10">
        <f t="shared" si="1"/>
        <v>13654462.3935</v>
      </c>
      <c r="DI15" s="10">
        <f t="shared" si="1"/>
        <v>6346308.0161899999</v>
      </c>
      <c r="DJ15" s="10">
        <f t="shared" si="1"/>
        <v>5097135.9205199992</v>
      </c>
      <c r="DK15" s="10">
        <f t="shared" si="1"/>
        <v>41442662.483450003</v>
      </c>
      <c r="DL15" s="10">
        <f t="shared" si="1"/>
        <v>3638952.3911990002</v>
      </c>
      <c r="DM15" s="10">
        <f t="shared" si="1"/>
        <v>7989765.8030000003</v>
      </c>
      <c r="DN15" s="10">
        <f t="shared" si="1"/>
        <v>27319224.710000001</v>
      </c>
      <c r="DO15" s="10">
        <f t="shared" si="1"/>
        <v>2870643.6300000004</v>
      </c>
      <c r="DP15" s="10">
        <f t="shared" si="1"/>
        <v>41.956319999182597</v>
      </c>
      <c r="DQ15" s="10">
        <f t="shared" si="1"/>
        <v>13473184.276000001</v>
      </c>
      <c r="DR15" s="10">
        <f t="shared" si="1"/>
        <v>7179700.2199999997</v>
      </c>
      <c r="DS15" s="10">
        <f t="shared" si="1"/>
        <v>3285314.2958740001</v>
      </c>
      <c r="DT15" s="10">
        <f t="shared" si="1"/>
        <v>4333938.7699999996</v>
      </c>
      <c r="DU15" s="10">
        <f t="shared" si="1"/>
        <v>3530175.6519999998</v>
      </c>
      <c r="DV15" s="10">
        <f t="shared" si="1"/>
        <v>4093697.8424250004</v>
      </c>
      <c r="DW15" s="10">
        <f t="shared" si="1"/>
        <v>1229646.3384000002</v>
      </c>
      <c r="DX15" s="10">
        <f t="shared" si="1"/>
        <v>1485060.2430399992</v>
      </c>
      <c r="DY15" s="10">
        <f t="shared" si="1"/>
        <v>3792811.7438599998</v>
      </c>
      <c r="DZ15" s="10">
        <f t="shared" si="1"/>
        <v>213.47430000000168</v>
      </c>
      <c r="EA15" s="10">
        <f t="shared" ref="EA15:FX15" si="2">EA13</f>
        <v>4762440.38</v>
      </c>
      <c r="EB15" s="10">
        <f t="shared" si="2"/>
        <v>3287567.2440000004</v>
      </c>
      <c r="EC15" s="10">
        <f t="shared" si="2"/>
        <v>356.74991999869235</v>
      </c>
      <c r="ED15" s="10">
        <f t="shared" si="2"/>
        <v>3104140.5</v>
      </c>
      <c r="EE15" s="10">
        <f t="shared" si="2"/>
        <v>13991193.142125001</v>
      </c>
      <c r="EF15" s="10">
        <f t="shared" si="2"/>
        <v>3218275.6289999997</v>
      </c>
      <c r="EG15" s="10">
        <f t="shared" si="2"/>
        <v>3647108.49</v>
      </c>
      <c r="EH15" s="10">
        <f t="shared" si="2"/>
        <v>126810336.79700002</v>
      </c>
      <c r="EI15" s="10">
        <f t="shared" si="2"/>
        <v>80372733.56099999</v>
      </c>
      <c r="EJ15" s="10">
        <f t="shared" si="2"/>
        <v>5179861.2919299994</v>
      </c>
      <c r="EK15" s="10">
        <f t="shared" si="2"/>
        <v>4001736.0226800004</v>
      </c>
      <c r="EL15" s="10">
        <f t="shared" si="2"/>
        <v>2772445.7338200002</v>
      </c>
      <c r="EM15" s="10">
        <f t="shared" si="2"/>
        <v>9544203.2299999986</v>
      </c>
      <c r="EN15" s="10">
        <f t="shared" si="2"/>
        <v>3420305.2949999999</v>
      </c>
      <c r="EO15" s="10">
        <f t="shared" si="2"/>
        <v>2115365.0727599994</v>
      </c>
      <c r="EP15" s="10">
        <f t="shared" si="2"/>
        <v>17461279.677229997</v>
      </c>
      <c r="EQ15" s="10">
        <f t="shared" si="2"/>
        <v>1926333.5703499997</v>
      </c>
      <c r="ER15" s="10">
        <f t="shared" si="2"/>
        <v>2195259.9159999997</v>
      </c>
      <c r="ES15" s="10">
        <f t="shared" si="2"/>
        <v>2897062.003</v>
      </c>
      <c r="ET15" s="10">
        <f t="shared" si="2"/>
        <v>6527427.7440000009</v>
      </c>
      <c r="EU15" s="10">
        <f t="shared" si="2"/>
        <v>721934.32409000001</v>
      </c>
      <c r="EV15" s="10">
        <f t="shared" si="2"/>
        <v>4078512.7731340001</v>
      </c>
      <c r="EW15" s="10">
        <f t="shared" si="2"/>
        <v>3221226.8261100003</v>
      </c>
      <c r="EX15" s="10">
        <f t="shared" si="2"/>
        <v>6610995.25</v>
      </c>
      <c r="EY15" s="10">
        <f t="shared" si="2"/>
        <v>1880500.6441799996</v>
      </c>
      <c r="EZ15" s="10">
        <f t="shared" si="2"/>
        <v>3857337.9419819983</v>
      </c>
      <c r="FA15" s="10">
        <f t="shared" si="2"/>
        <v>454763.92431999941</v>
      </c>
      <c r="FB15" s="10">
        <f t="shared" si="2"/>
        <v>10040049.289850002</v>
      </c>
      <c r="FC15" s="10">
        <f t="shared" si="2"/>
        <v>4160760.946</v>
      </c>
      <c r="FD15" s="10">
        <f t="shared" si="2"/>
        <v>1382782.895976</v>
      </c>
      <c r="FE15" s="10">
        <f t="shared" si="2"/>
        <v>3037369.4129999997</v>
      </c>
      <c r="FF15" s="10">
        <f t="shared" si="2"/>
        <v>1790644.963</v>
      </c>
      <c r="FG15" s="10">
        <f t="shared" si="2"/>
        <v>753008.93489599985</v>
      </c>
      <c r="FH15" s="10">
        <f t="shared" si="2"/>
        <v>6055149.0827580011</v>
      </c>
      <c r="FI15" s="10">
        <f t="shared" si="2"/>
        <v>2806928.8258400001</v>
      </c>
      <c r="FJ15" s="10">
        <f t="shared" si="2"/>
        <v>4449050.2050499991</v>
      </c>
      <c r="FK15" s="10">
        <f t="shared" si="2"/>
        <v>37244416.801999994</v>
      </c>
      <c r="FL15" s="10">
        <f t="shared" si="2"/>
        <v>15014058.850419998</v>
      </c>
      <c r="FM15" s="10">
        <f t="shared" si="2"/>
        <v>187158459.45000002</v>
      </c>
      <c r="FN15" s="10">
        <f t="shared" si="2"/>
        <v>933.32627999898978</v>
      </c>
      <c r="FO15" s="10">
        <f t="shared" si="2"/>
        <v>12045549.848855002</v>
      </c>
      <c r="FP15" s="10">
        <f t="shared" si="2"/>
        <v>0</v>
      </c>
      <c r="FQ15" s="10">
        <f t="shared" si="2"/>
        <v>0</v>
      </c>
      <c r="FR15" s="10">
        <f t="shared" si="2"/>
        <v>613563.14332000026</v>
      </c>
      <c r="FS15" s="10">
        <f t="shared" si="2"/>
        <v>46.856099999815342</v>
      </c>
      <c r="FT15" s="10">
        <f t="shared" si="2"/>
        <v>6905126.3795000007</v>
      </c>
      <c r="FU15" s="10">
        <f t="shared" si="2"/>
        <v>6281074.5008800002</v>
      </c>
      <c r="FV15" s="10">
        <f t="shared" si="2"/>
        <v>2791805.3951019999</v>
      </c>
      <c r="FW15" s="10">
        <f t="shared" si="2"/>
        <v>1281726.7192499998</v>
      </c>
      <c r="FX15" s="10">
        <f t="shared" si="2"/>
        <v>237943028.57999995</v>
      </c>
      <c r="FY15" s="4">
        <f>SUM(B15:FX15)</f>
        <v>5592075378.8291273</v>
      </c>
      <c r="FZ15" s="32"/>
      <c r="GA15" s="4"/>
      <c r="GB15" s="26"/>
    </row>
    <row r="16" spans="1:254" x14ac:dyDescent="0.25">
      <c r="A16" t="s">
        <v>395</v>
      </c>
      <c r="B16" s="16">
        <v>37615996.770000003</v>
      </c>
      <c r="C16" s="16">
        <v>240212374.93000001</v>
      </c>
      <c r="D16" s="16">
        <v>25120391.73</v>
      </c>
      <c r="E16" s="16">
        <v>143942785.09</v>
      </c>
      <c r="F16" s="16">
        <v>6537278.7400000002</v>
      </c>
      <c r="G16" s="16">
        <v>8452258.6400000006</v>
      </c>
      <c r="H16" s="16">
        <v>50747376.530000001</v>
      </c>
      <c r="I16" s="16">
        <v>14697066.999999998</v>
      </c>
      <c r="J16" s="16">
        <v>2166365.4899999998</v>
      </c>
      <c r="K16" s="16">
        <v>2346564.66</v>
      </c>
      <c r="L16" s="16">
        <v>4244918.9000000004</v>
      </c>
      <c r="M16" s="16">
        <v>356621709.43000001</v>
      </c>
      <c r="N16" s="16">
        <v>62595093.61999999</v>
      </c>
      <c r="O16" s="16">
        <v>2732152.37</v>
      </c>
      <c r="P16" s="16">
        <v>263947758.25999999</v>
      </c>
      <c r="Q16" s="16">
        <v>54189556.140000008</v>
      </c>
      <c r="R16" s="16">
        <v>3028668.69</v>
      </c>
      <c r="S16" s="16">
        <v>2319289.4299999997</v>
      </c>
      <c r="T16" s="16">
        <v>537581.44999999995</v>
      </c>
      <c r="U16" s="16">
        <v>2466897.9199999999</v>
      </c>
      <c r="V16" s="16">
        <v>2425394.58</v>
      </c>
      <c r="W16" s="16">
        <v>826532.47</v>
      </c>
      <c r="X16" s="16">
        <v>7124121.5399999991</v>
      </c>
      <c r="Y16" s="16">
        <v>2785238.73</v>
      </c>
      <c r="Z16" s="16">
        <v>167219912.57999998</v>
      </c>
      <c r="AA16" s="16">
        <v>29214645.709999997</v>
      </c>
      <c r="AB16" s="16">
        <v>1804704.12</v>
      </c>
      <c r="AC16" s="16">
        <v>4257645.8</v>
      </c>
      <c r="AD16" s="16">
        <v>1178212.42</v>
      </c>
      <c r="AE16" s="16">
        <v>1769450.63</v>
      </c>
      <c r="AF16" s="16">
        <v>3323762.1300000004</v>
      </c>
      <c r="AG16" s="16">
        <v>9458640.3699999992</v>
      </c>
      <c r="AH16" s="16">
        <v>3849316.22</v>
      </c>
      <c r="AI16" s="16">
        <v>2309520.46</v>
      </c>
      <c r="AJ16" s="16">
        <v>1555097.09</v>
      </c>
      <c r="AK16" s="16">
        <v>1745735.5</v>
      </c>
      <c r="AL16" s="16">
        <v>3509054.3200000003</v>
      </c>
      <c r="AM16" s="16">
        <v>78002.16</v>
      </c>
      <c r="AN16" s="16">
        <v>31446956.050000004</v>
      </c>
      <c r="AO16" s="16">
        <v>240431368.13999999</v>
      </c>
      <c r="AP16" s="16">
        <v>2150701.4900000002</v>
      </c>
      <c r="AQ16" s="16">
        <v>315228632.11000001</v>
      </c>
      <c r="AR16" s="16">
        <v>13902851.639999999</v>
      </c>
      <c r="AS16" s="16">
        <v>13584511.930000002</v>
      </c>
      <c r="AT16" s="16">
        <v>2145234.2600000002</v>
      </c>
      <c r="AU16" s="16">
        <v>3245453.1399999997</v>
      </c>
      <c r="AV16" s="16">
        <v>2963285.5300000003</v>
      </c>
      <c r="AW16" s="16">
        <v>980186.31</v>
      </c>
      <c r="AX16" s="16">
        <v>3781890.9000000004</v>
      </c>
      <c r="AY16" s="16">
        <v>110223930.40000002</v>
      </c>
      <c r="AZ16" s="16">
        <v>65660129.129999995</v>
      </c>
      <c r="BA16" s="16">
        <v>68021833.459999993</v>
      </c>
      <c r="BB16" s="16">
        <v>134500775.79000002</v>
      </c>
      <c r="BC16" s="16">
        <v>20375181.830000002</v>
      </c>
      <c r="BD16" s="16">
        <v>7968445.4900000002</v>
      </c>
      <c r="BE16" s="16">
        <v>170726468.50999999</v>
      </c>
      <c r="BF16" s="16">
        <v>8705342.1500000004</v>
      </c>
      <c r="BG16" s="16">
        <v>4875385.7700000005</v>
      </c>
      <c r="BH16" s="16">
        <v>3391086.8499999996</v>
      </c>
      <c r="BI16" s="16">
        <v>35816191.629999995</v>
      </c>
      <c r="BJ16" s="16">
        <v>272183941.47000003</v>
      </c>
      <c r="BK16" s="16">
        <v>1523909.07</v>
      </c>
      <c r="BL16" s="16">
        <v>3851154.16</v>
      </c>
      <c r="BM16" s="16">
        <v>22015347.469999999</v>
      </c>
      <c r="BN16" s="16">
        <v>8069627.379999999</v>
      </c>
      <c r="BO16" s="16">
        <v>663378.91</v>
      </c>
      <c r="BP16" s="16">
        <v>16492151.689999999</v>
      </c>
      <c r="BQ16" s="16">
        <v>36785593.43</v>
      </c>
      <c r="BR16" s="16">
        <v>9550526.8499999996</v>
      </c>
      <c r="BS16" s="16">
        <v>1907541.54</v>
      </c>
      <c r="BT16" s="16">
        <v>2729625.31</v>
      </c>
      <c r="BU16" s="16">
        <v>0</v>
      </c>
      <c r="BV16" s="16">
        <v>4636305.05</v>
      </c>
      <c r="BW16" s="16">
        <v>536926.13</v>
      </c>
      <c r="BX16" s="16">
        <v>2356834.69</v>
      </c>
      <c r="BY16" s="16">
        <v>2465162.64</v>
      </c>
      <c r="BZ16" s="16">
        <v>381942.13</v>
      </c>
      <c r="CA16" s="16">
        <v>372027345.21999997</v>
      </c>
      <c r="CB16" s="16">
        <v>2296686.23</v>
      </c>
      <c r="CC16" s="16">
        <v>2114282.9400000004</v>
      </c>
      <c r="CD16" s="16">
        <v>1559438.3199999998</v>
      </c>
      <c r="CE16" s="16">
        <v>1225827.0899999999</v>
      </c>
      <c r="CF16" s="16">
        <v>2241000.0100000002</v>
      </c>
      <c r="CG16" s="16">
        <v>1583642.5100000002</v>
      </c>
      <c r="CH16" s="16">
        <v>4518979</v>
      </c>
      <c r="CI16" s="16">
        <v>945843.8</v>
      </c>
      <c r="CJ16" s="16">
        <v>25329026.440000001</v>
      </c>
      <c r="CK16" s="16">
        <v>10801632.5</v>
      </c>
      <c r="CL16" s="16">
        <v>5870229.7599999998</v>
      </c>
      <c r="CM16" s="16">
        <v>149524056.36000001</v>
      </c>
      <c r="CN16" s="16">
        <v>58618391.379999995</v>
      </c>
      <c r="CO16" s="16">
        <v>0</v>
      </c>
      <c r="CP16" s="16">
        <v>6548501.5599999987</v>
      </c>
      <c r="CQ16" s="16">
        <v>3065728.1900000004</v>
      </c>
      <c r="CR16" s="16">
        <v>2194574.25</v>
      </c>
      <c r="CS16" s="16">
        <v>1584501.7999999998</v>
      </c>
      <c r="CT16" s="16">
        <v>3603092.8800000004</v>
      </c>
      <c r="CU16" s="16">
        <v>621973.35000000009</v>
      </c>
      <c r="CV16" s="16">
        <v>2139836.09</v>
      </c>
      <c r="CW16" s="16">
        <v>3213947.74</v>
      </c>
      <c r="CX16" s="16">
        <v>927092.60999999987</v>
      </c>
      <c r="CY16" s="16">
        <v>12339202.499999998</v>
      </c>
      <c r="CZ16" s="16">
        <v>1678201.63</v>
      </c>
      <c r="DA16" s="16">
        <v>2686725.46</v>
      </c>
      <c r="DB16" s="16">
        <v>1616044.5</v>
      </c>
      <c r="DC16" s="16">
        <v>2096643.66</v>
      </c>
      <c r="DD16" s="16">
        <v>1789106.86</v>
      </c>
      <c r="DE16" s="16">
        <v>121515352.52000001</v>
      </c>
      <c r="DF16" s="16">
        <v>555439.11</v>
      </c>
      <c r="DG16" s="16">
        <v>8758049.6600000001</v>
      </c>
      <c r="DH16" s="16">
        <v>11844860.93</v>
      </c>
      <c r="DI16" s="16">
        <v>5622370.7699999996</v>
      </c>
      <c r="DJ16" s="16">
        <v>3929772.62</v>
      </c>
      <c r="DK16" s="16">
        <v>31662357.509999998</v>
      </c>
      <c r="DL16" s="16">
        <v>3222144.33</v>
      </c>
      <c r="DM16" s="16">
        <v>7058127.5499999989</v>
      </c>
      <c r="DN16" s="16">
        <v>24120865.759999998</v>
      </c>
      <c r="DO16" s="16">
        <v>2201899.69</v>
      </c>
      <c r="DP16" s="16">
        <v>0</v>
      </c>
      <c r="DQ16" s="16">
        <v>10323372.699999999</v>
      </c>
      <c r="DR16" s="16">
        <v>5506976.4700000007</v>
      </c>
      <c r="DS16" s="16">
        <v>2523439.5900000003</v>
      </c>
      <c r="DT16" s="16">
        <v>3324953.17</v>
      </c>
      <c r="DU16" s="16">
        <v>3138065.4</v>
      </c>
      <c r="DV16" s="16">
        <v>3627168.7999999993</v>
      </c>
      <c r="DW16" s="16">
        <v>1049816.8999999999</v>
      </c>
      <c r="DX16" s="16">
        <v>1288289.5899999999</v>
      </c>
      <c r="DY16" s="16">
        <v>3243681.77</v>
      </c>
      <c r="DZ16" s="16">
        <v>0</v>
      </c>
      <c r="EA16" s="16">
        <v>3642880.5700000003</v>
      </c>
      <c r="EB16" s="16">
        <v>2515683.85</v>
      </c>
      <c r="EC16" s="16">
        <v>0</v>
      </c>
      <c r="ED16" s="16">
        <v>2377552.41</v>
      </c>
      <c r="EE16" s="16">
        <v>10734010.189999999</v>
      </c>
      <c r="EF16" s="16">
        <v>2453533.8200000003</v>
      </c>
      <c r="EG16" s="16">
        <v>2799766.86</v>
      </c>
      <c r="EH16" s="16">
        <v>96759099.070000008</v>
      </c>
      <c r="EI16" s="16">
        <v>70763655.730000004</v>
      </c>
      <c r="EJ16" s="16">
        <v>4521060.1500000004</v>
      </c>
      <c r="EK16" s="16">
        <v>3571998.4400000004</v>
      </c>
      <c r="EL16" s="16">
        <v>2431904.14</v>
      </c>
      <c r="EM16" s="16">
        <v>8454022.2400000002</v>
      </c>
      <c r="EN16" s="16">
        <v>2618048.2200000002</v>
      </c>
      <c r="EO16" s="16">
        <v>1851558.71</v>
      </c>
      <c r="EP16" s="16">
        <v>15562006.82</v>
      </c>
      <c r="EQ16" s="16">
        <v>1455914.71</v>
      </c>
      <c r="ER16" s="16">
        <v>1728662.6199999999</v>
      </c>
      <c r="ES16" s="16">
        <v>2178648.7999999998</v>
      </c>
      <c r="ET16" s="16">
        <v>4993412.07</v>
      </c>
      <c r="EU16" s="16">
        <v>631350.15000000014</v>
      </c>
      <c r="EV16" s="16">
        <v>3532566.12</v>
      </c>
      <c r="EW16" s="16">
        <v>2469225.21</v>
      </c>
      <c r="EX16" s="16">
        <v>6066993.3100000005</v>
      </c>
      <c r="EY16" s="16">
        <v>1446221.12</v>
      </c>
      <c r="EZ16" s="16">
        <v>2855162.61</v>
      </c>
      <c r="FA16" s="16">
        <v>315950.48000000004</v>
      </c>
      <c r="FB16" s="16">
        <v>8630983.3100000024</v>
      </c>
      <c r="FC16" s="16">
        <v>3173901.6</v>
      </c>
      <c r="FD16" s="16">
        <v>1057430.2000000002</v>
      </c>
      <c r="FE16" s="16">
        <v>2688809.61</v>
      </c>
      <c r="FF16" s="16">
        <v>1397782.91</v>
      </c>
      <c r="FG16" s="16">
        <v>653337.96</v>
      </c>
      <c r="FH16" s="16">
        <v>5305023.96</v>
      </c>
      <c r="FI16" s="16">
        <v>1838960.32</v>
      </c>
      <c r="FJ16" s="16">
        <v>4175974.0099999993</v>
      </c>
      <c r="FK16" s="16">
        <v>31883549.969999999</v>
      </c>
      <c r="FL16" s="16">
        <v>13634189.649999999</v>
      </c>
      <c r="FM16" s="16">
        <v>163968787.5</v>
      </c>
      <c r="FN16" s="16">
        <v>0</v>
      </c>
      <c r="FO16" s="16">
        <v>10048651.84</v>
      </c>
      <c r="FP16" s="16">
        <v>229388.69999999998</v>
      </c>
      <c r="FQ16" s="16">
        <v>0</v>
      </c>
      <c r="FR16" s="16">
        <v>728244.7</v>
      </c>
      <c r="FS16" s="16">
        <v>0</v>
      </c>
      <c r="FT16" s="16">
        <v>5258955.6800000006</v>
      </c>
      <c r="FU16" s="16">
        <v>4948486.0299999993</v>
      </c>
      <c r="FV16" s="16">
        <v>2473404.1799999997</v>
      </c>
      <c r="FW16" s="16">
        <v>1107509.43</v>
      </c>
      <c r="FX16" s="16">
        <v>178813339.29000008</v>
      </c>
      <c r="FY16" s="17">
        <f>SUM(B16:FX16)</f>
        <v>4815259041.8000011</v>
      </c>
      <c r="FZ16" s="4"/>
      <c r="GC16" s="4"/>
    </row>
    <row r="17" spans="1:254" s="12" customFormat="1" x14ac:dyDescent="0.25">
      <c r="A17" s="12" t="s">
        <v>396</v>
      </c>
      <c r="B17" s="11">
        <f>IFERROR(IF(B15-B16&lt;1000,0,ROUND((B15-B16)/B14,2)),0)</f>
        <v>4989217.3899999997</v>
      </c>
      <c r="C17" s="11">
        <f t="shared" ref="C17:BN17" si="3">IFERROR(IF(C15-C16&lt;1000,0,ROUND((C15-C16)/C14,2)),0)</f>
        <v>33403564.190000001</v>
      </c>
      <c r="D17" s="11">
        <f t="shared" si="3"/>
        <v>3841389.21</v>
      </c>
      <c r="E17" s="11">
        <f t="shared" si="3"/>
        <v>18920499.390000001</v>
      </c>
      <c r="F17" s="11">
        <f t="shared" si="3"/>
        <v>1489833.84</v>
      </c>
      <c r="G17" s="11">
        <f t="shared" si="3"/>
        <v>1146772.72</v>
      </c>
      <c r="H17" s="11">
        <f t="shared" si="3"/>
        <v>7242741.7400000002</v>
      </c>
      <c r="I17" s="11">
        <f t="shared" si="3"/>
        <v>1533388.35</v>
      </c>
      <c r="J17" s="11">
        <f t="shared" si="3"/>
        <v>211776.83</v>
      </c>
      <c r="K17" s="11">
        <f t="shared" si="3"/>
        <v>590505.11</v>
      </c>
      <c r="L17" s="11">
        <f t="shared" si="3"/>
        <v>691375.1</v>
      </c>
      <c r="M17" s="11">
        <f t="shared" si="3"/>
        <v>47482764.189999998</v>
      </c>
      <c r="N17" s="11">
        <f t="shared" si="3"/>
        <v>8884657.3000000007</v>
      </c>
      <c r="O17" s="11">
        <f t="shared" si="3"/>
        <v>311741.71000000002</v>
      </c>
      <c r="P17" s="11">
        <f t="shared" si="3"/>
        <v>34554549.18</v>
      </c>
      <c r="Q17" s="11">
        <f t="shared" si="3"/>
        <v>5439799.25</v>
      </c>
      <c r="R17" s="11">
        <f t="shared" si="3"/>
        <v>674909.12</v>
      </c>
      <c r="S17" s="11">
        <f t="shared" si="3"/>
        <v>305292.28999999998</v>
      </c>
      <c r="T17" s="11">
        <f t="shared" si="3"/>
        <v>82275.960000000006</v>
      </c>
      <c r="U17" s="11">
        <f t="shared" si="3"/>
        <v>254741.94</v>
      </c>
      <c r="V17" s="11">
        <f t="shared" si="3"/>
        <v>176210.75</v>
      </c>
      <c r="W17" s="11">
        <f t="shared" si="3"/>
        <v>107341.59</v>
      </c>
      <c r="X17" s="11">
        <f t="shared" si="3"/>
        <v>689498.57</v>
      </c>
      <c r="Y17" s="11">
        <f t="shared" si="3"/>
        <v>355867.84</v>
      </c>
      <c r="Z17" s="11">
        <f t="shared" si="3"/>
        <v>26917692.539999999</v>
      </c>
      <c r="AA17" s="11">
        <f t="shared" si="3"/>
        <v>7300724.4699999997</v>
      </c>
      <c r="AB17" s="11">
        <f t="shared" si="3"/>
        <v>336447.78</v>
      </c>
      <c r="AC17" s="11">
        <f t="shared" si="3"/>
        <v>695828.14</v>
      </c>
      <c r="AD17" s="11">
        <f t="shared" si="3"/>
        <v>123872.24</v>
      </c>
      <c r="AE17" s="11">
        <f t="shared" si="3"/>
        <v>175141.68</v>
      </c>
      <c r="AF17" s="11">
        <f t="shared" si="3"/>
        <v>78366.75</v>
      </c>
      <c r="AG17" s="11">
        <f t="shared" si="3"/>
        <v>1223636.22</v>
      </c>
      <c r="AH17" s="11">
        <f t="shared" si="3"/>
        <v>374000.06</v>
      </c>
      <c r="AI17" s="11">
        <f t="shared" si="3"/>
        <v>336167.62</v>
      </c>
      <c r="AJ17" s="11">
        <f t="shared" si="3"/>
        <v>163470.79999999999</v>
      </c>
      <c r="AK17" s="11">
        <f t="shared" si="3"/>
        <v>248851.12</v>
      </c>
      <c r="AL17" s="11">
        <f t="shared" si="3"/>
        <v>454788.26</v>
      </c>
      <c r="AM17" s="11">
        <f t="shared" si="3"/>
        <v>44885.22</v>
      </c>
      <c r="AN17" s="11">
        <f t="shared" si="3"/>
        <v>4728216</v>
      </c>
      <c r="AO17" s="11">
        <f t="shared" si="3"/>
        <v>42402651.030000001</v>
      </c>
      <c r="AP17" s="11">
        <f t="shared" si="3"/>
        <v>282408.24</v>
      </c>
      <c r="AQ17" s="11">
        <f t="shared" si="3"/>
        <v>43435944.759999998</v>
      </c>
      <c r="AR17" s="11">
        <f t="shared" si="3"/>
        <v>2337351.61</v>
      </c>
      <c r="AS17" s="11">
        <f t="shared" si="3"/>
        <v>1332152.08</v>
      </c>
      <c r="AT17" s="11">
        <f t="shared" si="3"/>
        <v>194192.47</v>
      </c>
      <c r="AU17" s="11">
        <f t="shared" si="3"/>
        <v>430070.74</v>
      </c>
      <c r="AV17" s="11">
        <f t="shared" si="3"/>
        <v>377871.39</v>
      </c>
      <c r="AW17" s="11">
        <f t="shared" si="3"/>
        <v>147920.92000000001</v>
      </c>
      <c r="AX17" s="11">
        <f t="shared" si="3"/>
        <v>484631.44</v>
      </c>
      <c r="AY17" s="11">
        <f t="shared" si="3"/>
        <v>14037726.15</v>
      </c>
      <c r="AZ17" s="11">
        <f t="shared" si="3"/>
        <v>8750133.9900000002</v>
      </c>
      <c r="BA17" s="11">
        <f t="shared" si="3"/>
        <v>8824104.7799999993</v>
      </c>
      <c r="BB17" s="11">
        <f t="shared" si="3"/>
        <v>18785959.469999999</v>
      </c>
      <c r="BC17" s="11">
        <f t="shared" si="3"/>
        <v>2837041</v>
      </c>
      <c r="BD17" s="11">
        <f t="shared" si="3"/>
        <v>1088212.77</v>
      </c>
      <c r="BE17" s="11">
        <f t="shared" si="3"/>
        <v>22649117.670000002</v>
      </c>
      <c r="BF17" s="11">
        <f t="shared" si="3"/>
        <v>1246475.69</v>
      </c>
      <c r="BG17" s="11">
        <f t="shared" si="3"/>
        <v>633576.43999999994</v>
      </c>
      <c r="BH17" s="11">
        <f t="shared" si="3"/>
        <v>433669.57</v>
      </c>
      <c r="BI17" s="11">
        <f t="shared" si="3"/>
        <v>4879474.32</v>
      </c>
      <c r="BJ17" s="11">
        <f t="shared" si="3"/>
        <v>38801751.649999999</v>
      </c>
      <c r="BK17" s="11">
        <f t="shared" si="3"/>
        <v>150805.71</v>
      </c>
      <c r="BL17" s="11">
        <f t="shared" si="3"/>
        <v>416216.22</v>
      </c>
      <c r="BM17" s="11">
        <f t="shared" si="3"/>
        <v>2931438.24</v>
      </c>
      <c r="BN17" s="11">
        <f t="shared" si="3"/>
        <v>828317.92</v>
      </c>
      <c r="BO17" s="11">
        <f t="shared" ref="BO17:DZ17" si="4">IFERROR(IF(BO15-BO16&lt;1000,0,ROUND((BO15-BO16)/BO14,2)),0)</f>
        <v>131155.37</v>
      </c>
      <c r="BP17" s="11">
        <f t="shared" si="4"/>
        <v>2638279.4300000002</v>
      </c>
      <c r="BQ17" s="11">
        <f t="shared" si="4"/>
        <v>5025846.82</v>
      </c>
      <c r="BR17" s="11">
        <f t="shared" si="4"/>
        <v>1369339.35</v>
      </c>
      <c r="BS17" s="11">
        <f t="shared" si="4"/>
        <v>203147.73</v>
      </c>
      <c r="BT17" s="11">
        <f t="shared" si="4"/>
        <v>274938.69</v>
      </c>
      <c r="BU17" s="11">
        <f t="shared" si="4"/>
        <v>0</v>
      </c>
      <c r="BV17" s="11">
        <f t="shared" si="4"/>
        <v>898357.74</v>
      </c>
      <c r="BW17" s="11">
        <f t="shared" si="4"/>
        <v>95554.38</v>
      </c>
      <c r="BX17" s="11">
        <f t="shared" si="4"/>
        <v>508640.35</v>
      </c>
      <c r="BY17" s="11">
        <f t="shared" si="4"/>
        <v>382980.66</v>
      </c>
      <c r="BZ17" s="11">
        <f t="shared" si="4"/>
        <v>59045.19</v>
      </c>
      <c r="CA17" s="11">
        <f t="shared" si="4"/>
        <v>52889390.439999998</v>
      </c>
      <c r="CB17" s="11">
        <f t="shared" si="4"/>
        <v>239966.57</v>
      </c>
      <c r="CC17" s="11">
        <f t="shared" si="4"/>
        <v>163535.5</v>
      </c>
      <c r="CD17" s="11">
        <f t="shared" si="4"/>
        <v>270313.46000000002</v>
      </c>
      <c r="CE17" s="11">
        <f t="shared" si="4"/>
        <v>130186.23</v>
      </c>
      <c r="CF17" s="11">
        <f t="shared" si="4"/>
        <v>229334.5</v>
      </c>
      <c r="CG17" s="11">
        <f t="shared" si="4"/>
        <v>204538.57</v>
      </c>
      <c r="CH17" s="11">
        <f t="shared" si="4"/>
        <v>618453.51</v>
      </c>
      <c r="CI17" s="11">
        <f t="shared" si="4"/>
        <v>388753.01</v>
      </c>
      <c r="CJ17" s="11">
        <f t="shared" si="4"/>
        <v>2059915.62</v>
      </c>
      <c r="CK17" s="11">
        <f t="shared" si="4"/>
        <v>1418322.52</v>
      </c>
      <c r="CL17" s="11">
        <f t="shared" si="4"/>
        <v>580828.94999999995</v>
      </c>
      <c r="CM17" s="11">
        <f t="shared" si="4"/>
        <v>20069621.210000001</v>
      </c>
      <c r="CN17" s="11">
        <f t="shared" si="4"/>
        <v>9274808.4100000001</v>
      </c>
      <c r="CO17" s="11">
        <f t="shared" si="4"/>
        <v>0</v>
      </c>
      <c r="CP17" s="11">
        <f t="shared" si="4"/>
        <v>882471.19</v>
      </c>
      <c r="CQ17" s="11">
        <f t="shared" si="4"/>
        <v>424700.7</v>
      </c>
      <c r="CR17" s="11">
        <f t="shared" si="4"/>
        <v>227279.47</v>
      </c>
      <c r="CS17" s="11">
        <f t="shared" si="4"/>
        <v>264320.95</v>
      </c>
      <c r="CT17" s="11">
        <f t="shared" si="4"/>
        <v>411782.19</v>
      </c>
      <c r="CU17" s="11">
        <f t="shared" si="4"/>
        <v>75707.55</v>
      </c>
      <c r="CV17" s="11">
        <f t="shared" si="4"/>
        <v>283070.43</v>
      </c>
      <c r="CW17" s="11">
        <f t="shared" si="4"/>
        <v>438332.92</v>
      </c>
      <c r="CX17" s="11">
        <f t="shared" si="4"/>
        <v>118208.94</v>
      </c>
      <c r="CY17" s="11">
        <f t="shared" si="4"/>
        <v>1708264.98</v>
      </c>
      <c r="CZ17" s="11">
        <f t="shared" si="4"/>
        <v>171096.23</v>
      </c>
      <c r="DA17" s="11">
        <f t="shared" si="4"/>
        <v>262661.40999999997</v>
      </c>
      <c r="DB17" s="11">
        <f t="shared" si="4"/>
        <v>168910.43</v>
      </c>
      <c r="DC17" s="11">
        <f t="shared" si="4"/>
        <v>301479.46000000002</v>
      </c>
      <c r="DD17" s="11">
        <f t="shared" si="4"/>
        <v>187668.55</v>
      </c>
      <c r="DE17" s="11">
        <f t="shared" si="4"/>
        <v>16741038.26</v>
      </c>
      <c r="DF17" s="11">
        <f t="shared" si="4"/>
        <v>54857.46</v>
      </c>
      <c r="DG17" s="11">
        <f t="shared" si="4"/>
        <v>1216581.23</v>
      </c>
      <c r="DH17" s="11">
        <f t="shared" si="4"/>
        <v>1809601.46</v>
      </c>
      <c r="DI17" s="11">
        <f t="shared" si="4"/>
        <v>723937.25</v>
      </c>
      <c r="DJ17" s="11">
        <f t="shared" si="4"/>
        <v>389121.1</v>
      </c>
      <c r="DK17" s="11">
        <f t="shared" si="4"/>
        <v>3260101.66</v>
      </c>
      <c r="DL17" s="11">
        <f t="shared" si="4"/>
        <v>416808.06</v>
      </c>
      <c r="DM17" s="11">
        <f t="shared" si="4"/>
        <v>931638.25</v>
      </c>
      <c r="DN17" s="11">
        <f t="shared" si="4"/>
        <v>3198358.95</v>
      </c>
      <c r="DO17" s="11">
        <f t="shared" si="4"/>
        <v>222914.65</v>
      </c>
      <c r="DP17" s="11">
        <f t="shared" si="4"/>
        <v>0</v>
      </c>
      <c r="DQ17" s="11">
        <f t="shared" si="4"/>
        <v>1049937.19</v>
      </c>
      <c r="DR17" s="11">
        <f t="shared" si="4"/>
        <v>557574.57999999996</v>
      </c>
      <c r="DS17" s="11">
        <f t="shared" si="4"/>
        <v>253958.24</v>
      </c>
      <c r="DT17" s="11">
        <f t="shared" si="4"/>
        <v>336328.53</v>
      </c>
      <c r="DU17" s="11">
        <f t="shared" si="4"/>
        <v>392110.25</v>
      </c>
      <c r="DV17" s="11">
        <f t="shared" si="4"/>
        <v>466529.04</v>
      </c>
      <c r="DW17" s="11">
        <f t="shared" si="4"/>
        <v>179829.44</v>
      </c>
      <c r="DX17" s="11">
        <f t="shared" si="4"/>
        <v>196770.65</v>
      </c>
      <c r="DY17" s="11">
        <f t="shared" si="4"/>
        <v>549129.97</v>
      </c>
      <c r="DZ17" s="11">
        <f t="shared" si="4"/>
        <v>0</v>
      </c>
      <c r="EA17" s="11">
        <f t="shared" ref="EA17:FW17" si="5">IFERROR(IF(EA15-EA16&lt;1000,0,ROUND((EA15-EA16)/EA14,2)),0)</f>
        <v>373186.6</v>
      </c>
      <c r="EB17" s="11">
        <f t="shared" si="5"/>
        <v>257294.46</v>
      </c>
      <c r="EC17" s="11">
        <f t="shared" si="5"/>
        <v>0</v>
      </c>
      <c r="ED17" s="11">
        <f t="shared" si="5"/>
        <v>242196.03</v>
      </c>
      <c r="EE17" s="11">
        <f t="shared" si="5"/>
        <v>1085727.6499999999</v>
      </c>
      <c r="EF17" s="11">
        <f t="shared" si="5"/>
        <v>254913.94</v>
      </c>
      <c r="EG17" s="11">
        <f t="shared" si="5"/>
        <v>282447.21000000002</v>
      </c>
      <c r="EH17" s="11">
        <f t="shared" si="5"/>
        <v>10017079.24</v>
      </c>
      <c r="EI17" s="11">
        <f t="shared" si="5"/>
        <v>9609077.8300000001</v>
      </c>
      <c r="EJ17" s="11">
        <f t="shared" si="5"/>
        <v>658801.14</v>
      </c>
      <c r="EK17" s="11">
        <f t="shared" si="5"/>
        <v>429737.58</v>
      </c>
      <c r="EL17" s="11">
        <f t="shared" si="5"/>
        <v>340541.59</v>
      </c>
      <c r="EM17" s="11">
        <f t="shared" si="5"/>
        <v>1090180.99</v>
      </c>
      <c r="EN17" s="11">
        <f t="shared" si="5"/>
        <v>267419.03000000003</v>
      </c>
      <c r="EO17" s="11">
        <f t="shared" si="5"/>
        <v>263806.36</v>
      </c>
      <c r="EP17" s="11">
        <f t="shared" si="5"/>
        <v>1899272.86</v>
      </c>
      <c r="EQ17" s="11">
        <f t="shared" si="5"/>
        <v>156806.29</v>
      </c>
      <c r="ER17" s="11">
        <f t="shared" si="5"/>
        <v>155532.43</v>
      </c>
      <c r="ES17" s="11">
        <f t="shared" si="5"/>
        <v>239471.07</v>
      </c>
      <c r="ET17" s="11">
        <f t="shared" si="5"/>
        <v>511338.56</v>
      </c>
      <c r="EU17" s="11">
        <f t="shared" si="5"/>
        <v>90584.17</v>
      </c>
      <c r="EV17" s="11">
        <f t="shared" si="5"/>
        <v>545946.65</v>
      </c>
      <c r="EW17" s="11">
        <f t="shared" si="5"/>
        <v>250667.21</v>
      </c>
      <c r="EX17" s="11">
        <f t="shared" si="5"/>
        <v>544001.93999999994</v>
      </c>
      <c r="EY17" s="11">
        <f t="shared" si="5"/>
        <v>144759.84</v>
      </c>
      <c r="EZ17" s="11">
        <f t="shared" si="5"/>
        <v>1002175.33</v>
      </c>
      <c r="FA17" s="11">
        <f t="shared" si="5"/>
        <v>138813.44</v>
      </c>
      <c r="FB17" s="11">
        <f t="shared" si="5"/>
        <v>1409065.98</v>
      </c>
      <c r="FC17" s="11">
        <f t="shared" si="5"/>
        <v>328953.12</v>
      </c>
      <c r="FD17" s="11">
        <f t="shared" si="5"/>
        <v>108450.9</v>
      </c>
      <c r="FE17" s="11">
        <f t="shared" si="5"/>
        <v>348559.8</v>
      </c>
      <c r="FF17" s="11">
        <f t="shared" si="5"/>
        <v>130954.02</v>
      </c>
      <c r="FG17" s="11">
        <f t="shared" si="5"/>
        <v>99670.97</v>
      </c>
      <c r="FH17" s="11">
        <f t="shared" si="5"/>
        <v>750125.12</v>
      </c>
      <c r="FI17" s="11">
        <f t="shared" si="5"/>
        <v>322656.17</v>
      </c>
      <c r="FJ17" s="11">
        <f t="shared" si="5"/>
        <v>273076.2</v>
      </c>
      <c r="FK17" s="11">
        <f t="shared" si="5"/>
        <v>5360866.83</v>
      </c>
      <c r="FL17" s="11">
        <f t="shared" si="5"/>
        <v>1379869.2</v>
      </c>
      <c r="FM17" s="11">
        <f t="shared" si="5"/>
        <v>23189671.949999999</v>
      </c>
      <c r="FN17" s="11">
        <f t="shared" si="5"/>
        <v>0</v>
      </c>
      <c r="FO17" s="11">
        <f t="shared" si="5"/>
        <v>1996898.01</v>
      </c>
      <c r="FP17" s="11">
        <f t="shared" si="5"/>
        <v>0</v>
      </c>
      <c r="FQ17" s="11">
        <f t="shared" si="5"/>
        <v>0</v>
      </c>
      <c r="FR17" s="11">
        <f t="shared" si="5"/>
        <v>0</v>
      </c>
      <c r="FS17" s="11">
        <f t="shared" si="5"/>
        <v>0</v>
      </c>
      <c r="FT17" s="11">
        <f t="shared" si="5"/>
        <v>548723.56999999995</v>
      </c>
      <c r="FU17" s="11">
        <f t="shared" si="5"/>
        <v>444196.16</v>
      </c>
      <c r="FV17" s="11">
        <f t="shared" si="5"/>
        <v>318401.21999999997</v>
      </c>
      <c r="FW17" s="11">
        <f t="shared" si="5"/>
        <v>174217.29</v>
      </c>
      <c r="FX17" s="11">
        <f>IFERROR(IF(FX15-FX16&lt;1000,0,ROUND((FX15-FX16)/FX14,2)),0)-0.06</f>
        <v>19709896.370000001</v>
      </c>
      <c r="FY17" s="4">
        <f>SUM(B17:FX17)</f>
        <v>662046386.88000047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42" t="s">
        <v>398</v>
      </c>
      <c r="B21" s="21">
        <v>-20380.22</v>
      </c>
      <c r="C21" s="21">
        <v>-33239.06</v>
      </c>
      <c r="D21" s="21">
        <v>-28787.58</v>
      </c>
      <c r="E21" s="21">
        <v>0</v>
      </c>
      <c r="F21" s="21">
        <v>0</v>
      </c>
      <c r="G21" s="21">
        <v>0</v>
      </c>
      <c r="H21" s="21">
        <v>-28992.7</v>
      </c>
      <c r="I21" s="21">
        <v>-17556.849999999999</v>
      </c>
      <c r="J21" s="21">
        <v>0</v>
      </c>
      <c r="K21" s="21">
        <v>-12304.79</v>
      </c>
      <c r="L21" s="21">
        <v>0</v>
      </c>
      <c r="M21" s="21">
        <v>0</v>
      </c>
      <c r="N21" s="21">
        <v>-32076.74</v>
      </c>
      <c r="O21" s="21">
        <v>0</v>
      </c>
      <c r="P21" s="21">
        <v>-19819.12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-60539.08</v>
      </c>
      <c r="AA21" s="21">
        <v>-36884.97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-15594.92</v>
      </c>
      <c r="AO21" s="21">
        <v>-55509.35</v>
      </c>
      <c r="AP21" s="21">
        <v>0</v>
      </c>
      <c r="AQ21" s="21">
        <v>-29625.77</v>
      </c>
      <c r="AR21" s="21">
        <v>-12191.17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-9912.94</v>
      </c>
      <c r="AZ21" s="21">
        <v>-7788.74</v>
      </c>
      <c r="BA21" s="21">
        <v>-6638.13</v>
      </c>
      <c r="BB21" s="21">
        <v>0</v>
      </c>
      <c r="BC21" s="21">
        <v>-4277.8999999999996</v>
      </c>
      <c r="BD21" s="21">
        <v>0</v>
      </c>
      <c r="BE21" s="21">
        <v>-29736.11</v>
      </c>
      <c r="BF21" s="21">
        <v>-885.08</v>
      </c>
      <c r="BG21" s="21">
        <v>0</v>
      </c>
      <c r="BH21" s="21">
        <v>0</v>
      </c>
      <c r="BI21" s="21">
        <v>0</v>
      </c>
      <c r="BJ21" s="21">
        <v>-9411.5400000000009</v>
      </c>
      <c r="BK21" s="21">
        <v>0</v>
      </c>
      <c r="BL21" s="21">
        <v>0</v>
      </c>
      <c r="BM21" s="21">
        <v>-11426.94</v>
      </c>
      <c r="BN21" s="21"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>
        <v>0</v>
      </c>
      <c r="BX21" s="21">
        <v>0</v>
      </c>
      <c r="BY21" s="21">
        <v>0</v>
      </c>
      <c r="BZ21" s="21">
        <v>0</v>
      </c>
      <c r="CA21" s="21">
        <v>-56032.46</v>
      </c>
      <c r="CB21" s="21">
        <v>0</v>
      </c>
      <c r="CC21" s="21">
        <v>0</v>
      </c>
      <c r="CD21" s="21">
        <v>0</v>
      </c>
      <c r="CE21" s="21">
        <v>0</v>
      </c>
      <c r="CF21" s="21">
        <v>0</v>
      </c>
      <c r="CG21" s="21">
        <v>0</v>
      </c>
      <c r="CH21" s="21">
        <v>0</v>
      </c>
      <c r="CI21" s="21">
        <v>0</v>
      </c>
      <c r="CJ21" s="21">
        <v>0</v>
      </c>
      <c r="CK21" s="21">
        <v>0</v>
      </c>
      <c r="CL21" s="21">
        <v>0</v>
      </c>
      <c r="CM21" s="21">
        <v>-43128.26</v>
      </c>
      <c r="CN21" s="21">
        <v>-19803.62</v>
      </c>
      <c r="CO21" s="21">
        <v>0</v>
      </c>
      <c r="CP21" s="21">
        <v>0</v>
      </c>
      <c r="CQ21" s="21">
        <v>0</v>
      </c>
      <c r="CR21" s="21">
        <v>0</v>
      </c>
      <c r="CS21" s="21">
        <v>0</v>
      </c>
      <c r="CT21" s="21">
        <v>0</v>
      </c>
      <c r="CU21" s="21">
        <v>0</v>
      </c>
      <c r="CV21" s="21">
        <v>0</v>
      </c>
      <c r="CW21" s="21">
        <v>0</v>
      </c>
      <c r="CX21" s="21">
        <v>0</v>
      </c>
      <c r="CY21" s="21">
        <v>0</v>
      </c>
      <c r="CZ21" s="21">
        <v>0</v>
      </c>
      <c r="DA21" s="21">
        <v>0</v>
      </c>
      <c r="DB21" s="21">
        <v>0</v>
      </c>
      <c r="DC21" s="21">
        <v>0</v>
      </c>
      <c r="DD21" s="21">
        <v>0</v>
      </c>
      <c r="DE21" s="21">
        <v>-38073.78</v>
      </c>
      <c r="DF21" s="21">
        <v>0</v>
      </c>
      <c r="DG21" s="21">
        <v>-10284.92</v>
      </c>
      <c r="DH21" s="21">
        <v>0</v>
      </c>
      <c r="DI21" s="21">
        <v>0</v>
      </c>
      <c r="DJ21" s="21">
        <v>0</v>
      </c>
      <c r="DK21" s="21">
        <v>-9148.3799999999992</v>
      </c>
      <c r="DL21" s="21">
        <v>0</v>
      </c>
      <c r="DM21" s="21">
        <v>0</v>
      </c>
      <c r="DN21" s="21">
        <v>0</v>
      </c>
      <c r="DO21" s="21">
        <v>0</v>
      </c>
      <c r="DP21" s="21">
        <v>0</v>
      </c>
      <c r="DQ21" s="21">
        <v>0</v>
      </c>
      <c r="DR21" s="21">
        <v>0</v>
      </c>
      <c r="DS21" s="21">
        <v>0</v>
      </c>
      <c r="DT21" s="21">
        <v>0</v>
      </c>
      <c r="DU21" s="21">
        <v>0</v>
      </c>
      <c r="DV21" s="21">
        <v>0</v>
      </c>
      <c r="DW21" s="21">
        <v>0</v>
      </c>
      <c r="DX21" s="21">
        <v>0</v>
      </c>
      <c r="DY21" s="21">
        <v>0</v>
      </c>
      <c r="DZ21" s="21">
        <v>0</v>
      </c>
      <c r="EA21" s="21">
        <v>0</v>
      </c>
      <c r="EB21" s="21">
        <v>0</v>
      </c>
      <c r="EC21" s="21">
        <v>0</v>
      </c>
      <c r="ED21" s="21">
        <v>0</v>
      </c>
      <c r="EE21" s="21">
        <v>0</v>
      </c>
      <c r="EF21" s="21">
        <v>0</v>
      </c>
      <c r="EG21" s="21">
        <v>0</v>
      </c>
      <c r="EH21" s="21">
        <v>0</v>
      </c>
      <c r="EI21" s="21">
        <v>0</v>
      </c>
      <c r="EJ21" s="21">
        <v>0</v>
      </c>
      <c r="EK21" s="21">
        <v>-13550.22</v>
      </c>
      <c r="EL21" s="21">
        <v>0</v>
      </c>
      <c r="EM21" s="21">
        <v>0</v>
      </c>
      <c r="EN21" s="21">
        <v>0</v>
      </c>
      <c r="EO21" s="21">
        <v>0</v>
      </c>
      <c r="EP21" s="21">
        <v>0</v>
      </c>
      <c r="EQ21" s="21">
        <v>0</v>
      </c>
      <c r="ER21" s="21">
        <v>0</v>
      </c>
      <c r="ES21" s="21">
        <v>0</v>
      </c>
      <c r="ET21" s="21">
        <v>0</v>
      </c>
      <c r="EU21" s="21">
        <v>0</v>
      </c>
      <c r="EV21" s="21">
        <v>0</v>
      </c>
      <c r="EW21" s="21">
        <v>0</v>
      </c>
      <c r="EX21" s="21">
        <v>0</v>
      </c>
      <c r="EY21" s="21">
        <v>0</v>
      </c>
      <c r="EZ21" s="21">
        <v>0</v>
      </c>
      <c r="FA21" s="21">
        <v>0</v>
      </c>
      <c r="FB21" s="21">
        <v>-16169.53</v>
      </c>
      <c r="FC21" s="21">
        <v>0</v>
      </c>
      <c r="FD21" s="21">
        <v>0</v>
      </c>
      <c r="FE21" s="21">
        <v>0</v>
      </c>
      <c r="FF21" s="21">
        <v>0</v>
      </c>
      <c r="FG21" s="21">
        <v>0</v>
      </c>
      <c r="FH21" s="21">
        <v>0</v>
      </c>
      <c r="FI21" s="21">
        <v>0</v>
      </c>
      <c r="FJ21" s="21">
        <v>0</v>
      </c>
      <c r="FK21" s="21">
        <v>-23738.78</v>
      </c>
      <c r="FL21" s="21">
        <v>-7459.63</v>
      </c>
      <c r="FM21" s="21">
        <v>-24387.05</v>
      </c>
      <c r="FN21" s="21">
        <v>0</v>
      </c>
      <c r="FO21" s="21">
        <v>-26410.14</v>
      </c>
      <c r="FP21" s="21">
        <v>0</v>
      </c>
      <c r="FQ21" s="21">
        <v>0</v>
      </c>
      <c r="FR21" s="21">
        <v>0</v>
      </c>
      <c r="FS21" s="21">
        <v>0</v>
      </c>
      <c r="FT21" s="21">
        <v>0</v>
      </c>
      <c r="FU21" s="21">
        <v>0</v>
      </c>
      <c r="FV21" s="21">
        <v>0</v>
      </c>
      <c r="FW21" s="21">
        <v>0</v>
      </c>
      <c r="FX21" s="21">
        <v>0</v>
      </c>
      <c r="FY21" s="18">
        <f>SUM(B21:FX21)</f>
        <v>-771766.47000000009</v>
      </c>
    </row>
    <row r="22" spans="1:254" s="18" customFormat="1" x14ac:dyDescent="0.25">
      <c r="A22" s="42" t="s">
        <v>404</v>
      </c>
      <c r="B22" s="21">
        <v>0</v>
      </c>
      <c r="C22" s="21">
        <v>-800541.81249999988</v>
      </c>
      <c r="D22" s="21">
        <v>0</v>
      </c>
      <c r="E22" s="21">
        <v>-456363.41250000009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-137802.5975</v>
      </c>
      <c r="N22" s="21">
        <v>-142730.7175</v>
      </c>
      <c r="O22" s="21">
        <v>0</v>
      </c>
      <c r="P22" s="21">
        <v>-703942.99999999988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-621937.29</v>
      </c>
      <c r="AA22" s="21">
        <v>-207910.11000000002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-337932.45749999996</v>
      </c>
      <c r="AP22" s="21">
        <v>0</v>
      </c>
      <c r="AQ22" s="21">
        <v>-3062272.3024999998</v>
      </c>
      <c r="AR22" s="21">
        <v>0</v>
      </c>
      <c r="AS22" s="21">
        <v>-92427.055000000008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-445319.0025</v>
      </c>
      <c r="AZ22" s="21">
        <v>-55833.34</v>
      </c>
      <c r="BA22" s="21">
        <v>0</v>
      </c>
      <c r="BB22" s="21">
        <v>-518820.06</v>
      </c>
      <c r="BC22" s="21">
        <v>0</v>
      </c>
      <c r="BD22" s="21">
        <v>0</v>
      </c>
      <c r="BE22" s="21">
        <v>-686411.07250000001</v>
      </c>
      <c r="BF22" s="21">
        <v>0</v>
      </c>
      <c r="BG22" s="21">
        <v>0</v>
      </c>
      <c r="BH22" s="21">
        <v>0</v>
      </c>
      <c r="BI22" s="21">
        <v>-404093.7950000001</v>
      </c>
      <c r="BJ22" s="21">
        <v>-1411629.8674999997</v>
      </c>
      <c r="BK22" s="21">
        <v>0</v>
      </c>
      <c r="BL22" s="21">
        <v>0</v>
      </c>
      <c r="BM22" s="21">
        <v>0</v>
      </c>
      <c r="BN22" s="21">
        <v>0</v>
      </c>
      <c r="BO22" s="21">
        <v>0</v>
      </c>
      <c r="BP22" s="21">
        <v>-169355.53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>
        <v>0</v>
      </c>
      <c r="BX22" s="21">
        <v>0</v>
      </c>
      <c r="BY22" s="21">
        <v>0</v>
      </c>
      <c r="BZ22" s="21">
        <v>0</v>
      </c>
      <c r="CA22" s="21">
        <v>-918550.69500000007</v>
      </c>
      <c r="CB22" s="21">
        <v>0</v>
      </c>
      <c r="CC22" s="21">
        <v>0</v>
      </c>
      <c r="CD22" s="21">
        <v>0</v>
      </c>
      <c r="CE22" s="21">
        <v>0</v>
      </c>
      <c r="CF22" s="21">
        <v>0</v>
      </c>
      <c r="CG22" s="21">
        <v>0</v>
      </c>
      <c r="CH22" s="21">
        <v>0</v>
      </c>
      <c r="CI22" s="21">
        <v>0</v>
      </c>
      <c r="CJ22" s="21">
        <v>-18702.38</v>
      </c>
      <c r="CK22" s="21">
        <v>0</v>
      </c>
      <c r="CL22" s="21">
        <v>0</v>
      </c>
      <c r="CM22" s="21">
        <v>-882913.65333333332</v>
      </c>
      <c r="CN22" s="21">
        <v>-530700.57999999996</v>
      </c>
      <c r="CO22" s="21">
        <v>0</v>
      </c>
      <c r="CP22" s="21">
        <v>0</v>
      </c>
      <c r="CQ22" s="21">
        <v>0</v>
      </c>
      <c r="CR22" s="21">
        <v>0</v>
      </c>
      <c r="CS22" s="21">
        <v>0</v>
      </c>
      <c r="CT22" s="21">
        <v>0</v>
      </c>
      <c r="CU22" s="21">
        <v>0</v>
      </c>
      <c r="CV22" s="21">
        <v>0</v>
      </c>
      <c r="CW22" s="21">
        <v>0</v>
      </c>
      <c r="CX22" s="21">
        <v>0</v>
      </c>
      <c r="CY22" s="21">
        <v>0</v>
      </c>
      <c r="CZ22" s="21">
        <v>0</v>
      </c>
      <c r="DA22" s="21">
        <v>0</v>
      </c>
      <c r="DB22" s="21">
        <v>0</v>
      </c>
      <c r="DC22" s="21">
        <v>0</v>
      </c>
      <c r="DD22" s="21">
        <v>0</v>
      </c>
      <c r="DE22" s="21">
        <v>-131989.02000000002</v>
      </c>
      <c r="DF22" s="21">
        <v>0</v>
      </c>
      <c r="DG22" s="21">
        <v>0</v>
      </c>
      <c r="DH22" s="21">
        <v>0</v>
      </c>
      <c r="DI22" s="21">
        <v>0</v>
      </c>
      <c r="DJ22" s="21">
        <v>0</v>
      </c>
      <c r="DK22" s="21">
        <v>0</v>
      </c>
      <c r="DL22" s="21">
        <v>0</v>
      </c>
      <c r="DM22" s="21">
        <v>0</v>
      </c>
      <c r="DN22" s="21">
        <v>0</v>
      </c>
      <c r="DO22" s="21">
        <v>0</v>
      </c>
      <c r="DP22" s="21">
        <v>0</v>
      </c>
      <c r="DQ22" s="21">
        <v>0</v>
      </c>
      <c r="DR22" s="21">
        <v>0</v>
      </c>
      <c r="DS22" s="21">
        <v>0</v>
      </c>
      <c r="DT22" s="21">
        <v>0</v>
      </c>
      <c r="DU22" s="21">
        <v>0</v>
      </c>
      <c r="DV22" s="21">
        <v>0</v>
      </c>
      <c r="DW22" s="21">
        <v>0</v>
      </c>
      <c r="DX22" s="21">
        <v>0</v>
      </c>
      <c r="DY22" s="21">
        <v>0</v>
      </c>
      <c r="DZ22" s="21">
        <v>0</v>
      </c>
      <c r="EA22" s="21">
        <v>0</v>
      </c>
      <c r="EB22" s="21">
        <v>0</v>
      </c>
      <c r="EC22" s="21">
        <v>0</v>
      </c>
      <c r="ED22" s="21">
        <v>0</v>
      </c>
      <c r="EE22" s="21">
        <v>0</v>
      </c>
      <c r="EF22" s="21">
        <v>0</v>
      </c>
      <c r="EG22" s="21">
        <v>0</v>
      </c>
      <c r="EH22" s="21">
        <v>-223250.52999999997</v>
      </c>
      <c r="EI22" s="21">
        <v>-253390.98750000008</v>
      </c>
      <c r="EJ22" s="21">
        <v>0</v>
      </c>
      <c r="EK22" s="21">
        <v>0</v>
      </c>
      <c r="EL22" s="21">
        <v>0</v>
      </c>
      <c r="EM22" s="21">
        <v>0</v>
      </c>
      <c r="EN22" s="21">
        <v>0</v>
      </c>
      <c r="EO22" s="21">
        <v>0</v>
      </c>
      <c r="EP22" s="21">
        <v>0</v>
      </c>
      <c r="EQ22" s="21">
        <v>0</v>
      </c>
      <c r="ER22" s="21">
        <v>0</v>
      </c>
      <c r="ES22" s="21">
        <v>0</v>
      </c>
      <c r="ET22" s="21">
        <v>0</v>
      </c>
      <c r="EU22" s="21">
        <v>0</v>
      </c>
      <c r="EV22" s="21">
        <v>0</v>
      </c>
      <c r="EW22" s="21">
        <v>0</v>
      </c>
      <c r="EX22" s="21">
        <v>0</v>
      </c>
      <c r="EY22" s="21">
        <v>0</v>
      </c>
      <c r="EZ22" s="21">
        <v>0</v>
      </c>
      <c r="FA22" s="21">
        <v>0</v>
      </c>
      <c r="FB22" s="21">
        <v>0</v>
      </c>
      <c r="FC22" s="21">
        <v>0</v>
      </c>
      <c r="FD22" s="21">
        <v>0</v>
      </c>
      <c r="FE22" s="21">
        <v>0</v>
      </c>
      <c r="FF22" s="21">
        <v>0</v>
      </c>
      <c r="FG22" s="21">
        <v>0</v>
      </c>
      <c r="FH22" s="21">
        <v>0</v>
      </c>
      <c r="FI22" s="21">
        <v>0</v>
      </c>
      <c r="FJ22" s="21">
        <v>0</v>
      </c>
      <c r="FK22" s="21">
        <v>-205892.6275</v>
      </c>
      <c r="FL22" s="21">
        <v>-107796.1825</v>
      </c>
      <c r="FM22" s="21">
        <v>-852399.00999999978</v>
      </c>
      <c r="FN22" s="21">
        <v>0</v>
      </c>
      <c r="FO22" s="21">
        <v>0</v>
      </c>
      <c r="FP22" s="21">
        <v>0</v>
      </c>
      <c r="FQ22" s="21">
        <v>0</v>
      </c>
      <c r="FR22" s="21">
        <v>0</v>
      </c>
      <c r="FS22" s="21">
        <v>0</v>
      </c>
      <c r="FT22" s="21">
        <v>0</v>
      </c>
      <c r="FU22" s="21">
        <v>0</v>
      </c>
      <c r="FV22" s="21">
        <v>0</v>
      </c>
      <c r="FW22" s="21">
        <v>0</v>
      </c>
      <c r="FX22" s="21">
        <f>-2336167.41-60750.54</f>
        <v>-2396917.9500000002</v>
      </c>
      <c r="FY22" s="18">
        <f>SUM(B22:FX22)</f>
        <v>-16777827.03833333</v>
      </c>
    </row>
    <row r="23" spans="1:254" s="22" customFormat="1" x14ac:dyDescent="0.25">
      <c r="A23" s="42" t="s">
        <v>403</v>
      </c>
      <c r="B23" s="21">
        <v>0</v>
      </c>
      <c r="C23" s="21">
        <v>-205304.48472692817</v>
      </c>
      <c r="D23" s="21">
        <v>15649.096052750014</v>
      </c>
      <c r="E23" s="21">
        <v>-13613.246259807143</v>
      </c>
      <c r="F23" s="21">
        <v>0</v>
      </c>
      <c r="G23" s="21">
        <v>0</v>
      </c>
      <c r="H23" s="21">
        <v>64469.444256582297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277429.11136855371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35957.746560523519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4767.8281203238294</v>
      </c>
      <c r="AR23" s="21">
        <v>28219.015627137385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318263.85681153112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50039.326172502013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4981.9403792250669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136875.87811556575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-7537.4114758417709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19690.466905516572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-591296.9</v>
      </c>
      <c r="FY23" s="18">
        <f t="shared" ref="FY23:FY26" si="6">SUM(B23:FX23)</f>
        <v>138591.66790763417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42" t="s">
        <v>416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-1389.14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21">
        <v>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21">
        <v>0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 t="shared" si="6"/>
        <v>-1389.14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s="22" customFormat="1" x14ac:dyDescent="0.25">
      <c r="A25" s="42" t="s">
        <v>418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-3815.783935668198</v>
      </c>
      <c r="T25" s="21">
        <v>-5908.471204972896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-310.22207780551435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-108.24963805192237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-264.64839452739943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-1370.0199911991258</v>
      </c>
      <c r="BZ25" s="21">
        <v>0</v>
      </c>
      <c r="CA25" s="21">
        <v>0</v>
      </c>
      <c r="CB25" s="21">
        <v>0</v>
      </c>
      <c r="CC25" s="21">
        <v>-1559.5419345407299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-37.935414153827878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-485.38369897950179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-2357.6970795351617</v>
      </c>
      <c r="EX25" s="21">
        <v>-576.14610036012709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18">
        <f t="shared" si="6"/>
        <v>-16794.099469794404</v>
      </c>
      <c r="FZ25" s="4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</row>
    <row r="26" spans="1:254" x14ac:dyDescent="0.25">
      <c r="A26" s="42" t="s">
        <v>417</v>
      </c>
      <c r="B26" s="21">
        <v>0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-418196.82000000007</v>
      </c>
      <c r="J26" s="21">
        <v>-57757.320000000036</v>
      </c>
      <c r="K26" s="21">
        <v>0</v>
      </c>
      <c r="L26" s="21">
        <v>0</v>
      </c>
      <c r="M26" s="21">
        <v>0</v>
      </c>
      <c r="N26" s="21">
        <v>0</v>
      </c>
      <c r="O26" s="21">
        <v>-85020.460000000021</v>
      </c>
      <c r="P26" s="21">
        <v>0</v>
      </c>
      <c r="Q26" s="21">
        <v>-1483581.6099999994</v>
      </c>
      <c r="R26" s="21">
        <v>0</v>
      </c>
      <c r="S26" s="21">
        <v>0</v>
      </c>
      <c r="T26" s="21">
        <v>0</v>
      </c>
      <c r="U26" s="21">
        <v>-69475.080000000016</v>
      </c>
      <c r="V26" s="21">
        <v>0</v>
      </c>
      <c r="W26" s="21">
        <v>0</v>
      </c>
      <c r="X26" s="21">
        <v>-188045.06999999995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-33783.339999999997</v>
      </c>
      <c r="AE26" s="21">
        <v>-47765.91</v>
      </c>
      <c r="AF26" s="21">
        <v>0</v>
      </c>
      <c r="AG26" s="21">
        <v>0</v>
      </c>
      <c r="AH26" s="21">
        <v>-102000.01000000001</v>
      </c>
      <c r="AI26" s="21">
        <v>0</v>
      </c>
      <c r="AJ26" s="21">
        <v>-44582.950000000012</v>
      </c>
      <c r="AK26" s="21">
        <v>0</v>
      </c>
      <c r="AL26" s="21">
        <v>0</v>
      </c>
      <c r="AM26" s="21">
        <v>0</v>
      </c>
      <c r="AN26" s="21">
        <v>0</v>
      </c>
      <c r="AO26" s="21">
        <v>0</v>
      </c>
      <c r="AP26" s="21">
        <v>0</v>
      </c>
      <c r="AQ26" s="21">
        <v>0</v>
      </c>
      <c r="AR26" s="21">
        <v>0</v>
      </c>
      <c r="AS26" s="21">
        <v>0</v>
      </c>
      <c r="AT26" s="21">
        <v>-52961.579999999987</v>
      </c>
      <c r="AU26" s="21">
        <v>0</v>
      </c>
      <c r="AV26" s="21">
        <v>0</v>
      </c>
      <c r="AW26" s="21">
        <v>0</v>
      </c>
      <c r="AX26" s="21">
        <v>0</v>
      </c>
      <c r="AY26" s="21">
        <v>0</v>
      </c>
      <c r="AZ26" s="21">
        <v>0</v>
      </c>
      <c r="BA26" s="21">
        <v>0</v>
      </c>
      <c r="BB26" s="21">
        <v>0</v>
      </c>
      <c r="BC26" s="21">
        <v>0</v>
      </c>
      <c r="BD26" s="21">
        <v>0</v>
      </c>
      <c r="BE26" s="21">
        <v>0</v>
      </c>
      <c r="BF26" s="21">
        <v>0</v>
      </c>
      <c r="BG26" s="21">
        <v>0</v>
      </c>
      <c r="BH26" s="21">
        <v>0</v>
      </c>
      <c r="BI26" s="21">
        <v>0</v>
      </c>
      <c r="BJ26" s="21">
        <v>0</v>
      </c>
      <c r="BK26" s="21">
        <v>-41128.830000000016</v>
      </c>
      <c r="BL26" s="21">
        <v>0</v>
      </c>
      <c r="BM26" s="21">
        <v>0</v>
      </c>
      <c r="BN26" s="21">
        <v>-225904.8899999999</v>
      </c>
      <c r="BO26" s="21">
        <v>0</v>
      </c>
      <c r="BP26" s="21">
        <v>0</v>
      </c>
      <c r="BQ26" s="21">
        <v>0</v>
      </c>
      <c r="BR26" s="21">
        <v>0</v>
      </c>
      <c r="BS26" s="21">
        <v>-55403.930000000022</v>
      </c>
      <c r="BT26" s="21">
        <v>-74983.280000000028</v>
      </c>
      <c r="BU26" s="21">
        <v>0</v>
      </c>
      <c r="BV26" s="21">
        <v>0</v>
      </c>
      <c r="BW26" s="21">
        <v>0</v>
      </c>
      <c r="BX26" s="21">
        <v>0</v>
      </c>
      <c r="BY26" s="21">
        <v>0</v>
      </c>
      <c r="BZ26" s="21">
        <v>0</v>
      </c>
      <c r="CA26" s="21">
        <v>0</v>
      </c>
      <c r="CB26" s="21">
        <v>-65445.420000000013</v>
      </c>
      <c r="CC26" s="21">
        <v>0</v>
      </c>
      <c r="CD26" s="21">
        <v>0</v>
      </c>
      <c r="CE26" s="21">
        <v>-35505.330000000016</v>
      </c>
      <c r="CF26" s="21">
        <v>-62545.76999999999</v>
      </c>
      <c r="CG26" s="21">
        <v>0</v>
      </c>
      <c r="CH26" s="21">
        <v>0</v>
      </c>
      <c r="CI26" s="21">
        <v>0</v>
      </c>
      <c r="CJ26" s="21">
        <v>-561795.16999999993</v>
      </c>
      <c r="CK26" s="21">
        <v>0</v>
      </c>
      <c r="CL26" s="21">
        <v>-158407.90000000002</v>
      </c>
      <c r="CM26" s="21">
        <v>0</v>
      </c>
      <c r="CN26" s="21">
        <v>0</v>
      </c>
      <c r="CO26" s="21">
        <v>0</v>
      </c>
      <c r="CP26" s="21">
        <v>0</v>
      </c>
      <c r="CQ26" s="21">
        <v>0</v>
      </c>
      <c r="CR26" s="21">
        <v>-61985.31</v>
      </c>
      <c r="CS26" s="21">
        <v>0</v>
      </c>
      <c r="CT26" s="21">
        <v>-112304.23000000004</v>
      </c>
      <c r="CU26" s="21">
        <v>0</v>
      </c>
      <c r="CV26" s="21">
        <v>0</v>
      </c>
      <c r="CW26" s="21">
        <v>0</v>
      </c>
      <c r="CX26" s="21">
        <v>0</v>
      </c>
      <c r="CY26" s="21">
        <v>0</v>
      </c>
      <c r="CZ26" s="21">
        <v>-46662.610000000015</v>
      </c>
      <c r="DA26" s="21">
        <v>-71634.930000000051</v>
      </c>
      <c r="DB26" s="21">
        <v>-46066.489999999991</v>
      </c>
      <c r="DC26" s="21">
        <v>0</v>
      </c>
      <c r="DD26" s="21">
        <v>-51182.340000000026</v>
      </c>
      <c r="DE26" s="21">
        <v>0</v>
      </c>
      <c r="DF26" s="21">
        <v>-14961.119999999995</v>
      </c>
      <c r="DG26" s="21">
        <v>0</v>
      </c>
      <c r="DH26" s="21">
        <v>0</v>
      </c>
      <c r="DI26" s="21">
        <v>0</v>
      </c>
      <c r="DJ26" s="21">
        <v>-106123.93000000005</v>
      </c>
      <c r="DK26" s="21">
        <v>-889118.62999999989</v>
      </c>
      <c r="DL26" s="21">
        <v>0</v>
      </c>
      <c r="DM26" s="21">
        <v>0</v>
      </c>
      <c r="DN26" s="21">
        <v>0</v>
      </c>
      <c r="DO26" s="21">
        <v>-60794.900000000023</v>
      </c>
      <c r="DP26" s="21">
        <v>0</v>
      </c>
      <c r="DQ26" s="21">
        <v>-286346.51</v>
      </c>
      <c r="DR26" s="21">
        <v>-152065.79999999993</v>
      </c>
      <c r="DS26" s="21">
        <v>-69261.330000000016</v>
      </c>
      <c r="DT26" s="21">
        <v>-91725.960000000021</v>
      </c>
      <c r="DU26" s="21">
        <v>0</v>
      </c>
      <c r="DV26" s="21">
        <v>0</v>
      </c>
      <c r="DW26" s="21">
        <v>0</v>
      </c>
      <c r="DX26" s="21">
        <v>0</v>
      </c>
      <c r="DY26" s="21">
        <v>0</v>
      </c>
      <c r="DZ26" s="21">
        <v>0</v>
      </c>
      <c r="EA26" s="21">
        <v>-101778.17000000004</v>
      </c>
      <c r="EB26" s="21">
        <v>-70171.22000000003</v>
      </c>
      <c r="EC26" s="21">
        <v>0</v>
      </c>
      <c r="ED26" s="21">
        <v>-66053.47000000003</v>
      </c>
      <c r="EE26" s="21">
        <v>-296107.54000000004</v>
      </c>
      <c r="EF26" s="21">
        <v>-69521.979999999981</v>
      </c>
      <c r="EG26" s="21">
        <v>-77031.06</v>
      </c>
      <c r="EH26" s="21">
        <v>-2731930.6999999993</v>
      </c>
      <c r="EI26" s="21">
        <v>0</v>
      </c>
      <c r="EJ26" s="21">
        <v>0</v>
      </c>
      <c r="EK26" s="21">
        <v>0</v>
      </c>
      <c r="EL26" s="21">
        <v>0</v>
      </c>
      <c r="EM26" s="21">
        <v>0</v>
      </c>
      <c r="EN26" s="21">
        <v>-72932.460000000021</v>
      </c>
      <c r="EO26" s="21">
        <v>0</v>
      </c>
      <c r="EP26" s="21">
        <v>0</v>
      </c>
      <c r="EQ26" s="21">
        <v>-42765.350000000006</v>
      </c>
      <c r="ER26" s="21">
        <v>-42417.94</v>
      </c>
      <c r="ES26" s="21">
        <v>-65310.290000000008</v>
      </c>
      <c r="ET26" s="21">
        <v>-139455.96999999997</v>
      </c>
      <c r="EU26" s="21">
        <v>0</v>
      </c>
      <c r="EV26" s="21">
        <v>0</v>
      </c>
      <c r="EW26" s="21">
        <v>-68363.77999999997</v>
      </c>
      <c r="EX26" s="21">
        <v>0</v>
      </c>
      <c r="EY26" s="21">
        <v>-39479.950000000012</v>
      </c>
      <c r="EZ26" s="21">
        <v>0</v>
      </c>
      <c r="FA26" s="21">
        <v>0</v>
      </c>
      <c r="FB26" s="21">
        <v>0</v>
      </c>
      <c r="FC26" s="21">
        <v>-89714.489999999991</v>
      </c>
      <c r="FD26" s="21">
        <v>-29577.51999999999</v>
      </c>
      <c r="FE26" s="21">
        <v>0</v>
      </c>
      <c r="FF26" s="21">
        <v>-35714.73000000001</v>
      </c>
      <c r="FG26" s="21">
        <v>0</v>
      </c>
      <c r="FH26" s="21">
        <v>0</v>
      </c>
      <c r="FI26" s="21">
        <v>-87997.13</v>
      </c>
      <c r="FJ26" s="21">
        <v>0</v>
      </c>
      <c r="FK26" s="21">
        <v>0</v>
      </c>
      <c r="FL26" s="21">
        <v>0</v>
      </c>
      <c r="FM26" s="21">
        <v>0</v>
      </c>
      <c r="FN26" s="21">
        <v>0</v>
      </c>
      <c r="FO26" s="21">
        <v>0</v>
      </c>
      <c r="FP26" s="21">
        <v>0</v>
      </c>
      <c r="FQ26" s="21">
        <v>0</v>
      </c>
      <c r="FR26" s="21">
        <v>0</v>
      </c>
      <c r="FS26" s="21">
        <v>0</v>
      </c>
      <c r="FT26" s="21">
        <v>-149651.88</v>
      </c>
      <c r="FU26" s="21">
        <v>-121144.40000000002</v>
      </c>
      <c r="FV26" s="21">
        <v>0</v>
      </c>
      <c r="FW26" s="21">
        <v>0</v>
      </c>
      <c r="FX26" s="21">
        <v>0</v>
      </c>
      <c r="FY26" s="18">
        <f t="shared" si="6"/>
        <v>-10321644.789999999</v>
      </c>
      <c r="FZ26" s="18"/>
    </row>
    <row r="27" spans="1:254" x14ac:dyDescent="0.25">
      <c r="A27" s="18"/>
      <c r="FX27" s="4"/>
      <c r="FY27" s="18"/>
      <c r="FZ27" s="4"/>
    </row>
    <row r="28" spans="1:254" x14ac:dyDescent="0.25">
      <c r="A28" s="18" t="s">
        <v>401</v>
      </c>
      <c r="B28" s="18">
        <f>SUM(B21:B27)</f>
        <v>-20380.22</v>
      </c>
      <c r="C28" s="18">
        <f t="shared" ref="C28:BN28" si="7">SUM(C21:C27)</f>
        <v>-1039085.357226928</v>
      </c>
      <c r="D28" s="18">
        <f t="shared" si="7"/>
        <v>-13138.483947249988</v>
      </c>
      <c r="E28" s="18">
        <f t="shared" si="7"/>
        <v>-469976.65875980724</v>
      </c>
      <c r="F28" s="18">
        <f t="shared" si="7"/>
        <v>0</v>
      </c>
      <c r="G28" s="18">
        <f t="shared" si="7"/>
        <v>-1389.14</v>
      </c>
      <c r="H28" s="18">
        <f t="shared" si="7"/>
        <v>35476.7442565823</v>
      </c>
      <c r="I28" s="18">
        <f t="shared" si="7"/>
        <v>-435753.67000000004</v>
      </c>
      <c r="J28" s="18">
        <f t="shared" si="7"/>
        <v>-57757.320000000036</v>
      </c>
      <c r="K28" s="18">
        <f t="shared" si="7"/>
        <v>-12304.79</v>
      </c>
      <c r="L28" s="18">
        <f t="shared" si="7"/>
        <v>0</v>
      </c>
      <c r="M28" s="18">
        <f t="shared" si="7"/>
        <v>-137802.5975</v>
      </c>
      <c r="N28" s="18">
        <f t="shared" si="7"/>
        <v>-174807.45749999999</v>
      </c>
      <c r="O28" s="18">
        <f t="shared" si="7"/>
        <v>-85020.460000000021</v>
      </c>
      <c r="P28" s="18">
        <f t="shared" si="7"/>
        <v>-446333.00863144617</v>
      </c>
      <c r="Q28" s="18">
        <f t="shared" si="7"/>
        <v>-1483581.6099999994</v>
      </c>
      <c r="R28" s="18">
        <f t="shared" si="7"/>
        <v>0</v>
      </c>
      <c r="S28" s="18">
        <f t="shared" si="7"/>
        <v>-3815.783935668198</v>
      </c>
      <c r="T28" s="18">
        <f t="shared" si="7"/>
        <v>-5908.471204972896</v>
      </c>
      <c r="U28" s="18">
        <f t="shared" si="7"/>
        <v>-69475.080000000016</v>
      </c>
      <c r="V28" s="18">
        <f t="shared" si="7"/>
        <v>0</v>
      </c>
      <c r="W28" s="18">
        <f t="shared" si="7"/>
        <v>0</v>
      </c>
      <c r="X28" s="18">
        <f t="shared" si="7"/>
        <v>-188045.06999999995</v>
      </c>
      <c r="Y28" s="18">
        <f t="shared" si="7"/>
        <v>0</v>
      </c>
      <c r="Z28" s="18">
        <f t="shared" si="7"/>
        <v>-682476.37</v>
      </c>
      <c r="AA28" s="18">
        <f t="shared" si="7"/>
        <v>-244795.08000000002</v>
      </c>
      <c r="AB28" s="18">
        <f t="shared" si="7"/>
        <v>0</v>
      </c>
      <c r="AC28" s="18">
        <f t="shared" si="7"/>
        <v>35957.746560523519</v>
      </c>
      <c r="AD28" s="18">
        <f t="shared" si="7"/>
        <v>-33783.339999999997</v>
      </c>
      <c r="AE28" s="18">
        <f t="shared" si="7"/>
        <v>-47765.91</v>
      </c>
      <c r="AF28" s="18">
        <f t="shared" si="7"/>
        <v>-310.22207780551435</v>
      </c>
      <c r="AG28" s="18">
        <f t="shared" si="7"/>
        <v>0</v>
      </c>
      <c r="AH28" s="18">
        <f t="shared" si="7"/>
        <v>-102000.01000000001</v>
      </c>
      <c r="AI28" s="18">
        <f t="shared" si="7"/>
        <v>0</v>
      </c>
      <c r="AJ28" s="18">
        <f t="shared" si="7"/>
        <v>-44582.950000000012</v>
      </c>
      <c r="AK28" s="18">
        <f t="shared" si="7"/>
        <v>0</v>
      </c>
      <c r="AL28" s="18">
        <f t="shared" si="7"/>
        <v>0</v>
      </c>
      <c r="AM28" s="18">
        <f t="shared" si="7"/>
        <v>0</v>
      </c>
      <c r="AN28" s="18">
        <f t="shared" si="7"/>
        <v>-15594.92</v>
      </c>
      <c r="AO28" s="18">
        <f t="shared" si="7"/>
        <v>-393441.80749999994</v>
      </c>
      <c r="AP28" s="18">
        <f t="shared" si="7"/>
        <v>0</v>
      </c>
      <c r="AQ28" s="18">
        <f t="shared" si="7"/>
        <v>-3087130.2443796759</v>
      </c>
      <c r="AR28" s="18">
        <f t="shared" si="7"/>
        <v>16027.845627137385</v>
      </c>
      <c r="AS28" s="18">
        <f t="shared" si="7"/>
        <v>-92427.055000000008</v>
      </c>
      <c r="AT28" s="18">
        <f t="shared" si="7"/>
        <v>-53069.82963805191</v>
      </c>
      <c r="AU28" s="18">
        <f t="shared" si="7"/>
        <v>0</v>
      </c>
      <c r="AV28" s="18">
        <f t="shared" si="7"/>
        <v>0</v>
      </c>
      <c r="AW28" s="18">
        <f t="shared" si="7"/>
        <v>0</v>
      </c>
      <c r="AX28" s="18">
        <f t="shared" si="7"/>
        <v>0</v>
      </c>
      <c r="AY28" s="18">
        <f t="shared" si="7"/>
        <v>-455231.9425</v>
      </c>
      <c r="AZ28" s="18">
        <f t="shared" si="7"/>
        <v>-63622.079999999994</v>
      </c>
      <c r="BA28" s="18">
        <f t="shared" si="7"/>
        <v>-6638.13</v>
      </c>
      <c r="BB28" s="18">
        <f t="shared" si="7"/>
        <v>-200556.20318846888</v>
      </c>
      <c r="BC28" s="18">
        <f t="shared" si="7"/>
        <v>-4277.8999999999996</v>
      </c>
      <c r="BD28" s="18">
        <f t="shared" si="7"/>
        <v>0</v>
      </c>
      <c r="BE28" s="18">
        <f t="shared" si="7"/>
        <v>-716147.1825</v>
      </c>
      <c r="BF28" s="18">
        <f t="shared" si="7"/>
        <v>-885.08</v>
      </c>
      <c r="BG28" s="18">
        <f t="shared" si="7"/>
        <v>0</v>
      </c>
      <c r="BH28" s="18">
        <f t="shared" si="7"/>
        <v>0</v>
      </c>
      <c r="BI28" s="18">
        <f t="shared" si="7"/>
        <v>-404093.7950000001</v>
      </c>
      <c r="BJ28" s="18">
        <f t="shared" si="7"/>
        <v>-1421041.4074999997</v>
      </c>
      <c r="BK28" s="18">
        <f t="shared" si="7"/>
        <v>-41128.830000000016</v>
      </c>
      <c r="BL28" s="18">
        <f t="shared" si="7"/>
        <v>-264.64839452739943</v>
      </c>
      <c r="BM28" s="18">
        <f t="shared" si="7"/>
        <v>-11426.94</v>
      </c>
      <c r="BN28" s="18">
        <f t="shared" si="7"/>
        <v>-225904.8899999999</v>
      </c>
      <c r="BO28" s="18">
        <f t="shared" ref="BO28:DZ28" si="8">SUM(BO21:BO27)</f>
        <v>0</v>
      </c>
      <c r="BP28" s="18">
        <f t="shared" si="8"/>
        <v>-119316.20382749799</v>
      </c>
      <c r="BQ28" s="18">
        <f t="shared" si="8"/>
        <v>0</v>
      </c>
      <c r="BR28" s="18">
        <f t="shared" si="8"/>
        <v>0</v>
      </c>
      <c r="BS28" s="18">
        <f t="shared" si="8"/>
        <v>-55403.930000000022</v>
      </c>
      <c r="BT28" s="18">
        <f t="shared" si="8"/>
        <v>-74983.280000000028</v>
      </c>
      <c r="BU28" s="18">
        <f t="shared" si="8"/>
        <v>0</v>
      </c>
      <c r="BV28" s="18">
        <f t="shared" si="8"/>
        <v>0</v>
      </c>
      <c r="BW28" s="18">
        <f t="shared" si="8"/>
        <v>0</v>
      </c>
      <c r="BX28" s="18">
        <f t="shared" si="8"/>
        <v>0</v>
      </c>
      <c r="BY28" s="18">
        <f t="shared" si="8"/>
        <v>-1370.0199911991258</v>
      </c>
      <c r="BZ28" s="18">
        <f t="shared" si="8"/>
        <v>0</v>
      </c>
      <c r="CA28" s="18">
        <f t="shared" si="8"/>
        <v>-969601.21462077496</v>
      </c>
      <c r="CB28" s="18">
        <f t="shared" si="8"/>
        <v>-65445.420000000013</v>
      </c>
      <c r="CC28" s="18">
        <f t="shared" si="8"/>
        <v>-1559.5419345407299</v>
      </c>
      <c r="CD28" s="18">
        <f t="shared" si="8"/>
        <v>0</v>
      </c>
      <c r="CE28" s="18">
        <f t="shared" si="8"/>
        <v>-35505.330000000016</v>
      </c>
      <c r="CF28" s="18">
        <f t="shared" si="8"/>
        <v>-62545.76999999999</v>
      </c>
      <c r="CG28" s="18">
        <f t="shared" si="8"/>
        <v>0</v>
      </c>
      <c r="CH28" s="18">
        <f t="shared" si="8"/>
        <v>0</v>
      </c>
      <c r="CI28" s="18">
        <f t="shared" si="8"/>
        <v>0</v>
      </c>
      <c r="CJ28" s="18">
        <f t="shared" si="8"/>
        <v>-443621.67188443418</v>
      </c>
      <c r="CK28" s="18">
        <f t="shared" si="8"/>
        <v>0</v>
      </c>
      <c r="CL28" s="18">
        <f t="shared" si="8"/>
        <v>-158407.90000000002</v>
      </c>
      <c r="CM28" s="18">
        <f t="shared" si="8"/>
        <v>-926041.91333333333</v>
      </c>
      <c r="CN28" s="18">
        <f t="shared" si="8"/>
        <v>-550504.19999999995</v>
      </c>
      <c r="CO28" s="18">
        <f t="shared" si="8"/>
        <v>0</v>
      </c>
      <c r="CP28" s="18">
        <f t="shared" si="8"/>
        <v>0</v>
      </c>
      <c r="CQ28" s="18">
        <f t="shared" si="8"/>
        <v>0</v>
      </c>
      <c r="CR28" s="18">
        <f t="shared" si="8"/>
        <v>-61985.31</v>
      </c>
      <c r="CS28" s="18">
        <f t="shared" si="8"/>
        <v>0</v>
      </c>
      <c r="CT28" s="18">
        <f t="shared" si="8"/>
        <v>-112304.23000000004</v>
      </c>
      <c r="CU28" s="18">
        <f t="shared" si="8"/>
        <v>0</v>
      </c>
      <c r="CV28" s="18">
        <f t="shared" si="8"/>
        <v>0</v>
      </c>
      <c r="CW28" s="18">
        <f t="shared" si="8"/>
        <v>0</v>
      </c>
      <c r="CX28" s="18">
        <f t="shared" si="8"/>
        <v>0</v>
      </c>
      <c r="CY28" s="18">
        <f t="shared" si="8"/>
        <v>0</v>
      </c>
      <c r="CZ28" s="18">
        <f t="shared" si="8"/>
        <v>-46662.610000000015</v>
      </c>
      <c r="DA28" s="18">
        <f t="shared" si="8"/>
        <v>-71634.930000000051</v>
      </c>
      <c r="DB28" s="18">
        <f t="shared" si="8"/>
        <v>-46066.489999999991</v>
      </c>
      <c r="DC28" s="18">
        <f t="shared" si="8"/>
        <v>0</v>
      </c>
      <c r="DD28" s="18">
        <f t="shared" si="8"/>
        <v>-51182.340000000026</v>
      </c>
      <c r="DE28" s="18">
        <f t="shared" si="8"/>
        <v>-170062.80000000002</v>
      </c>
      <c r="DF28" s="18">
        <f t="shared" si="8"/>
        <v>-14961.119999999995</v>
      </c>
      <c r="DG28" s="18">
        <f t="shared" si="8"/>
        <v>-10284.92</v>
      </c>
      <c r="DH28" s="18">
        <f t="shared" si="8"/>
        <v>-7537.4114758417709</v>
      </c>
      <c r="DI28" s="18">
        <f t="shared" si="8"/>
        <v>-37.935414153827878</v>
      </c>
      <c r="DJ28" s="18">
        <f t="shared" si="8"/>
        <v>-106123.93000000005</v>
      </c>
      <c r="DK28" s="18">
        <f t="shared" si="8"/>
        <v>-898267.00999999989</v>
      </c>
      <c r="DL28" s="18">
        <f t="shared" si="8"/>
        <v>0</v>
      </c>
      <c r="DM28" s="18">
        <f t="shared" si="8"/>
        <v>0</v>
      </c>
      <c r="DN28" s="18">
        <f t="shared" si="8"/>
        <v>0</v>
      </c>
      <c r="DO28" s="18">
        <f t="shared" si="8"/>
        <v>-60794.900000000023</v>
      </c>
      <c r="DP28" s="18">
        <f t="shared" si="8"/>
        <v>0</v>
      </c>
      <c r="DQ28" s="18">
        <f t="shared" si="8"/>
        <v>-286346.51</v>
      </c>
      <c r="DR28" s="18">
        <f t="shared" si="8"/>
        <v>-152065.79999999993</v>
      </c>
      <c r="DS28" s="18">
        <f t="shared" si="8"/>
        <v>-69261.330000000016</v>
      </c>
      <c r="DT28" s="18">
        <f t="shared" si="8"/>
        <v>-91725.960000000021</v>
      </c>
      <c r="DU28" s="18">
        <f t="shared" si="8"/>
        <v>0</v>
      </c>
      <c r="DV28" s="18">
        <f t="shared" si="8"/>
        <v>0</v>
      </c>
      <c r="DW28" s="18">
        <f t="shared" si="8"/>
        <v>0</v>
      </c>
      <c r="DX28" s="18">
        <f t="shared" si="8"/>
        <v>0</v>
      </c>
      <c r="DY28" s="18">
        <f t="shared" si="8"/>
        <v>0</v>
      </c>
      <c r="DZ28" s="18">
        <f t="shared" si="8"/>
        <v>0</v>
      </c>
      <c r="EA28" s="18">
        <f t="shared" ref="EA28:FX28" si="9">SUM(EA21:EA27)</f>
        <v>-101778.17000000004</v>
      </c>
      <c r="EB28" s="18">
        <f t="shared" si="9"/>
        <v>-70171.22000000003</v>
      </c>
      <c r="EC28" s="18">
        <f t="shared" si="9"/>
        <v>0</v>
      </c>
      <c r="ED28" s="18">
        <f t="shared" si="9"/>
        <v>-66053.47000000003</v>
      </c>
      <c r="EE28" s="18">
        <f t="shared" si="9"/>
        <v>-296107.54000000004</v>
      </c>
      <c r="EF28" s="18">
        <f t="shared" si="9"/>
        <v>-69521.979999999981</v>
      </c>
      <c r="EG28" s="18">
        <f t="shared" si="9"/>
        <v>-77031.06</v>
      </c>
      <c r="EH28" s="18">
        <f t="shared" si="9"/>
        <v>-2955181.2299999991</v>
      </c>
      <c r="EI28" s="18">
        <f t="shared" si="9"/>
        <v>-253390.98750000008</v>
      </c>
      <c r="EJ28" s="18">
        <f t="shared" si="9"/>
        <v>0</v>
      </c>
      <c r="EK28" s="18">
        <f t="shared" si="9"/>
        <v>-13550.22</v>
      </c>
      <c r="EL28" s="18">
        <f t="shared" si="9"/>
        <v>0</v>
      </c>
      <c r="EM28" s="18">
        <f t="shared" si="9"/>
        <v>0</v>
      </c>
      <c r="EN28" s="18">
        <f t="shared" si="9"/>
        <v>-73417.84369897953</v>
      </c>
      <c r="EO28" s="18">
        <f t="shared" si="9"/>
        <v>0</v>
      </c>
      <c r="EP28" s="18">
        <f t="shared" si="9"/>
        <v>19690.466905516572</v>
      </c>
      <c r="EQ28" s="18">
        <f t="shared" si="9"/>
        <v>-42765.350000000006</v>
      </c>
      <c r="ER28" s="18">
        <f t="shared" si="9"/>
        <v>-42417.94</v>
      </c>
      <c r="ES28" s="18">
        <f t="shared" si="9"/>
        <v>-65310.290000000008</v>
      </c>
      <c r="ET28" s="18">
        <f t="shared" si="9"/>
        <v>-139455.96999999997</v>
      </c>
      <c r="EU28" s="18">
        <f t="shared" si="9"/>
        <v>0</v>
      </c>
      <c r="EV28" s="18">
        <f t="shared" si="9"/>
        <v>0</v>
      </c>
      <c r="EW28" s="18">
        <f t="shared" si="9"/>
        <v>-70721.477079535136</v>
      </c>
      <c r="EX28" s="18">
        <f t="shared" si="9"/>
        <v>-576.14610036012709</v>
      </c>
      <c r="EY28" s="18">
        <f t="shared" si="9"/>
        <v>-39479.950000000012</v>
      </c>
      <c r="EZ28" s="18">
        <f t="shared" si="9"/>
        <v>0</v>
      </c>
      <c r="FA28" s="18">
        <f t="shared" si="9"/>
        <v>0</v>
      </c>
      <c r="FB28" s="18">
        <f t="shared" si="9"/>
        <v>-16169.53</v>
      </c>
      <c r="FC28" s="18">
        <f t="shared" si="9"/>
        <v>-89714.489999999991</v>
      </c>
      <c r="FD28" s="18">
        <f t="shared" si="9"/>
        <v>-29577.51999999999</v>
      </c>
      <c r="FE28" s="18">
        <f t="shared" si="9"/>
        <v>0</v>
      </c>
      <c r="FF28" s="18">
        <f t="shared" si="9"/>
        <v>-35714.73000000001</v>
      </c>
      <c r="FG28" s="18">
        <f t="shared" si="9"/>
        <v>0</v>
      </c>
      <c r="FH28" s="18">
        <f t="shared" si="9"/>
        <v>0</v>
      </c>
      <c r="FI28" s="18">
        <f t="shared" si="9"/>
        <v>-87997.13</v>
      </c>
      <c r="FJ28" s="18">
        <f t="shared" si="9"/>
        <v>0</v>
      </c>
      <c r="FK28" s="18">
        <f t="shared" si="9"/>
        <v>-229631.4075</v>
      </c>
      <c r="FL28" s="18">
        <f t="shared" si="9"/>
        <v>-115255.8125</v>
      </c>
      <c r="FM28" s="18">
        <f t="shared" si="9"/>
        <v>-876786.05999999982</v>
      </c>
      <c r="FN28" s="18">
        <f t="shared" si="9"/>
        <v>0</v>
      </c>
      <c r="FO28" s="18">
        <f t="shared" si="9"/>
        <v>-26410.14</v>
      </c>
      <c r="FP28" s="18">
        <f t="shared" si="9"/>
        <v>0</v>
      </c>
      <c r="FQ28" s="18">
        <f t="shared" si="9"/>
        <v>0</v>
      </c>
      <c r="FR28" s="18">
        <f t="shared" si="9"/>
        <v>0</v>
      </c>
      <c r="FS28" s="18">
        <f t="shared" si="9"/>
        <v>0</v>
      </c>
      <c r="FT28" s="18">
        <f t="shared" si="9"/>
        <v>-149651.88</v>
      </c>
      <c r="FU28" s="18">
        <f t="shared" si="9"/>
        <v>-121144.40000000002</v>
      </c>
      <c r="FV28" s="18">
        <f t="shared" si="9"/>
        <v>0</v>
      </c>
      <c r="FW28" s="18">
        <f t="shared" si="9"/>
        <v>0</v>
      </c>
      <c r="FX28" s="18">
        <f t="shared" si="9"/>
        <v>-2988214.85</v>
      </c>
      <c r="FY28" s="18">
        <f>SUM(B28:FX28)</f>
        <v>-27750829.869895492</v>
      </c>
    </row>
    <row r="29" spans="1:254" x14ac:dyDescent="0.25">
      <c r="FV29" s="22"/>
      <c r="FX29" s="4"/>
      <c r="FY29" s="18"/>
    </row>
    <row r="30" spans="1:254" ht="13" x14ac:dyDescent="0.3">
      <c r="A30" s="24" t="s">
        <v>402</v>
      </c>
      <c r="B30" s="25">
        <f t="shared" ref="B30:BM30" si="10">ROUND(B17+B28,2)</f>
        <v>4968837.17</v>
      </c>
      <c r="C30" s="25">
        <f t="shared" si="10"/>
        <v>32364478.829999998</v>
      </c>
      <c r="D30" s="25">
        <f t="shared" si="10"/>
        <v>3828250.73</v>
      </c>
      <c r="E30" s="25">
        <f t="shared" si="10"/>
        <v>18450522.73</v>
      </c>
      <c r="F30" s="25">
        <f t="shared" si="10"/>
        <v>1489833.84</v>
      </c>
      <c r="G30" s="25">
        <f t="shared" si="10"/>
        <v>1145383.58</v>
      </c>
      <c r="H30" s="25">
        <f t="shared" si="10"/>
        <v>7278218.4800000004</v>
      </c>
      <c r="I30" s="25">
        <f t="shared" si="10"/>
        <v>1097634.68</v>
      </c>
      <c r="J30" s="25">
        <f t="shared" si="10"/>
        <v>154019.51</v>
      </c>
      <c r="K30" s="25">
        <f t="shared" si="10"/>
        <v>578200.31999999995</v>
      </c>
      <c r="L30" s="25">
        <f t="shared" si="10"/>
        <v>691375.1</v>
      </c>
      <c r="M30" s="25">
        <f t="shared" si="10"/>
        <v>47344961.590000004</v>
      </c>
      <c r="N30" s="25">
        <f t="shared" si="10"/>
        <v>8709849.8399999999</v>
      </c>
      <c r="O30" s="25">
        <f t="shared" si="10"/>
        <v>226721.25</v>
      </c>
      <c r="P30" s="25">
        <f t="shared" si="10"/>
        <v>34108216.170000002</v>
      </c>
      <c r="Q30" s="25">
        <f t="shared" si="10"/>
        <v>3956217.64</v>
      </c>
      <c r="R30" s="25">
        <f t="shared" si="10"/>
        <v>674909.12</v>
      </c>
      <c r="S30" s="25">
        <f t="shared" si="10"/>
        <v>301476.51</v>
      </c>
      <c r="T30" s="25">
        <f t="shared" si="10"/>
        <v>76367.490000000005</v>
      </c>
      <c r="U30" s="25">
        <f t="shared" si="10"/>
        <v>185266.86</v>
      </c>
      <c r="V30" s="25">
        <f t="shared" si="10"/>
        <v>176210.75</v>
      </c>
      <c r="W30" s="25">
        <f t="shared" si="10"/>
        <v>107341.59</v>
      </c>
      <c r="X30" s="25">
        <f t="shared" si="10"/>
        <v>501453.5</v>
      </c>
      <c r="Y30" s="25">
        <f t="shared" si="10"/>
        <v>355867.84</v>
      </c>
      <c r="Z30" s="25">
        <f t="shared" si="10"/>
        <v>26235216.170000002</v>
      </c>
      <c r="AA30" s="25">
        <f t="shared" si="10"/>
        <v>7055929.3899999997</v>
      </c>
      <c r="AB30" s="25">
        <f t="shared" si="10"/>
        <v>336447.78</v>
      </c>
      <c r="AC30" s="25">
        <f t="shared" si="10"/>
        <v>731785.89</v>
      </c>
      <c r="AD30" s="25">
        <f t="shared" si="10"/>
        <v>90088.9</v>
      </c>
      <c r="AE30" s="25">
        <f t="shared" si="10"/>
        <v>127375.77</v>
      </c>
      <c r="AF30" s="25">
        <f t="shared" si="10"/>
        <v>78056.53</v>
      </c>
      <c r="AG30" s="25">
        <f t="shared" si="10"/>
        <v>1223636.22</v>
      </c>
      <c r="AH30" s="25">
        <f t="shared" si="10"/>
        <v>272000.05</v>
      </c>
      <c r="AI30" s="25">
        <f t="shared" si="10"/>
        <v>336167.62</v>
      </c>
      <c r="AJ30" s="25">
        <f t="shared" si="10"/>
        <v>118887.85</v>
      </c>
      <c r="AK30" s="25">
        <f t="shared" si="10"/>
        <v>248851.12</v>
      </c>
      <c r="AL30" s="25">
        <f t="shared" si="10"/>
        <v>454788.26</v>
      </c>
      <c r="AM30" s="25">
        <f t="shared" si="10"/>
        <v>44885.22</v>
      </c>
      <c r="AN30" s="25">
        <f t="shared" si="10"/>
        <v>4712621.08</v>
      </c>
      <c r="AO30" s="25">
        <f t="shared" si="10"/>
        <v>42009209.219999999</v>
      </c>
      <c r="AP30" s="25">
        <f t="shared" si="10"/>
        <v>282408.24</v>
      </c>
      <c r="AQ30" s="25">
        <f t="shared" si="10"/>
        <v>40348814.520000003</v>
      </c>
      <c r="AR30" s="25">
        <f t="shared" si="10"/>
        <v>2353379.46</v>
      </c>
      <c r="AS30" s="25">
        <f t="shared" si="10"/>
        <v>1239725.03</v>
      </c>
      <c r="AT30" s="25">
        <f t="shared" si="10"/>
        <v>141122.64000000001</v>
      </c>
      <c r="AU30" s="25">
        <f t="shared" si="10"/>
        <v>430070.74</v>
      </c>
      <c r="AV30" s="25">
        <f t="shared" si="10"/>
        <v>377871.39</v>
      </c>
      <c r="AW30" s="25">
        <f t="shared" si="10"/>
        <v>147920.92000000001</v>
      </c>
      <c r="AX30" s="25">
        <f t="shared" si="10"/>
        <v>484631.44</v>
      </c>
      <c r="AY30" s="25">
        <f t="shared" si="10"/>
        <v>13582494.210000001</v>
      </c>
      <c r="AZ30" s="25">
        <f t="shared" si="10"/>
        <v>8686511.9100000001</v>
      </c>
      <c r="BA30" s="25">
        <f t="shared" si="10"/>
        <v>8817466.6500000004</v>
      </c>
      <c r="BB30" s="25">
        <f t="shared" si="10"/>
        <v>18585403.27</v>
      </c>
      <c r="BC30" s="25">
        <f t="shared" si="10"/>
        <v>2832763.1</v>
      </c>
      <c r="BD30" s="25">
        <f t="shared" si="10"/>
        <v>1088212.77</v>
      </c>
      <c r="BE30" s="25">
        <f t="shared" si="10"/>
        <v>21932970.489999998</v>
      </c>
      <c r="BF30" s="25">
        <f t="shared" si="10"/>
        <v>1245590.6100000001</v>
      </c>
      <c r="BG30" s="25">
        <f t="shared" si="10"/>
        <v>633576.43999999994</v>
      </c>
      <c r="BH30" s="25">
        <f t="shared" si="10"/>
        <v>433669.57</v>
      </c>
      <c r="BI30" s="25">
        <f t="shared" si="10"/>
        <v>4475380.53</v>
      </c>
      <c r="BJ30" s="25">
        <f t="shared" si="10"/>
        <v>37380710.240000002</v>
      </c>
      <c r="BK30" s="25">
        <f t="shared" si="10"/>
        <v>109676.88</v>
      </c>
      <c r="BL30" s="25">
        <f t="shared" si="10"/>
        <v>415951.57</v>
      </c>
      <c r="BM30" s="25">
        <f t="shared" si="10"/>
        <v>2920011.3</v>
      </c>
      <c r="BN30" s="25">
        <f t="shared" ref="BN30:DY30" si="11">ROUND(BN17+BN28,2)</f>
        <v>602413.03</v>
      </c>
      <c r="BO30" s="25">
        <f t="shared" si="11"/>
        <v>131155.37</v>
      </c>
      <c r="BP30" s="25">
        <f t="shared" si="11"/>
        <v>2518963.23</v>
      </c>
      <c r="BQ30" s="25">
        <f t="shared" si="11"/>
        <v>5025846.82</v>
      </c>
      <c r="BR30" s="25">
        <f t="shared" si="11"/>
        <v>1369339.35</v>
      </c>
      <c r="BS30" s="25">
        <f t="shared" si="11"/>
        <v>147743.79999999999</v>
      </c>
      <c r="BT30" s="25">
        <f t="shared" si="11"/>
        <v>199955.41</v>
      </c>
      <c r="BU30" s="25">
        <f t="shared" si="11"/>
        <v>0</v>
      </c>
      <c r="BV30" s="25">
        <f t="shared" si="11"/>
        <v>898357.74</v>
      </c>
      <c r="BW30" s="25">
        <f t="shared" si="11"/>
        <v>95554.38</v>
      </c>
      <c r="BX30" s="25">
        <f t="shared" si="11"/>
        <v>508640.35</v>
      </c>
      <c r="BY30" s="25">
        <f t="shared" si="11"/>
        <v>381610.64</v>
      </c>
      <c r="BZ30" s="25">
        <f t="shared" si="11"/>
        <v>59045.19</v>
      </c>
      <c r="CA30" s="25">
        <f t="shared" si="11"/>
        <v>51919789.229999997</v>
      </c>
      <c r="CB30" s="25">
        <f t="shared" si="11"/>
        <v>174521.15</v>
      </c>
      <c r="CC30" s="25">
        <f t="shared" si="11"/>
        <v>161975.96</v>
      </c>
      <c r="CD30" s="25">
        <f t="shared" si="11"/>
        <v>270313.46000000002</v>
      </c>
      <c r="CE30" s="25">
        <f t="shared" si="11"/>
        <v>94680.9</v>
      </c>
      <c r="CF30" s="25">
        <f t="shared" si="11"/>
        <v>166788.73000000001</v>
      </c>
      <c r="CG30" s="25">
        <f t="shared" si="11"/>
        <v>204538.57</v>
      </c>
      <c r="CH30" s="25">
        <f t="shared" si="11"/>
        <v>618453.51</v>
      </c>
      <c r="CI30" s="25">
        <f t="shared" si="11"/>
        <v>388753.01</v>
      </c>
      <c r="CJ30" s="25">
        <f t="shared" si="11"/>
        <v>1616293.95</v>
      </c>
      <c r="CK30" s="25">
        <f t="shared" si="11"/>
        <v>1418322.52</v>
      </c>
      <c r="CL30" s="25">
        <f t="shared" si="11"/>
        <v>422421.05</v>
      </c>
      <c r="CM30" s="25">
        <f t="shared" si="11"/>
        <v>19143579.300000001</v>
      </c>
      <c r="CN30" s="25">
        <f t="shared" si="11"/>
        <v>8724304.2100000009</v>
      </c>
      <c r="CO30" s="25">
        <f t="shared" si="11"/>
        <v>0</v>
      </c>
      <c r="CP30" s="25">
        <f t="shared" si="11"/>
        <v>882471.19</v>
      </c>
      <c r="CQ30" s="25">
        <f t="shared" si="11"/>
        <v>424700.7</v>
      </c>
      <c r="CR30" s="25">
        <f t="shared" si="11"/>
        <v>165294.16</v>
      </c>
      <c r="CS30" s="25">
        <f t="shared" si="11"/>
        <v>264320.95</v>
      </c>
      <c r="CT30" s="25">
        <f t="shared" si="11"/>
        <v>299477.96000000002</v>
      </c>
      <c r="CU30" s="25">
        <f t="shared" si="11"/>
        <v>75707.55</v>
      </c>
      <c r="CV30" s="25">
        <f t="shared" si="11"/>
        <v>283070.43</v>
      </c>
      <c r="CW30" s="25">
        <f t="shared" si="11"/>
        <v>438332.92</v>
      </c>
      <c r="CX30" s="25">
        <f t="shared" si="11"/>
        <v>118208.94</v>
      </c>
      <c r="CY30" s="25">
        <f t="shared" si="11"/>
        <v>1708264.98</v>
      </c>
      <c r="CZ30" s="25">
        <f t="shared" si="11"/>
        <v>124433.62</v>
      </c>
      <c r="DA30" s="25">
        <f t="shared" si="11"/>
        <v>191026.48</v>
      </c>
      <c r="DB30" s="25">
        <f t="shared" si="11"/>
        <v>122843.94</v>
      </c>
      <c r="DC30" s="25">
        <f t="shared" si="11"/>
        <v>301479.46000000002</v>
      </c>
      <c r="DD30" s="25">
        <f t="shared" si="11"/>
        <v>136486.21</v>
      </c>
      <c r="DE30" s="25">
        <f t="shared" si="11"/>
        <v>16570975.460000001</v>
      </c>
      <c r="DF30" s="25">
        <f t="shared" si="11"/>
        <v>39896.339999999997</v>
      </c>
      <c r="DG30" s="25">
        <f t="shared" si="11"/>
        <v>1206296.31</v>
      </c>
      <c r="DH30" s="25">
        <f t="shared" si="11"/>
        <v>1802064.05</v>
      </c>
      <c r="DI30" s="25">
        <f t="shared" si="11"/>
        <v>723899.31</v>
      </c>
      <c r="DJ30" s="25">
        <f t="shared" si="11"/>
        <v>282997.17</v>
      </c>
      <c r="DK30" s="25">
        <f t="shared" si="11"/>
        <v>2361834.65</v>
      </c>
      <c r="DL30" s="25">
        <f t="shared" si="11"/>
        <v>416808.06</v>
      </c>
      <c r="DM30" s="25">
        <f t="shared" si="11"/>
        <v>931638.25</v>
      </c>
      <c r="DN30" s="25">
        <f t="shared" si="11"/>
        <v>3198358.95</v>
      </c>
      <c r="DO30" s="25">
        <f t="shared" si="11"/>
        <v>162119.75</v>
      </c>
      <c r="DP30" s="25">
        <f t="shared" si="11"/>
        <v>0</v>
      </c>
      <c r="DQ30" s="25">
        <f t="shared" si="11"/>
        <v>763590.68</v>
      </c>
      <c r="DR30" s="25">
        <f t="shared" si="11"/>
        <v>405508.78</v>
      </c>
      <c r="DS30" s="25">
        <f t="shared" si="11"/>
        <v>184696.91</v>
      </c>
      <c r="DT30" s="25">
        <f t="shared" si="11"/>
        <v>244602.57</v>
      </c>
      <c r="DU30" s="25">
        <f t="shared" si="11"/>
        <v>392110.25</v>
      </c>
      <c r="DV30" s="25">
        <f t="shared" si="11"/>
        <v>466529.04</v>
      </c>
      <c r="DW30" s="25">
        <f t="shared" si="11"/>
        <v>179829.44</v>
      </c>
      <c r="DX30" s="25">
        <f t="shared" si="11"/>
        <v>196770.65</v>
      </c>
      <c r="DY30" s="25">
        <f t="shared" si="11"/>
        <v>549129.97</v>
      </c>
      <c r="DZ30" s="25">
        <f t="shared" ref="DZ30:FX30" si="12">ROUND(DZ17+DZ28,2)</f>
        <v>0</v>
      </c>
      <c r="EA30" s="25">
        <f t="shared" si="12"/>
        <v>271408.43</v>
      </c>
      <c r="EB30" s="25">
        <f t="shared" si="12"/>
        <v>187123.24</v>
      </c>
      <c r="EC30" s="25">
        <f t="shared" si="12"/>
        <v>0</v>
      </c>
      <c r="ED30" s="25">
        <f t="shared" si="12"/>
        <v>176142.56</v>
      </c>
      <c r="EE30" s="25">
        <f t="shared" si="12"/>
        <v>789620.11</v>
      </c>
      <c r="EF30" s="25">
        <f t="shared" si="12"/>
        <v>185391.96</v>
      </c>
      <c r="EG30" s="25">
        <f t="shared" si="12"/>
        <v>205416.15</v>
      </c>
      <c r="EH30" s="25">
        <f t="shared" si="12"/>
        <v>7061898.0099999998</v>
      </c>
      <c r="EI30" s="25">
        <f t="shared" si="12"/>
        <v>9355686.8399999999</v>
      </c>
      <c r="EJ30" s="25">
        <f t="shared" si="12"/>
        <v>658801.14</v>
      </c>
      <c r="EK30" s="25">
        <f t="shared" si="12"/>
        <v>416187.36</v>
      </c>
      <c r="EL30" s="25">
        <f t="shared" si="12"/>
        <v>340541.59</v>
      </c>
      <c r="EM30" s="25">
        <f t="shared" si="12"/>
        <v>1090180.99</v>
      </c>
      <c r="EN30" s="25">
        <f t="shared" si="12"/>
        <v>194001.19</v>
      </c>
      <c r="EO30" s="25">
        <f t="shared" si="12"/>
        <v>263806.36</v>
      </c>
      <c r="EP30" s="25">
        <f t="shared" si="12"/>
        <v>1918963.33</v>
      </c>
      <c r="EQ30" s="25">
        <f t="shared" si="12"/>
        <v>114040.94</v>
      </c>
      <c r="ER30" s="25">
        <f t="shared" si="12"/>
        <v>113114.49</v>
      </c>
      <c r="ES30" s="25">
        <f t="shared" si="12"/>
        <v>174160.78</v>
      </c>
      <c r="ET30" s="25">
        <f t="shared" si="12"/>
        <v>371882.59</v>
      </c>
      <c r="EU30" s="25">
        <f t="shared" si="12"/>
        <v>90584.17</v>
      </c>
      <c r="EV30" s="25">
        <f t="shared" si="12"/>
        <v>545946.65</v>
      </c>
      <c r="EW30" s="25">
        <f t="shared" si="12"/>
        <v>179945.73</v>
      </c>
      <c r="EX30" s="25">
        <f t="shared" si="12"/>
        <v>543425.79</v>
      </c>
      <c r="EY30" s="25">
        <f t="shared" si="12"/>
        <v>105279.89</v>
      </c>
      <c r="EZ30" s="25">
        <f t="shared" si="12"/>
        <v>1002175.33</v>
      </c>
      <c r="FA30" s="25">
        <f t="shared" si="12"/>
        <v>138813.44</v>
      </c>
      <c r="FB30" s="25">
        <f t="shared" si="12"/>
        <v>1392896.45</v>
      </c>
      <c r="FC30" s="25">
        <f t="shared" si="12"/>
        <v>239238.63</v>
      </c>
      <c r="FD30" s="25">
        <f t="shared" si="12"/>
        <v>78873.38</v>
      </c>
      <c r="FE30" s="25">
        <f t="shared" si="12"/>
        <v>348559.8</v>
      </c>
      <c r="FF30" s="25">
        <f t="shared" si="12"/>
        <v>95239.29</v>
      </c>
      <c r="FG30" s="25">
        <f t="shared" si="12"/>
        <v>99670.97</v>
      </c>
      <c r="FH30" s="25">
        <f t="shared" si="12"/>
        <v>750125.12</v>
      </c>
      <c r="FI30" s="25">
        <f t="shared" si="12"/>
        <v>234659.04</v>
      </c>
      <c r="FJ30" s="25">
        <f t="shared" si="12"/>
        <v>273076.2</v>
      </c>
      <c r="FK30" s="25">
        <f t="shared" si="12"/>
        <v>5131235.42</v>
      </c>
      <c r="FL30" s="25">
        <f t="shared" si="12"/>
        <v>1264613.3899999999</v>
      </c>
      <c r="FM30" s="25">
        <f t="shared" si="12"/>
        <v>22312885.890000001</v>
      </c>
      <c r="FN30" s="25">
        <f t="shared" si="12"/>
        <v>0</v>
      </c>
      <c r="FO30" s="25">
        <f t="shared" si="12"/>
        <v>1970487.87</v>
      </c>
      <c r="FP30" s="25">
        <f t="shared" si="12"/>
        <v>0</v>
      </c>
      <c r="FQ30" s="25">
        <f t="shared" si="12"/>
        <v>0</v>
      </c>
      <c r="FR30" s="25">
        <f t="shared" si="12"/>
        <v>0</v>
      </c>
      <c r="FS30" s="25">
        <f t="shared" si="12"/>
        <v>0</v>
      </c>
      <c r="FT30" s="25">
        <f t="shared" si="12"/>
        <v>399071.69</v>
      </c>
      <c r="FU30" s="25">
        <f t="shared" si="12"/>
        <v>323051.76</v>
      </c>
      <c r="FV30" s="25">
        <f t="shared" si="12"/>
        <v>318401.21999999997</v>
      </c>
      <c r="FW30" s="25">
        <f t="shared" si="12"/>
        <v>174217.29</v>
      </c>
      <c r="FX30" s="25">
        <f t="shared" si="12"/>
        <v>16721681.52</v>
      </c>
      <c r="FY30" s="25">
        <f>SUM(B30:FX30)</f>
        <v>634295557.03999984</v>
      </c>
      <c r="FZ30" s="22"/>
      <c r="GA30" s="22"/>
    </row>
    <row r="31" spans="1:254" x14ac:dyDescent="0.25">
      <c r="A31" s="18" t="s">
        <v>0</v>
      </c>
      <c r="FX31" s="4"/>
      <c r="FY31" s="4"/>
      <c r="FZ31" s="22"/>
    </row>
    <row r="32" spans="1:254" x14ac:dyDescent="0.25">
      <c r="B32" t="s">
        <v>405</v>
      </c>
      <c r="C32" s="22" t="s">
        <v>406</v>
      </c>
      <c r="L32" s="26"/>
      <c r="X32" s="22"/>
      <c r="AA32" s="25"/>
      <c r="AJ32" s="4"/>
      <c r="AO32" s="26"/>
      <c r="AQ32" s="25"/>
      <c r="BW32" s="26"/>
      <c r="BZ32" s="26"/>
      <c r="CE32" s="26"/>
      <c r="CO32" s="26"/>
      <c r="DB32" s="26"/>
      <c r="DC32" s="27"/>
      <c r="DZ32" s="12"/>
      <c r="EC32" s="26"/>
      <c r="EJ32" s="22"/>
      <c r="EO32" s="22"/>
      <c r="EQ32" s="22"/>
      <c r="EU32" s="26"/>
      <c r="EX32" s="26"/>
      <c r="EZ32" s="26"/>
      <c r="FA32" s="26"/>
      <c r="FG32" s="26"/>
      <c r="FH32" s="26"/>
      <c r="FJ32" s="26"/>
      <c r="FN32" s="26"/>
      <c r="FX32" s="25"/>
      <c r="FY32" s="4"/>
    </row>
    <row r="33" spans="1:183" x14ac:dyDescent="0.25">
      <c r="B33" s="28">
        <f>FY17</f>
        <v>662046386.88000047</v>
      </c>
      <c r="C33" s="39">
        <f>FY30</f>
        <v>634295557.03999984</v>
      </c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4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6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30"/>
      <c r="EU33" s="31"/>
      <c r="EV33" s="29"/>
      <c r="EW33" s="29"/>
      <c r="EX33" s="29"/>
      <c r="EY33" s="29"/>
      <c r="EZ33" s="29"/>
      <c r="FA33" s="29"/>
      <c r="FB33" s="29"/>
      <c r="FC33" s="29"/>
      <c r="FD33" s="29"/>
      <c r="FE33" s="29"/>
      <c r="FF33" s="29"/>
      <c r="FG33" s="29"/>
      <c r="FH33" s="29"/>
      <c r="FI33" s="29"/>
      <c r="FJ33" s="29"/>
      <c r="FK33" s="29"/>
      <c r="FL33" s="29"/>
      <c r="FM33" s="29"/>
      <c r="FN33" s="29"/>
      <c r="FO33" s="29"/>
      <c r="FP33" s="29"/>
      <c r="FQ33" s="29"/>
      <c r="FR33" s="29"/>
      <c r="FS33" s="29"/>
      <c r="FT33" s="29"/>
      <c r="FU33" s="29"/>
      <c r="FV33" s="29"/>
      <c r="FW33" s="29"/>
      <c r="FX33" s="4"/>
      <c r="FY33" s="4"/>
    </row>
    <row r="34" spans="1:183" x14ac:dyDescent="0.25">
      <c r="B34" s="48">
        <f>+B17+K17+M17+N17+P17+AA17+AK17+AM17+AO17+AQ17+AR17+AS17+AZ17+BF17+BL17+BU17+BX17+CI17+CM17+CN17+CO17+CS17+CY17+DZ17+EC17+EO17+EQ17+EV17+EZ17+FH17+FJ17+FK17+FL17+FO17</f>
        <v>247961058.25999999</v>
      </c>
      <c r="C34" s="49">
        <f>+B30+K30+M30+N30+P30+AA30+AK30+AM30+AO30+AQ30+AR30+AS30+BU30+BX30+CI30+CM30+CN30+CO30+CY30+DZ30+EC30+EO30+EQ30+EV30+EZ30+FH30+FJ30+FK30+FL30+FO30+BL30+AZ30+BF30+CS30</f>
        <v>241412283.22000003</v>
      </c>
      <c r="D34" s="53" t="s">
        <v>407</v>
      </c>
      <c r="E34" s="26"/>
      <c r="AJ34" s="4"/>
      <c r="AQ34" s="22"/>
      <c r="CE34" s="25"/>
      <c r="EC34" s="26"/>
      <c r="FX34" s="4"/>
      <c r="FY34" s="4"/>
    </row>
    <row r="35" spans="1:183" x14ac:dyDescent="0.25">
      <c r="B35" s="26">
        <f>B33-B34</f>
        <v>414085328.62000048</v>
      </c>
      <c r="C35" s="26">
        <f>C33-C34</f>
        <v>392883273.81999981</v>
      </c>
      <c r="D35" s="26">
        <f>B35-C35</f>
        <v>21202054.800000668</v>
      </c>
      <c r="AJ35" s="4"/>
      <c r="FX35" s="4"/>
      <c r="FY35" s="10"/>
    </row>
    <row r="36" spans="1:183" x14ac:dyDescent="0.25">
      <c r="B36" s="26"/>
      <c r="C36" s="26"/>
      <c r="AJ36" s="4"/>
      <c r="FX36" s="4"/>
      <c r="FY36" s="10"/>
    </row>
    <row r="37" spans="1:183" x14ac:dyDescent="0.25">
      <c r="A37" s="43"/>
      <c r="B37" s="26"/>
      <c r="FX37" s="4"/>
    </row>
    <row r="38" spans="1:183" x14ac:dyDescent="0.25"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</row>
    <row r="39" spans="1:183" x14ac:dyDescent="0.25"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"/>
      <c r="FY39" s="12"/>
      <c r="FZ39" s="44"/>
      <c r="GA39" s="26"/>
    </row>
    <row r="40" spans="1:183" x14ac:dyDescent="0.25">
      <c r="FX40" s="4"/>
    </row>
    <row r="41" spans="1:183" x14ac:dyDescent="0.25"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B42" s="45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"/>
      <c r="FY42" s="26"/>
    </row>
    <row r="43" spans="1:183" x14ac:dyDescent="0.25"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4"/>
    </row>
    <row r="44" spans="1:183" x14ac:dyDescent="0.25">
      <c r="FX44" s="4"/>
    </row>
    <row r="45" spans="1:183" x14ac:dyDescent="0.25">
      <c r="FX45" s="4"/>
    </row>
    <row r="46" spans="1:183" x14ac:dyDescent="0.25">
      <c r="FX46" s="4"/>
    </row>
    <row r="47" spans="1:183" x14ac:dyDescent="0.25">
      <c r="FX47" s="4"/>
    </row>
    <row r="48" spans="1:183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  <row r="74" spans="180:180" x14ac:dyDescent="0.25">
      <c r="FX74" s="4"/>
    </row>
  </sheetData>
  <conditionalFormatting sqref="A3">
    <cfRule type="cellIs" dxfId="21" priority="2" operator="greaterThan">
      <formula>0</formula>
    </cfRule>
  </conditionalFormatting>
  <conditionalFormatting sqref="B4:CR4 CT4:FX4">
    <cfRule type="cellIs" dxfId="20" priority="1" operator="greater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F4FC1-4E0A-4B65-A15A-629413FEF88C}">
  <dimension ref="A1:IT73"/>
  <sheetViews>
    <sheetView workbookViewId="0">
      <pane xSplit="1" ySplit="4" topLeftCell="B11" activePane="bottomRight" state="frozen"/>
      <selection pane="topRight" activeCell="C1" sqref="C1"/>
      <selection pane="bottomLeft" activeCell="A5" sqref="A5"/>
      <selection pane="bottomRight" activeCell="B16" sqref="B16"/>
    </sheetView>
  </sheetViews>
  <sheetFormatPr defaultColWidth="24.7265625" defaultRowHeight="12.5" x14ac:dyDescent="0.25"/>
  <cols>
    <col min="1" max="1" width="36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6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37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8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33"/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6560.5</v>
      </c>
      <c r="C5" s="6">
        <v>34668.800000000003</v>
      </c>
      <c r="D5" s="6">
        <v>5272.1</v>
      </c>
      <c r="E5" s="6">
        <v>23094.5</v>
      </c>
      <c r="F5" s="6">
        <v>1710</v>
      </c>
      <c r="G5" s="6">
        <v>1105</v>
      </c>
      <c r="H5" s="6">
        <v>7482.3</v>
      </c>
      <c r="I5" s="6">
        <v>2103.8000000000002</v>
      </c>
      <c r="J5" s="6">
        <v>253.3</v>
      </c>
      <c r="K5" s="6">
        <v>2194.3000000000002</v>
      </c>
      <c r="L5" s="6">
        <v>1009</v>
      </c>
      <c r="M5" s="6">
        <v>51113.9</v>
      </c>
      <c r="N5" s="6">
        <v>13208.4</v>
      </c>
      <c r="O5" s="6">
        <v>316.5</v>
      </c>
      <c r="P5" s="6">
        <v>37229.1</v>
      </c>
      <c r="Q5" s="6">
        <v>6498.8</v>
      </c>
      <c r="R5" s="6">
        <v>1616.8</v>
      </c>
      <c r="S5" s="6">
        <v>161.5</v>
      </c>
      <c r="T5" s="6">
        <v>57</v>
      </c>
      <c r="U5" s="6">
        <v>257.60000000000002</v>
      </c>
      <c r="V5" s="6">
        <v>133.80000000000001</v>
      </c>
      <c r="W5" s="6">
        <v>50</v>
      </c>
      <c r="X5" s="6">
        <v>904</v>
      </c>
      <c r="Y5" s="6">
        <v>231.2</v>
      </c>
      <c r="Z5" s="6">
        <v>31037.4</v>
      </c>
      <c r="AA5" s="6">
        <v>27431.599999999999</v>
      </c>
      <c r="AB5" s="6">
        <v>921</v>
      </c>
      <c r="AC5" s="6">
        <v>1276.0999999999999</v>
      </c>
      <c r="AD5" s="6">
        <v>97</v>
      </c>
      <c r="AE5" s="6">
        <v>168.4</v>
      </c>
      <c r="AF5" s="6">
        <v>611.1</v>
      </c>
      <c r="AG5" s="6">
        <v>974.9</v>
      </c>
      <c r="AH5" s="6">
        <v>374.3</v>
      </c>
      <c r="AI5" s="6">
        <v>176</v>
      </c>
      <c r="AJ5" s="6">
        <v>171.8</v>
      </c>
      <c r="AK5" s="6">
        <v>286</v>
      </c>
      <c r="AL5" s="6">
        <v>370</v>
      </c>
      <c r="AM5" s="6">
        <v>310.39999999999998</v>
      </c>
      <c r="AN5" s="6">
        <v>4561.3</v>
      </c>
      <c r="AO5" s="6">
        <v>85190.6</v>
      </c>
      <c r="AP5" s="6">
        <v>242.5</v>
      </c>
      <c r="AQ5" s="6">
        <v>60799.76</v>
      </c>
      <c r="AR5" s="6">
        <v>6294.6</v>
      </c>
      <c r="AS5" s="6">
        <v>2345.6</v>
      </c>
      <c r="AT5" s="6">
        <v>272</v>
      </c>
      <c r="AU5" s="6">
        <v>308.5</v>
      </c>
      <c r="AV5" s="6">
        <v>255</v>
      </c>
      <c r="AW5" s="6">
        <v>73</v>
      </c>
      <c r="AX5" s="6">
        <v>415.1</v>
      </c>
      <c r="AY5" s="6">
        <v>12362.6</v>
      </c>
      <c r="AZ5" s="6">
        <v>9147.9</v>
      </c>
      <c r="BA5" s="6">
        <v>7638.4</v>
      </c>
      <c r="BB5" s="6">
        <v>21991.3</v>
      </c>
      <c r="BC5" s="6">
        <v>3614.2</v>
      </c>
      <c r="BD5" s="6">
        <v>1242.8</v>
      </c>
      <c r="BE5" s="6">
        <v>25615.3</v>
      </c>
      <c r="BF5" s="6">
        <v>921.6</v>
      </c>
      <c r="BG5" s="6">
        <v>587.5</v>
      </c>
      <c r="BH5" s="6">
        <v>258.2</v>
      </c>
      <c r="BI5" s="6">
        <v>6283.6</v>
      </c>
      <c r="BJ5" s="6">
        <v>33191.699999999997</v>
      </c>
      <c r="BK5" s="6">
        <v>93.1</v>
      </c>
      <c r="BL5" s="6">
        <v>364.5</v>
      </c>
      <c r="BM5" s="6">
        <v>3196.7</v>
      </c>
      <c r="BN5" s="6">
        <v>1278.4000000000001</v>
      </c>
      <c r="BO5" s="6">
        <v>168.4</v>
      </c>
      <c r="BP5" s="6">
        <v>5651.2999999999993</v>
      </c>
      <c r="BQ5" s="6">
        <v>4493</v>
      </c>
      <c r="BR5" s="6">
        <v>1151.0999999999999</v>
      </c>
      <c r="BS5" s="6">
        <v>383.7</v>
      </c>
      <c r="BT5" s="6">
        <v>397.4</v>
      </c>
      <c r="BU5" s="6">
        <v>1247.5</v>
      </c>
      <c r="BV5" s="6">
        <v>2017</v>
      </c>
      <c r="BW5" s="6">
        <v>68.900000000000006</v>
      </c>
      <c r="BX5" s="6">
        <v>452.2</v>
      </c>
      <c r="BY5" s="6">
        <v>224</v>
      </c>
      <c r="BZ5" s="6">
        <v>147.4</v>
      </c>
      <c r="CA5" s="6">
        <v>74111.38</v>
      </c>
      <c r="CB5" s="6">
        <v>191</v>
      </c>
      <c r="CC5" s="6">
        <v>151.30000000000001</v>
      </c>
      <c r="CD5" s="6">
        <v>158.5</v>
      </c>
      <c r="CE5" s="6">
        <v>119.9</v>
      </c>
      <c r="CF5" s="6">
        <v>202.1</v>
      </c>
      <c r="CG5" s="6">
        <v>98.7</v>
      </c>
      <c r="CH5" s="6">
        <v>689.5</v>
      </c>
      <c r="CI5" s="6">
        <v>899.6</v>
      </c>
      <c r="CJ5" s="6">
        <v>4368.4599999999991</v>
      </c>
      <c r="CK5" s="6">
        <v>1269.5</v>
      </c>
      <c r="CL5" s="6">
        <v>694.7</v>
      </c>
      <c r="CM5" s="6">
        <v>28849.059999999998</v>
      </c>
      <c r="CN5" s="6">
        <v>14503.2</v>
      </c>
      <c r="CO5" s="6">
        <v>961.4</v>
      </c>
      <c r="CP5" s="6">
        <v>775</v>
      </c>
      <c r="CQ5" s="6">
        <v>222.7</v>
      </c>
      <c r="CR5" s="6">
        <v>300.2</v>
      </c>
      <c r="CS5" s="6">
        <v>115</v>
      </c>
      <c r="CT5" s="6">
        <v>471</v>
      </c>
      <c r="CU5" s="6">
        <v>50</v>
      </c>
      <c r="CV5" s="6">
        <v>204.5</v>
      </c>
      <c r="CW5" s="6">
        <v>462.8</v>
      </c>
      <c r="CX5" s="6">
        <v>50</v>
      </c>
      <c r="CY5" s="6">
        <v>1847.9</v>
      </c>
      <c r="CZ5" s="6">
        <v>200.7</v>
      </c>
      <c r="DA5" s="6">
        <v>318.3</v>
      </c>
      <c r="DB5" s="6">
        <v>183</v>
      </c>
      <c r="DC5" s="6">
        <v>170</v>
      </c>
      <c r="DD5" s="6">
        <v>296.5</v>
      </c>
      <c r="DE5" s="6">
        <v>19825.16</v>
      </c>
      <c r="DF5" s="6">
        <v>93.5</v>
      </c>
      <c r="DG5" s="6">
        <v>1846.6</v>
      </c>
      <c r="DH5" s="6">
        <v>2414.8000000000002</v>
      </c>
      <c r="DI5" s="6">
        <v>629.79999999999995</v>
      </c>
      <c r="DJ5" s="6">
        <v>481.3</v>
      </c>
      <c r="DK5" s="6">
        <v>5713.5</v>
      </c>
      <c r="DL5" s="6">
        <v>232.8</v>
      </c>
      <c r="DM5" s="6">
        <v>1290.5999999999999</v>
      </c>
      <c r="DN5" s="6">
        <v>3255.5</v>
      </c>
      <c r="DO5" s="6">
        <v>200.3</v>
      </c>
      <c r="DP5" s="6">
        <v>844</v>
      </c>
      <c r="DQ5" s="6">
        <v>1338.9</v>
      </c>
      <c r="DR5" s="6">
        <v>634</v>
      </c>
      <c r="DS5" s="6">
        <v>177.3</v>
      </c>
      <c r="DT5" s="6">
        <v>356.1</v>
      </c>
      <c r="DU5" s="6">
        <v>210.5</v>
      </c>
      <c r="DV5" s="6">
        <v>305.60000000000002</v>
      </c>
      <c r="DW5" s="6">
        <v>166.6</v>
      </c>
      <c r="DX5" s="6">
        <v>304</v>
      </c>
      <c r="DY5" s="6">
        <v>705.4</v>
      </c>
      <c r="DZ5" s="6">
        <v>525.1</v>
      </c>
      <c r="EA5" s="6">
        <v>553.4</v>
      </c>
      <c r="EB5" s="6">
        <v>293.3</v>
      </c>
      <c r="EC5" s="6">
        <v>1569.3</v>
      </c>
      <c r="ED5" s="6">
        <v>194</v>
      </c>
      <c r="EE5" s="6">
        <v>1391.9</v>
      </c>
      <c r="EF5" s="6">
        <v>257</v>
      </c>
      <c r="EG5" s="6">
        <v>247.8</v>
      </c>
      <c r="EH5" s="6">
        <v>14153.3</v>
      </c>
      <c r="EI5" s="6">
        <v>10245</v>
      </c>
      <c r="EJ5" s="6">
        <v>670</v>
      </c>
      <c r="EK5" s="6">
        <v>462.5</v>
      </c>
      <c r="EL5" s="6">
        <v>383.9</v>
      </c>
      <c r="EM5" s="6">
        <v>966.5</v>
      </c>
      <c r="EN5" s="6">
        <v>314.39999999999998</v>
      </c>
      <c r="EO5" s="6">
        <v>419.8</v>
      </c>
      <c r="EP5" s="6">
        <v>2540</v>
      </c>
      <c r="EQ5" s="6">
        <v>310</v>
      </c>
      <c r="ER5" s="6">
        <v>164.9</v>
      </c>
      <c r="ES5" s="6">
        <v>193.5</v>
      </c>
      <c r="ET5" s="6">
        <v>577.1</v>
      </c>
      <c r="EU5" s="6">
        <v>74.3</v>
      </c>
      <c r="EV5" s="6">
        <v>844.6</v>
      </c>
      <c r="EW5" s="6">
        <v>170</v>
      </c>
      <c r="EX5" s="6">
        <v>661.3</v>
      </c>
      <c r="EY5" s="6">
        <v>130.5</v>
      </c>
      <c r="EZ5" s="6">
        <v>3432.3</v>
      </c>
      <c r="FA5" s="6">
        <v>295.7</v>
      </c>
      <c r="FB5" s="6">
        <v>1952.4</v>
      </c>
      <c r="FC5" s="6">
        <v>403</v>
      </c>
      <c r="FD5" s="6">
        <v>82.4</v>
      </c>
      <c r="FE5" s="6">
        <v>192.1</v>
      </c>
      <c r="FF5" s="6">
        <v>125.8</v>
      </c>
      <c r="FG5" s="6">
        <v>71</v>
      </c>
      <c r="FH5" s="6">
        <v>1732.8</v>
      </c>
      <c r="FI5" s="6">
        <v>2013</v>
      </c>
      <c r="FJ5" s="6">
        <v>2543.1999999999998</v>
      </c>
      <c r="FK5" s="6">
        <v>8456.4</v>
      </c>
      <c r="FL5" s="6">
        <v>3910.5</v>
      </c>
      <c r="FM5" s="6">
        <v>22377.3</v>
      </c>
      <c r="FN5" s="6">
        <v>1113.2</v>
      </c>
      <c r="FO5" s="6">
        <v>2307.5</v>
      </c>
      <c r="FP5" s="6">
        <v>985.5</v>
      </c>
      <c r="FQ5" s="6">
        <v>169.5</v>
      </c>
      <c r="FR5" s="6">
        <v>177.5</v>
      </c>
      <c r="FS5" s="6">
        <v>57.1</v>
      </c>
      <c r="FT5" s="6">
        <v>808.9</v>
      </c>
      <c r="FU5" s="6">
        <v>695</v>
      </c>
      <c r="FV5" s="6">
        <v>159.6</v>
      </c>
      <c r="FW5" s="6">
        <v>65</v>
      </c>
      <c r="FX5" s="7">
        <v>21229.850000000002</v>
      </c>
      <c r="FY5" s="6">
        <f>SUM(B5:FX5)</f>
        <v>854017.97000000044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4821</v>
      </c>
      <c r="C6" s="7">
        <v>19501.599999999999</v>
      </c>
      <c r="D6" s="7">
        <v>4799.1000000000004</v>
      </c>
      <c r="E6" s="7">
        <v>12353.5</v>
      </c>
      <c r="F6" s="7">
        <v>752.8</v>
      </c>
      <c r="G6" s="7">
        <v>446</v>
      </c>
      <c r="H6" s="7">
        <v>6561</v>
      </c>
      <c r="I6" s="7">
        <v>1608.1</v>
      </c>
      <c r="J6" s="7">
        <v>149</v>
      </c>
      <c r="K6" s="7">
        <v>1364.8</v>
      </c>
      <c r="L6" s="7">
        <v>753</v>
      </c>
      <c r="M6" s="7">
        <v>19034.099999999999</v>
      </c>
      <c r="N6" s="7">
        <v>3108</v>
      </c>
      <c r="O6" s="7">
        <v>158.4</v>
      </c>
      <c r="P6" s="7">
        <v>31256</v>
      </c>
      <c r="Q6" s="7">
        <v>3594</v>
      </c>
      <c r="R6" s="7">
        <v>932.3</v>
      </c>
      <c r="S6" s="7">
        <v>117</v>
      </c>
      <c r="T6" s="7">
        <v>38.5</v>
      </c>
      <c r="U6" s="7">
        <v>183.3</v>
      </c>
      <c r="V6" s="7">
        <v>39.9</v>
      </c>
      <c r="W6" s="7">
        <v>22</v>
      </c>
      <c r="X6" s="7">
        <v>739</v>
      </c>
      <c r="Y6" s="7">
        <v>90.1</v>
      </c>
      <c r="Z6" s="7">
        <v>11329.9</v>
      </c>
      <c r="AA6" s="7">
        <v>7464.8</v>
      </c>
      <c r="AB6" s="7">
        <v>318</v>
      </c>
      <c r="AC6" s="7">
        <v>554.79999999999995</v>
      </c>
      <c r="AD6" s="7">
        <v>67.7</v>
      </c>
      <c r="AE6" s="7">
        <v>89.9</v>
      </c>
      <c r="AF6" s="7">
        <v>189.2</v>
      </c>
      <c r="AG6" s="7">
        <v>637.20000000000005</v>
      </c>
      <c r="AH6" s="7">
        <v>222</v>
      </c>
      <c r="AI6" s="7">
        <v>149</v>
      </c>
      <c r="AJ6" s="7">
        <v>149</v>
      </c>
      <c r="AK6" s="7">
        <v>235.8</v>
      </c>
      <c r="AL6" s="7">
        <v>217.4</v>
      </c>
      <c r="AM6" s="7">
        <v>141.9</v>
      </c>
      <c r="AN6" s="7">
        <v>2541.6</v>
      </c>
      <c r="AO6" s="7">
        <v>53422.8</v>
      </c>
      <c r="AP6" s="7">
        <v>146.4</v>
      </c>
      <c r="AQ6" s="7">
        <v>10837</v>
      </c>
      <c r="AR6" s="7">
        <v>2707.8</v>
      </c>
      <c r="AS6" s="7">
        <v>600.70000000000005</v>
      </c>
      <c r="AT6" s="7">
        <v>101</v>
      </c>
      <c r="AU6" s="7">
        <v>189</v>
      </c>
      <c r="AV6" s="7">
        <v>86.6</v>
      </c>
      <c r="AW6" s="7">
        <v>40</v>
      </c>
      <c r="AX6" s="7">
        <v>210.9</v>
      </c>
      <c r="AY6" s="7">
        <v>8190.7</v>
      </c>
      <c r="AZ6" s="7">
        <v>4309.8</v>
      </c>
      <c r="BA6" s="7">
        <v>3643.9</v>
      </c>
      <c r="BB6" s="7">
        <v>14504.6</v>
      </c>
      <c r="BC6" s="7">
        <v>787.6</v>
      </c>
      <c r="BD6" s="7">
        <v>423.3</v>
      </c>
      <c r="BE6" s="7">
        <v>5890.6</v>
      </c>
      <c r="BF6" s="7">
        <v>552.5</v>
      </c>
      <c r="BG6" s="7">
        <v>169</v>
      </c>
      <c r="BH6" s="7">
        <v>188.3</v>
      </c>
      <c r="BI6" s="7">
        <v>1084.3</v>
      </c>
      <c r="BJ6" s="7">
        <v>13237</v>
      </c>
      <c r="BK6" s="7">
        <v>51.9</v>
      </c>
      <c r="BL6" s="7">
        <v>229.6</v>
      </c>
      <c r="BM6" s="7">
        <v>1822.9</v>
      </c>
      <c r="BN6" s="7">
        <v>685.4</v>
      </c>
      <c r="BO6" s="7">
        <v>92.1</v>
      </c>
      <c r="BP6" s="7">
        <v>2954.2</v>
      </c>
      <c r="BQ6" s="7">
        <v>2229.8000000000002</v>
      </c>
      <c r="BR6" s="7">
        <v>767.6</v>
      </c>
      <c r="BS6" s="7">
        <v>163.9</v>
      </c>
      <c r="BT6" s="7">
        <v>167.1</v>
      </c>
      <c r="BU6" s="7">
        <v>415.2</v>
      </c>
      <c r="BV6" s="7">
        <v>714.8</v>
      </c>
      <c r="BW6" s="7">
        <v>26.4</v>
      </c>
      <c r="BX6" s="7">
        <v>354</v>
      </c>
      <c r="BY6" s="7">
        <v>160.69999999999999</v>
      </c>
      <c r="BZ6" s="7">
        <v>41.7</v>
      </c>
      <c r="CA6" s="7">
        <v>22604.9</v>
      </c>
      <c r="CB6" s="7">
        <v>124.2</v>
      </c>
      <c r="CC6" s="7">
        <v>11</v>
      </c>
      <c r="CD6" s="7">
        <v>74</v>
      </c>
      <c r="CE6" s="7">
        <v>46</v>
      </c>
      <c r="CF6" s="7">
        <v>88.8</v>
      </c>
      <c r="CG6" s="7">
        <v>68</v>
      </c>
      <c r="CH6" s="7">
        <v>417.6</v>
      </c>
      <c r="CI6" s="7">
        <v>536.4</v>
      </c>
      <c r="CJ6" s="7">
        <v>1812.8</v>
      </c>
      <c r="CK6" s="7">
        <v>502.4</v>
      </c>
      <c r="CL6" s="7">
        <v>343.6</v>
      </c>
      <c r="CM6" s="7">
        <v>10084.200000000001</v>
      </c>
      <c r="CN6" s="7">
        <v>4727.6000000000004</v>
      </c>
      <c r="CO6" s="7">
        <v>433.1</v>
      </c>
      <c r="CP6" s="7">
        <v>577.20000000000005</v>
      </c>
      <c r="CQ6" s="7">
        <v>75</v>
      </c>
      <c r="CR6" s="7">
        <v>109.4</v>
      </c>
      <c r="CS6" s="7">
        <v>93</v>
      </c>
      <c r="CT6" s="7">
        <v>208.7</v>
      </c>
      <c r="CU6" s="7">
        <v>8.3000000000000007</v>
      </c>
      <c r="CV6" s="7">
        <v>114.7</v>
      </c>
      <c r="CW6" s="7">
        <v>227.9</v>
      </c>
      <c r="CX6" s="7">
        <v>14</v>
      </c>
      <c r="CY6" s="7">
        <v>1006.1</v>
      </c>
      <c r="CZ6" s="7">
        <v>49</v>
      </c>
      <c r="DA6" s="7">
        <v>92</v>
      </c>
      <c r="DB6" s="7">
        <v>48</v>
      </c>
      <c r="DC6" s="7">
        <v>107</v>
      </c>
      <c r="DD6" s="7">
        <v>130</v>
      </c>
      <c r="DE6" s="7">
        <v>11481.5</v>
      </c>
      <c r="DF6" s="7">
        <v>37</v>
      </c>
      <c r="DG6" s="7">
        <v>980.2</v>
      </c>
      <c r="DH6" s="7">
        <v>1581.4</v>
      </c>
      <c r="DI6" s="7">
        <v>337.5</v>
      </c>
      <c r="DJ6" s="7">
        <v>197.6</v>
      </c>
      <c r="DK6" s="7">
        <v>3218.3</v>
      </c>
      <c r="DL6" s="7">
        <v>133</v>
      </c>
      <c r="DM6" s="7">
        <v>838.5</v>
      </c>
      <c r="DN6" s="7">
        <v>1991.1</v>
      </c>
      <c r="DO6" s="7">
        <v>66</v>
      </c>
      <c r="DP6" s="7">
        <v>354.6</v>
      </c>
      <c r="DQ6" s="7">
        <v>993.3</v>
      </c>
      <c r="DR6" s="7">
        <v>461.4</v>
      </c>
      <c r="DS6" s="7">
        <v>151.30000000000001</v>
      </c>
      <c r="DT6" s="7">
        <v>204.9</v>
      </c>
      <c r="DU6" s="7">
        <v>93.3</v>
      </c>
      <c r="DV6" s="7">
        <v>153.69999999999999</v>
      </c>
      <c r="DW6" s="7">
        <v>56</v>
      </c>
      <c r="DX6" s="7">
        <v>73</v>
      </c>
      <c r="DY6" s="7">
        <v>251.1</v>
      </c>
      <c r="DZ6" s="7">
        <v>217.4</v>
      </c>
      <c r="EA6" s="7">
        <v>321.39999999999998</v>
      </c>
      <c r="EB6" s="7">
        <v>99</v>
      </c>
      <c r="EC6" s="7">
        <v>103.3</v>
      </c>
      <c r="ED6" s="7">
        <v>138.4</v>
      </c>
      <c r="EE6" s="7">
        <v>971.6</v>
      </c>
      <c r="EF6" s="7">
        <v>165.8</v>
      </c>
      <c r="EG6" s="7">
        <v>130.19999999999999</v>
      </c>
      <c r="EH6" s="7">
        <v>10903.2</v>
      </c>
      <c r="EI6" s="7">
        <v>5259.7</v>
      </c>
      <c r="EJ6" s="7">
        <v>245</v>
      </c>
      <c r="EK6" s="7">
        <v>220.7</v>
      </c>
      <c r="EL6" s="7">
        <v>214.4</v>
      </c>
      <c r="EM6" s="7">
        <v>684.2</v>
      </c>
      <c r="EN6" s="7">
        <v>141.1</v>
      </c>
      <c r="EO6" s="7">
        <v>115</v>
      </c>
      <c r="EP6" s="7">
        <v>491</v>
      </c>
      <c r="EQ6" s="7">
        <v>85</v>
      </c>
      <c r="ER6" s="7">
        <v>118</v>
      </c>
      <c r="ES6" s="7">
        <v>150</v>
      </c>
      <c r="ET6" s="7">
        <v>540.29999999999995</v>
      </c>
      <c r="EU6" s="7">
        <v>44</v>
      </c>
      <c r="EV6" s="7">
        <v>245.7</v>
      </c>
      <c r="EW6" s="7">
        <v>90.3</v>
      </c>
      <c r="EX6" s="7">
        <v>425.9</v>
      </c>
      <c r="EY6" s="7">
        <v>71.5</v>
      </c>
      <c r="EZ6" s="7">
        <v>1305.2</v>
      </c>
      <c r="FA6" s="7">
        <v>214.5</v>
      </c>
      <c r="FB6" s="7">
        <v>635.29999999999995</v>
      </c>
      <c r="FC6" s="7">
        <v>225.7</v>
      </c>
      <c r="FD6" s="7">
        <v>51.1</v>
      </c>
      <c r="FE6" s="7">
        <v>104.6</v>
      </c>
      <c r="FF6" s="7">
        <v>54</v>
      </c>
      <c r="FG6" s="7">
        <v>33</v>
      </c>
      <c r="FH6" s="7">
        <v>1029</v>
      </c>
      <c r="FI6" s="7">
        <v>745</v>
      </c>
      <c r="FJ6" s="7">
        <v>1373.7</v>
      </c>
      <c r="FK6" s="7">
        <v>2151</v>
      </c>
      <c r="FL6" s="7">
        <v>1277</v>
      </c>
      <c r="FM6" s="7">
        <v>15657.6</v>
      </c>
      <c r="FN6" s="7">
        <v>575.29999999999995</v>
      </c>
      <c r="FO6" s="7">
        <v>1323.7</v>
      </c>
      <c r="FP6" s="7">
        <v>351.1</v>
      </c>
      <c r="FQ6" s="7">
        <v>45</v>
      </c>
      <c r="FR6" s="7">
        <v>42.3</v>
      </c>
      <c r="FS6" s="7">
        <v>31.5</v>
      </c>
      <c r="FT6" s="7">
        <v>485</v>
      </c>
      <c r="FU6" s="7">
        <v>433.3</v>
      </c>
      <c r="FV6" s="7">
        <v>85.5</v>
      </c>
      <c r="FW6" s="7">
        <v>29.8</v>
      </c>
      <c r="FX6" s="7"/>
      <c r="FY6" s="6">
        <f>SUM(B6:FX6)</f>
        <v>387772.69999999995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77934324.75</v>
      </c>
      <c r="C8" s="10">
        <v>390531137.88600004</v>
      </c>
      <c r="D8" s="10">
        <v>64109257.324000008</v>
      </c>
      <c r="E8" s="10">
        <v>257933755.59499997</v>
      </c>
      <c r="F8" s="10">
        <v>20172478.309999999</v>
      </c>
      <c r="G8" s="10">
        <v>13187782.6</v>
      </c>
      <c r="H8" s="10">
        <v>89688610.277999997</v>
      </c>
      <c r="I8" s="10">
        <v>24300142.899999999</v>
      </c>
      <c r="J8" s="10">
        <v>4257003.24</v>
      </c>
      <c r="K8" s="10">
        <v>26143620</v>
      </c>
      <c r="L8" s="10">
        <v>13714030.619999999</v>
      </c>
      <c r="M8" s="10">
        <v>584144562.90999997</v>
      </c>
      <c r="N8" s="10">
        <v>144033827.53</v>
      </c>
      <c r="O8" s="10">
        <v>5187379.51</v>
      </c>
      <c r="P8" s="10">
        <v>458347013.79299998</v>
      </c>
      <c r="Q8" s="10">
        <v>72495287.170000002</v>
      </c>
      <c r="R8" s="10">
        <v>18990331.129999999</v>
      </c>
      <c r="S8" s="10">
        <v>3247356.85</v>
      </c>
      <c r="T8" s="10">
        <v>1414949.22</v>
      </c>
      <c r="U8" s="10">
        <v>4216256.3899999997</v>
      </c>
      <c r="V8" s="10">
        <v>2801531.69</v>
      </c>
      <c r="W8" s="10">
        <v>1234890.77</v>
      </c>
      <c r="X8" s="10">
        <v>11015686.68</v>
      </c>
      <c r="Y8" s="10">
        <v>3811868.72</v>
      </c>
      <c r="Z8" s="10">
        <v>345304198.10000002</v>
      </c>
      <c r="AA8" s="10">
        <v>308280109.13999999</v>
      </c>
      <c r="AB8" s="10">
        <v>11163774.59</v>
      </c>
      <c r="AC8" s="10">
        <v>14401280.140000001</v>
      </c>
      <c r="AD8" s="10">
        <v>2193244.6800000002</v>
      </c>
      <c r="AE8" s="10">
        <v>3367995.65</v>
      </c>
      <c r="AF8" s="10">
        <v>7965433.3600000003</v>
      </c>
      <c r="AG8" s="10">
        <v>11661458.9</v>
      </c>
      <c r="AH8" s="10">
        <v>5298820.47</v>
      </c>
      <c r="AI8" s="10">
        <v>3562680.05</v>
      </c>
      <c r="AJ8" s="10">
        <v>3453526.17</v>
      </c>
      <c r="AK8" s="10">
        <v>4583460.9400000004</v>
      </c>
      <c r="AL8" s="10">
        <v>5291522.8600000003</v>
      </c>
      <c r="AM8" s="10">
        <v>4805109.58</v>
      </c>
      <c r="AN8" s="10">
        <v>51205864.93</v>
      </c>
      <c r="AO8" s="10">
        <v>1002592494.67</v>
      </c>
      <c r="AP8" s="10">
        <v>4322713.3099999996</v>
      </c>
      <c r="AQ8" s="10">
        <v>664455002.44679999</v>
      </c>
      <c r="AR8" s="10">
        <v>75090569.38000001</v>
      </c>
      <c r="AS8" s="10">
        <v>26702572.199999999</v>
      </c>
      <c r="AT8" s="10">
        <v>4579745.74</v>
      </c>
      <c r="AU8" s="10">
        <v>5039228.38</v>
      </c>
      <c r="AV8" s="10">
        <v>4395372.24</v>
      </c>
      <c r="AW8" s="10">
        <v>1848104.72</v>
      </c>
      <c r="AX8" s="10">
        <v>5985012.9400000004</v>
      </c>
      <c r="AY8" s="10">
        <v>141643828.56999999</v>
      </c>
      <c r="AZ8" s="10">
        <v>98638408.060000002</v>
      </c>
      <c r="BA8" s="10">
        <v>83087915.219999999</v>
      </c>
      <c r="BB8" s="10">
        <v>247014017.35700002</v>
      </c>
      <c r="BC8" s="10">
        <v>38997103.259999998</v>
      </c>
      <c r="BD8" s="10">
        <v>14452481.43</v>
      </c>
      <c r="BE8" s="10">
        <v>275729638.49000001</v>
      </c>
      <c r="BF8" s="10">
        <v>11755611.67</v>
      </c>
      <c r="BG8" s="10">
        <v>7609459.7699999996</v>
      </c>
      <c r="BH8" s="10">
        <v>4550589.7699999996</v>
      </c>
      <c r="BI8" s="10">
        <v>67788466.930000007</v>
      </c>
      <c r="BJ8" s="10">
        <v>360777453.82999998</v>
      </c>
      <c r="BK8" s="10">
        <v>2216243.83</v>
      </c>
      <c r="BL8" s="10">
        <v>5420079.1200000001</v>
      </c>
      <c r="BM8" s="10">
        <v>35189237.409999996</v>
      </c>
      <c r="BN8" s="10">
        <v>14609283.02</v>
      </c>
      <c r="BO8" s="10">
        <v>3397952.4</v>
      </c>
      <c r="BP8" s="10">
        <v>68695086.5</v>
      </c>
      <c r="BQ8" s="10">
        <v>50720993.07</v>
      </c>
      <c r="BR8" s="10">
        <v>14479934.279999999</v>
      </c>
      <c r="BS8" s="10">
        <v>5766371.3600000003</v>
      </c>
      <c r="BT8" s="10">
        <v>5922814.0700000003</v>
      </c>
      <c r="BU8" s="10">
        <v>14501208.789999999</v>
      </c>
      <c r="BV8" s="10">
        <v>23229236.039999999</v>
      </c>
      <c r="BW8" s="10">
        <v>1781744.71</v>
      </c>
      <c r="BX8" s="10">
        <v>6429493.0899999999</v>
      </c>
      <c r="BY8" s="10">
        <v>3900180.83</v>
      </c>
      <c r="BZ8" s="10">
        <v>3103264.09</v>
      </c>
      <c r="CA8" s="10">
        <v>816447025.60679996</v>
      </c>
      <c r="CB8" s="10">
        <v>3534839.16</v>
      </c>
      <c r="CC8" s="10">
        <v>2835204.01</v>
      </c>
      <c r="CD8" s="10">
        <v>3109911.05</v>
      </c>
      <c r="CE8" s="10">
        <v>2467533.2999999998</v>
      </c>
      <c r="CF8" s="10">
        <v>3659178.56</v>
      </c>
      <c r="CG8" s="10">
        <v>2274751.41</v>
      </c>
      <c r="CH8" s="10">
        <v>8472233.6999999993</v>
      </c>
      <c r="CI8" s="10">
        <v>11527091.41</v>
      </c>
      <c r="CJ8" s="10">
        <v>50107287.672199994</v>
      </c>
      <c r="CK8" s="10">
        <v>15284948.84</v>
      </c>
      <c r="CL8" s="10">
        <v>9460360.0099999998</v>
      </c>
      <c r="CM8" s="10">
        <v>310943144.57800001</v>
      </c>
      <c r="CN8" s="10">
        <v>156444693.50999999</v>
      </c>
      <c r="CO8" s="10">
        <v>12228888.060000001</v>
      </c>
      <c r="CP8" s="10">
        <v>10290517.369999999</v>
      </c>
      <c r="CQ8" s="10">
        <v>3953168.6</v>
      </c>
      <c r="CR8" s="10">
        <v>4573177.63</v>
      </c>
      <c r="CS8" s="10">
        <v>2542775.4900000002</v>
      </c>
      <c r="CT8" s="10">
        <v>5343287.6100000003</v>
      </c>
      <c r="CU8" s="10">
        <v>1150499.77</v>
      </c>
      <c r="CV8" s="10">
        <v>3782476.84</v>
      </c>
      <c r="CW8" s="10">
        <v>6011029.8600000003</v>
      </c>
      <c r="CX8" s="10">
        <v>1235986.58</v>
      </c>
      <c r="CY8" s="10">
        <v>21037092.25</v>
      </c>
      <c r="CZ8" s="10">
        <v>3640090.14</v>
      </c>
      <c r="DA8" s="10">
        <v>4813007.74</v>
      </c>
      <c r="DB8" s="10">
        <v>3466523.54</v>
      </c>
      <c r="DC8" s="10">
        <v>3447891.21</v>
      </c>
      <c r="DD8" s="10">
        <v>4625129.34</v>
      </c>
      <c r="DE8" s="10">
        <v>213943734.25799999</v>
      </c>
      <c r="DF8" s="10">
        <v>2221460.09</v>
      </c>
      <c r="DG8" s="10">
        <v>20691068.239999998</v>
      </c>
      <c r="DH8" s="10">
        <v>26983453.73</v>
      </c>
      <c r="DI8" s="10">
        <v>8087813.1299999999</v>
      </c>
      <c r="DJ8" s="10">
        <v>6287654.6799999997</v>
      </c>
      <c r="DK8" s="10">
        <v>65845606.780000001</v>
      </c>
      <c r="DL8" s="10">
        <v>4314287.7</v>
      </c>
      <c r="DM8" s="10">
        <v>15641940.109999999</v>
      </c>
      <c r="DN8" s="10">
        <v>37733660.490000002</v>
      </c>
      <c r="DO8" s="10">
        <v>3835375.22</v>
      </c>
      <c r="DP8" s="10">
        <v>10430451.529999999</v>
      </c>
      <c r="DQ8" s="10">
        <v>16138367.99</v>
      </c>
      <c r="DR8" s="10">
        <v>8410095.3399999999</v>
      </c>
      <c r="DS8" s="10">
        <v>3635908.41</v>
      </c>
      <c r="DT8" s="10">
        <v>5202465.09</v>
      </c>
      <c r="DU8" s="10">
        <v>3824675.96</v>
      </c>
      <c r="DV8" s="10">
        <v>4717593.07</v>
      </c>
      <c r="DW8" s="10">
        <v>3706908.81</v>
      </c>
      <c r="DX8" s="10">
        <v>5064986.5599999996</v>
      </c>
      <c r="DY8" s="10">
        <v>9229260.9100000001</v>
      </c>
      <c r="DZ8" s="10">
        <v>7031176.7800000003</v>
      </c>
      <c r="EA8" s="10">
        <v>7145800.7199999997</v>
      </c>
      <c r="EB8" s="10">
        <v>4320932.6100000003</v>
      </c>
      <c r="EC8" s="10">
        <v>23259673.48</v>
      </c>
      <c r="ED8" s="10">
        <v>3641777.45</v>
      </c>
      <c r="EE8" s="10">
        <v>16450115.33</v>
      </c>
      <c r="EF8" s="10">
        <v>4108593.61</v>
      </c>
      <c r="EG8" s="10">
        <v>4059192.23</v>
      </c>
      <c r="EH8" s="10">
        <v>163687034.40000001</v>
      </c>
      <c r="EI8" s="10">
        <v>110421167.34999999</v>
      </c>
      <c r="EJ8" s="10">
        <v>8211234.9299999997</v>
      </c>
      <c r="EK8" s="10">
        <v>5812243.7300000004</v>
      </c>
      <c r="EL8" s="10">
        <v>5411602.79</v>
      </c>
      <c r="EM8" s="10">
        <v>11816616.58</v>
      </c>
      <c r="EN8" s="10">
        <v>4712022.42</v>
      </c>
      <c r="EO8" s="10">
        <v>6005312.2199999997</v>
      </c>
      <c r="EP8" s="10">
        <v>29203245.379999999</v>
      </c>
      <c r="EQ8" s="10">
        <v>5028829.8899999997</v>
      </c>
      <c r="ER8" s="10">
        <v>3297793.59</v>
      </c>
      <c r="ES8" s="10">
        <v>4205760.08</v>
      </c>
      <c r="ET8" s="10">
        <v>7821202.0700000003</v>
      </c>
      <c r="EU8" s="10">
        <v>1893445.02</v>
      </c>
      <c r="EV8" s="10">
        <v>13370071.560000001</v>
      </c>
      <c r="EW8" s="10">
        <v>3659286.27</v>
      </c>
      <c r="EX8" s="10">
        <v>7647683.2000000002</v>
      </c>
      <c r="EY8" s="10">
        <v>2780155.05</v>
      </c>
      <c r="EZ8" s="10">
        <v>41747412.399999999</v>
      </c>
      <c r="FA8" s="10">
        <v>4765168.7699999996</v>
      </c>
      <c r="FB8" s="10">
        <v>21970505.670000002</v>
      </c>
      <c r="FC8" s="10">
        <v>5643145.6299999999</v>
      </c>
      <c r="FD8" s="10">
        <v>1991377.31</v>
      </c>
      <c r="FE8" s="10">
        <v>3689779.86</v>
      </c>
      <c r="FF8" s="10">
        <v>2767543.75</v>
      </c>
      <c r="FG8" s="10">
        <v>1710188.19</v>
      </c>
      <c r="FH8" s="10">
        <v>20277824.690000001</v>
      </c>
      <c r="FI8" s="10">
        <v>22248675.289999999</v>
      </c>
      <c r="FJ8" s="10">
        <v>28782923.780000001</v>
      </c>
      <c r="FK8" s="10">
        <v>91255549.319999993</v>
      </c>
      <c r="FL8" s="10">
        <v>42894665.549999997</v>
      </c>
      <c r="FM8" s="10">
        <v>254903396.11000001</v>
      </c>
      <c r="FN8" s="10">
        <v>13151936.9</v>
      </c>
      <c r="FO8" s="10">
        <v>26761209.670000002</v>
      </c>
      <c r="FP8" s="10">
        <v>11876720.48</v>
      </c>
      <c r="FQ8" s="10">
        <v>3378415.69</v>
      </c>
      <c r="FR8" s="10">
        <v>3425421.11</v>
      </c>
      <c r="FS8" s="10">
        <v>1484796</v>
      </c>
      <c r="FT8" s="10">
        <v>10706968.07</v>
      </c>
      <c r="FU8" s="10">
        <v>8940971.0099999998</v>
      </c>
      <c r="FV8" s="10">
        <v>3290841.9</v>
      </c>
      <c r="FW8" s="10">
        <v>1676825.22</v>
      </c>
      <c r="FX8" s="10">
        <v>237943028.57999995</v>
      </c>
      <c r="FY8" s="4">
        <f>SUM(B8:FX8)</f>
        <v>9778814251.0548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32843006.846999999</v>
      </c>
      <c r="C10" s="11">
        <v>111193003.557</v>
      </c>
      <c r="D10" s="11">
        <v>33658554.725999996</v>
      </c>
      <c r="E10" s="11">
        <v>86699656.475999996</v>
      </c>
      <c r="F10" s="11">
        <v>11556043.038279999</v>
      </c>
      <c r="G10" s="11">
        <v>3534877.125</v>
      </c>
      <c r="H10" s="11">
        <v>30096297.927000001</v>
      </c>
      <c r="I10" s="11">
        <v>4471018.6950000003</v>
      </c>
      <c r="J10" s="11">
        <v>1310559.966</v>
      </c>
      <c r="K10" s="11">
        <v>21741787.49109</v>
      </c>
      <c r="L10" s="11">
        <v>8295154.9605339998</v>
      </c>
      <c r="M10" s="11">
        <v>167403090.4461</v>
      </c>
      <c r="N10" s="11">
        <v>67182883.164000005</v>
      </c>
      <c r="O10" s="11">
        <v>1434314.898</v>
      </c>
      <c r="P10" s="11">
        <v>150435268.49700001</v>
      </c>
      <c r="Q10" s="11">
        <v>1881507.0689999999</v>
      </c>
      <c r="R10" s="11">
        <v>14228053.750680001</v>
      </c>
      <c r="S10" s="11">
        <v>614978.32988700003</v>
      </c>
      <c r="T10" s="11">
        <v>725061.15193300007</v>
      </c>
      <c r="U10" s="11">
        <v>898929.87300000002</v>
      </c>
      <c r="V10" s="11">
        <v>181522.51199999999</v>
      </c>
      <c r="W10" s="11">
        <v>275447.50738400006</v>
      </c>
      <c r="X10" s="11">
        <v>1686060.45328</v>
      </c>
      <c r="Y10" s="11">
        <v>608232.15755</v>
      </c>
      <c r="Z10" s="11">
        <v>144339748.41600001</v>
      </c>
      <c r="AA10" s="11">
        <v>259061521.428</v>
      </c>
      <c r="AB10" s="11">
        <v>8289534.29856</v>
      </c>
      <c r="AC10" s="11">
        <v>8682467.2151040006</v>
      </c>
      <c r="AD10" s="11">
        <v>582630.48274200002</v>
      </c>
      <c r="AE10" s="11">
        <v>976499.1165779999</v>
      </c>
      <c r="AF10" s="11">
        <v>4231010.3126499997</v>
      </c>
      <c r="AG10" s="11">
        <v>816308.05157999997</v>
      </c>
      <c r="AH10" s="11">
        <v>271452.33</v>
      </c>
      <c r="AI10" s="11">
        <v>777295.80871200003</v>
      </c>
      <c r="AJ10" s="11">
        <v>1357863.58344</v>
      </c>
      <c r="AK10" s="11">
        <v>2452395.906</v>
      </c>
      <c r="AL10" s="11">
        <v>1218925.8733080002</v>
      </c>
      <c r="AM10" s="11">
        <v>4163568.2736900002</v>
      </c>
      <c r="AN10" s="11">
        <v>13293770.763840001</v>
      </c>
      <c r="AO10" s="11">
        <v>683339374.08899999</v>
      </c>
      <c r="AP10" s="11">
        <v>1775449.4287149999</v>
      </c>
      <c r="AQ10" s="11">
        <v>285461279.56800002</v>
      </c>
      <c r="AR10" s="11">
        <v>55838235.418139994</v>
      </c>
      <c r="AS10" s="11">
        <v>10654815.869999999</v>
      </c>
      <c r="AT10" s="11">
        <v>1658359.5926920001</v>
      </c>
      <c r="AU10" s="11">
        <v>1198323.801</v>
      </c>
      <c r="AV10" s="11">
        <v>941305.90795999987</v>
      </c>
      <c r="AW10" s="11">
        <v>638166.45594000001</v>
      </c>
      <c r="AX10" s="11">
        <v>1585215.09</v>
      </c>
      <c r="AY10" s="11">
        <v>15846084.932400001</v>
      </c>
      <c r="AZ10" s="11">
        <v>21907358.465300001</v>
      </c>
      <c r="BA10" s="11">
        <v>5749310.8945599999</v>
      </c>
      <c r="BB10" s="11">
        <v>85369857.986699998</v>
      </c>
      <c r="BC10" s="11">
        <v>14444432.459999999</v>
      </c>
      <c r="BD10" s="11">
        <v>4944093.00416</v>
      </c>
      <c r="BE10" s="11">
        <v>75060737.370000005</v>
      </c>
      <c r="BF10" s="11">
        <v>1678877.28</v>
      </c>
      <c r="BG10" s="11">
        <v>1916163.0189</v>
      </c>
      <c r="BH10" s="11">
        <v>655548.20150999993</v>
      </c>
      <c r="BI10" s="11">
        <v>25151362.109999999</v>
      </c>
      <c r="BJ10" s="11">
        <v>46218317.039999999</v>
      </c>
      <c r="BK10" s="11">
        <v>222651.82800000001</v>
      </c>
      <c r="BL10" s="11">
        <v>1057456.280826</v>
      </c>
      <c r="BM10" s="11">
        <v>9107370.0270000007</v>
      </c>
      <c r="BN10" s="11">
        <v>3681067.6017570002</v>
      </c>
      <c r="BO10" s="11">
        <v>2371460.9042260004</v>
      </c>
      <c r="BP10" s="11">
        <v>47408306.619180001</v>
      </c>
      <c r="BQ10" s="11">
        <v>8327339.4149999991</v>
      </c>
      <c r="BR10" s="11">
        <v>3250154.2730999999</v>
      </c>
      <c r="BS10" s="11">
        <v>3088295.2109699999</v>
      </c>
      <c r="BT10" s="11">
        <v>2274961.026639</v>
      </c>
      <c r="BU10" s="11">
        <v>13747819.951889999</v>
      </c>
      <c r="BV10" s="11">
        <v>16838283.117320001</v>
      </c>
      <c r="BW10" s="11">
        <v>1057858.7057100001</v>
      </c>
      <c r="BX10" s="11">
        <v>3245116.0409999997</v>
      </c>
      <c r="BY10" s="11">
        <v>960352.65899999999</v>
      </c>
      <c r="BZ10" s="11">
        <v>2303523.099442</v>
      </c>
      <c r="CA10" s="11">
        <v>367168289.74199998</v>
      </c>
      <c r="CB10" s="11">
        <v>511729.76678399998</v>
      </c>
      <c r="CC10" s="11">
        <v>467760.06815999997</v>
      </c>
      <c r="CD10" s="11">
        <v>1161999.216</v>
      </c>
      <c r="CE10" s="11">
        <v>767410.52937</v>
      </c>
      <c r="CF10" s="11">
        <v>669414.05099999998</v>
      </c>
      <c r="CG10" s="11">
        <v>456460.37537999998</v>
      </c>
      <c r="CH10" s="11">
        <v>3083660.8470000001</v>
      </c>
      <c r="CI10" s="11">
        <v>9778837.8271139991</v>
      </c>
      <c r="CJ10" s="11">
        <v>16899416.018139999</v>
      </c>
      <c r="CK10" s="11">
        <v>2826776.1515000002</v>
      </c>
      <c r="CL10" s="11">
        <v>1661340.3933600001</v>
      </c>
      <c r="CM10" s="11">
        <v>132790607.064</v>
      </c>
      <c r="CN10" s="11">
        <v>83163389.404360011</v>
      </c>
      <c r="CO10" s="11">
        <v>11480350.450000001</v>
      </c>
      <c r="CP10" s="11">
        <v>2454945.9266220001</v>
      </c>
      <c r="CQ10" s="11">
        <v>386874.19495999999</v>
      </c>
      <c r="CR10" s="11">
        <v>1462789.3988880001</v>
      </c>
      <c r="CS10" s="11">
        <v>605336.36600000004</v>
      </c>
      <c r="CT10" s="11">
        <v>452561.67360000004</v>
      </c>
      <c r="CU10" s="11">
        <v>412325.4351</v>
      </c>
      <c r="CV10" s="11">
        <v>1188268.913223</v>
      </c>
      <c r="CW10" s="11">
        <v>2129026.005504</v>
      </c>
      <c r="CX10" s="11">
        <v>170327.745</v>
      </c>
      <c r="CY10" s="11">
        <v>6252794.676</v>
      </c>
      <c r="CZ10" s="11">
        <v>1292097.5549999999</v>
      </c>
      <c r="DA10" s="11">
        <v>1217821.014</v>
      </c>
      <c r="DB10" s="11">
        <v>1191206.383842</v>
      </c>
      <c r="DC10" s="11">
        <v>964991.94679999992</v>
      </c>
      <c r="DD10" s="11">
        <v>2049350.1775499999</v>
      </c>
      <c r="DE10" s="11">
        <v>67986981.450000003</v>
      </c>
      <c r="DF10" s="11">
        <v>1363304.8541970002</v>
      </c>
      <c r="DG10" s="11">
        <v>9771442.5620520003</v>
      </c>
      <c r="DH10" s="11">
        <v>12053015.146500001</v>
      </c>
      <c r="DI10" s="11">
        <v>1582908.90381</v>
      </c>
      <c r="DJ10" s="11">
        <v>1102913.26948</v>
      </c>
      <c r="DK10" s="11">
        <v>21777604.96655</v>
      </c>
      <c r="DL10" s="11">
        <v>596932.46880100004</v>
      </c>
      <c r="DM10" s="11">
        <v>7053144.6869999999</v>
      </c>
      <c r="DN10" s="11">
        <v>9648991.3499999996</v>
      </c>
      <c r="DO10" s="11">
        <v>904091.49</v>
      </c>
      <c r="DP10" s="11">
        <v>9947249.5836800002</v>
      </c>
      <c r="DQ10" s="11">
        <v>2304063.1439999999</v>
      </c>
      <c r="DR10" s="11">
        <v>1015668.72</v>
      </c>
      <c r="DS10" s="11">
        <v>295536.00412600004</v>
      </c>
      <c r="DT10" s="11">
        <v>744179.13</v>
      </c>
      <c r="DU10" s="11">
        <v>244885.24799999999</v>
      </c>
      <c r="DV10" s="11">
        <v>512855.16757499997</v>
      </c>
      <c r="DW10" s="11">
        <v>2333311.8015999999</v>
      </c>
      <c r="DX10" s="11">
        <v>3340365.3369600005</v>
      </c>
      <c r="DY10" s="11">
        <v>5023482.1361400001</v>
      </c>
      <c r="DZ10" s="11">
        <v>6351236.9757000003</v>
      </c>
      <c r="EA10" s="11">
        <v>2134627.29</v>
      </c>
      <c r="EB10" s="11">
        <v>923236.59600000002</v>
      </c>
      <c r="EC10" s="11">
        <v>22568122.030080002</v>
      </c>
      <c r="ED10" s="11">
        <v>472250.52</v>
      </c>
      <c r="EE10" s="11">
        <v>2132242.9878750001</v>
      </c>
      <c r="EF10" s="11">
        <v>777144.321</v>
      </c>
      <c r="EG10" s="11">
        <v>360994.05</v>
      </c>
      <c r="EH10" s="11">
        <v>33766598.222999997</v>
      </c>
      <c r="EI10" s="11">
        <v>27821842.929000001</v>
      </c>
      <c r="EJ10" s="11">
        <v>2901788.3680700003</v>
      </c>
      <c r="EK10" s="11">
        <v>1725392.5273199999</v>
      </c>
      <c r="EL10" s="11">
        <v>2360095.94618</v>
      </c>
      <c r="EM10" s="11">
        <v>2003860.89</v>
      </c>
      <c r="EN10" s="11">
        <v>1179171.675</v>
      </c>
      <c r="EO10" s="11">
        <v>3684663.0072400002</v>
      </c>
      <c r="EP10" s="11">
        <v>10825631.762770001</v>
      </c>
      <c r="EQ10" s="11">
        <v>2897862.4196500001</v>
      </c>
      <c r="ER10" s="11">
        <v>875082.74399999995</v>
      </c>
      <c r="ES10" s="11">
        <v>1182446.9369999999</v>
      </c>
      <c r="ET10" s="11">
        <v>1122153.156</v>
      </c>
      <c r="EU10" s="11">
        <v>1097876.90591</v>
      </c>
      <c r="EV10" s="11">
        <v>8981148.3468660004</v>
      </c>
      <c r="EW10" s="11">
        <v>417592.46389000001</v>
      </c>
      <c r="EX10" s="11">
        <v>930620.88</v>
      </c>
      <c r="EY10" s="11">
        <v>806083.35582000006</v>
      </c>
      <c r="EZ10" s="11">
        <v>36189055.088018</v>
      </c>
      <c r="FA10" s="11">
        <v>3982524.9556800001</v>
      </c>
      <c r="FB10" s="11">
        <v>11057031.93015</v>
      </c>
      <c r="FC10" s="11">
        <v>1325334.2039999999</v>
      </c>
      <c r="FD10" s="11">
        <v>541562.974024</v>
      </c>
      <c r="FE10" s="11">
        <v>580700.90700000001</v>
      </c>
      <c r="FF10" s="11">
        <v>892341.38699999999</v>
      </c>
      <c r="FG10" s="11">
        <v>846585.86510400008</v>
      </c>
      <c r="FH10" s="11">
        <v>13530251.557242</v>
      </c>
      <c r="FI10" s="11">
        <v>18497682.124159999</v>
      </c>
      <c r="FJ10" s="11">
        <v>23421444.484950002</v>
      </c>
      <c r="FK10" s="11">
        <v>51818632.847999997</v>
      </c>
      <c r="FL10" s="11">
        <v>26979462.15958</v>
      </c>
      <c r="FM10" s="11">
        <v>64515349.530000001</v>
      </c>
      <c r="FN10" s="11">
        <v>12346843.293720001</v>
      </c>
      <c r="FO10" s="11">
        <v>14015001.491145</v>
      </c>
      <c r="FP10" s="11">
        <v>11472301.140000001</v>
      </c>
      <c r="FQ10" s="11">
        <v>3107157.01</v>
      </c>
      <c r="FR10" s="11">
        <v>2717041.0066799996</v>
      </c>
      <c r="FS10" s="11">
        <v>1390846.0639000002</v>
      </c>
      <c r="FT10" s="11">
        <v>3471852.1405000002</v>
      </c>
      <c r="FU10" s="11">
        <v>2454384.0391199999</v>
      </c>
      <c r="FV10" s="11">
        <v>450812.31489799998</v>
      </c>
      <c r="FW10" s="11">
        <v>357125.30075000005</v>
      </c>
      <c r="FX10" s="11">
        <v>0</v>
      </c>
      <c r="FY10" s="4">
        <f>SUM(B10:FX10)</f>
        <v>3925427165.0856795</v>
      </c>
      <c r="FZ10" s="4"/>
    </row>
    <row r="11" spans="1:254" x14ac:dyDescent="0.25">
      <c r="A11" s="8" t="s">
        <v>414</v>
      </c>
      <c r="B11" s="12">
        <v>2486103.7400000002</v>
      </c>
      <c r="C11" s="12">
        <v>5722195.21</v>
      </c>
      <c r="D11" s="12">
        <v>1488921.66</v>
      </c>
      <c r="E11" s="12">
        <v>8370814.6399999997</v>
      </c>
      <c r="F11" s="12">
        <v>589322.68999999994</v>
      </c>
      <c r="G11" s="12">
        <v>53874.12</v>
      </c>
      <c r="H11" s="12">
        <v>1602194.08</v>
      </c>
      <c r="I11" s="12">
        <v>531892.17000000004</v>
      </c>
      <c r="J11" s="12">
        <v>144747.29</v>
      </c>
      <c r="K11" s="12">
        <v>1464762.74</v>
      </c>
      <c r="L11" s="12">
        <v>482581.66</v>
      </c>
      <c r="M11" s="12">
        <v>12636998.84</v>
      </c>
      <c r="N11" s="12">
        <v>5371193.4500000002</v>
      </c>
      <c r="O11" s="12">
        <v>85687.11</v>
      </c>
      <c r="P11" s="12">
        <v>9409437.8599999994</v>
      </c>
      <c r="Q11" s="12">
        <v>104826.22</v>
      </c>
      <c r="R11" s="12">
        <v>1058699.57</v>
      </c>
      <c r="S11" s="12">
        <v>7796.8</v>
      </c>
      <c r="T11" s="12">
        <v>70030.66</v>
      </c>
      <c r="U11" s="12">
        <v>86202.79</v>
      </c>
      <c r="V11" s="12">
        <v>18403.849999999999</v>
      </c>
      <c r="W11" s="12">
        <v>25569.200000000001</v>
      </c>
      <c r="X11" s="12">
        <v>137008.97</v>
      </c>
      <c r="Y11" s="12">
        <v>62529.99</v>
      </c>
      <c r="Z11" s="12">
        <v>6826844.5599999996</v>
      </c>
      <c r="AA11" s="12">
        <v>12703217.529999999</v>
      </c>
      <c r="AB11" s="12">
        <v>733088.39</v>
      </c>
      <c r="AC11" s="12">
        <v>765338.98</v>
      </c>
      <c r="AD11" s="12">
        <v>60785.05</v>
      </c>
      <c r="AE11" s="12">
        <v>96620.85</v>
      </c>
      <c r="AF11" s="12">
        <v>332294.17</v>
      </c>
      <c r="AG11" s="12">
        <v>162874.26</v>
      </c>
      <c r="AH11" s="12">
        <v>56051.74</v>
      </c>
      <c r="AI11" s="12">
        <v>139696.16</v>
      </c>
      <c r="AJ11" s="12">
        <v>50153.09</v>
      </c>
      <c r="AK11" s="12">
        <v>136478.41</v>
      </c>
      <c r="AL11" s="12">
        <v>108754.41</v>
      </c>
      <c r="AM11" s="12">
        <v>518653.93</v>
      </c>
      <c r="AN11" s="12">
        <v>1736922.12</v>
      </c>
      <c r="AO11" s="12">
        <v>36419101.409999996</v>
      </c>
      <c r="AP11" s="12">
        <v>114154.15</v>
      </c>
      <c r="AQ11" s="12">
        <v>20329146.010000002</v>
      </c>
      <c r="AR11" s="12">
        <v>3012130.71</v>
      </c>
      <c r="AS11" s="12">
        <v>1131092.32</v>
      </c>
      <c r="AT11" s="12">
        <v>193574.48</v>
      </c>
      <c r="AU11" s="12">
        <v>165380.70000000001</v>
      </c>
      <c r="AV11" s="12">
        <v>112909.41</v>
      </c>
      <c r="AW11" s="12">
        <v>81831.03</v>
      </c>
      <c r="AX11" s="12">
        <v>133275.51</v>
      </c>
      <c r="AY11" s="12">
        <v>1536087.09</v>
      </c>
      <c r="AZ11" s="12">
        <v>2320786.4700000002</v>
      </c>
      <c r="BA11" s="12">
        <v>492666.09</v>
      </c>
      <c r="BB11" s="12">
        <v>8357424.1100000003</v>
      </c>
      <c r="BC11" s="12">
        <v>1340447.97</v>
      </c>
      <c r="BD11" s="12">
        <v>451730.17</v>
      </c>
      <c r="BE11" s="12">
        <v>7293314.9400000004</v>
      </c>
      <c r="BF11" s="12">
        <v>124916.55</v>
      </c>
      <c r="BG11" s="12">
        <v>184334.54</v>
      </c>
      <c r="BH11" s="12">
        <v>70285.149999999994</v>
      </c>
      <c r="BI11" s="12">
        <v>1941438.87</v>
      </c>
      <c r="BJ11" s="12">
        <v>3573443.67</v>
      </c>
      <c r="BK11" s="12">
        <v>17265.79</v>
      </c>
      <c r="BL11" s="12">
        <v>95252.46</v>
      </c>
      <c r="BM11" s="12">
        <v>1135081.67</v>
      </c>
      <c r="BN11" s="12">
        <v>373634.27</v>
      </c>
      <c r="BO11" s="12">
        <v>231957.22</v>
      </c>
      <c r="BP11" s="12">
        <v>2156348.7599999998</v>
      </c>
      <c r="BQ11" s="12">
        <v>582213.41</v>
      </c>
      <c r="BR11" s="12">
        <v>309913.81</v>
      </c>
      <c r="BS11" s="12">
        <v>161091.41</v>
      </c>
      <c r="BT11" s="12">
        <v>93411.67</v>
      </c>
      <c r="BU11" s="12">
        <v>752815.7</v>
      </c>
      <c r="BV11" s="12">
        <v>856290.13</v>
      </c>
      <c r="BW11" s="12">
        <v>91405.49</v>
      </c>
      <c r="BX11" s="12">
        <v>318902.01</v>
      </c>
      <c r="BY11" s="12">
        <v>91684.87</v>
      </c>
      <c r="BZ11" s="12">
        <v>358753.67</v>
      </c>
      <c r="CA11" s="12">
        <v>24362000.199999999</v>
      </c>
      <c r="CB11" s="12">
        <v>6523.44</v>
      </c>
      <c r="CC11" s="12">
        <v>89625.5</v>
      </c>
      <c r="CD11" s="12">
        <v>118160.05</v>
      </c>
      <c r="CE11" s="12">
        <v>83737</v>
      </c>
      <c r="CF11" s="12">
        <v>60761.01</v>
      </c>
      <c r="CG11" s="12">
        <v>30109.95</v>
      </c>
      <c r="CH11" s="12">
        <v>251140.34</v>
      </c>
      <c r="CI11" s="12">
        <v>413656.77</v>
      </c>
      <c r="CJ11" s="12">
        <v>1699098.36</v>
      </c>
      <c r="CK11" s="12">
        <v>238217.67</v>
      </c>
      <c r="CL11" s="12">
        <v>186303</v>
      </c>
      <c r="CM11" s="12">
        <v>8558859.9399999995</v>
      </c>
      <c r="CN11" s="12">
        <v>5388104.3200000003</v>
      </c>
      <c r="CO11" s="12">
        <v>748537.61</v>
      </c>
      <c r="CP11" s="12">
        <v>404598.69</v>
      </c>
      <c r="CQ11" s="12">
        <v>75865.52</v>
      </c>
      <c r="CR11" s="12">
        <v>233975.56</v>
      </c>
      <c r="CS11" s="12">
        <v>88616.37</v>
      </c>
      <c r="CT11" s="12">
        <v>52286.5</v>
      </c>
      <c r="CU11" s="12">
        <v>40493.43</v>
      </c>
      <c r="CV11" s="12">
        <v>171301.41</v>
      </c>
      <c r="CW11" s="12">
        <v>229723.19</v>
      </c>
      <c r="CX11" s="12">
        <v>20357.29</v>
      </c>
      <c r="CY11" s="12">
        <v>736830.09</v>
      </c>
      <c r="CZ11" s="12">
        <v>156502.28</v>
      </c>
      <c r="DA11" s="12">
        <v>120477.05</v>
      </c>
      <c r="DB11" s="12">
        <v>152541.37</v>
      </c>
      <c r="DC11" s="12">
        <v>84776.14</v>
      </c>
      <c r="DD11" s="12">
        <v>223666.64</v>
      </c>
      <c r="DE11" s="12">
        <v>7700362.0300000003</v>
      </c>
      <c r="DF11" s="12">
        <v>138143.76</v>
      </c>
      <c r="DG11" s="12">
        <v>944994.79</v>
      </c>
      <c r="DH11" s="12">
        <v>1275976.19</v>
      </c>
      <c r="DI11" s="12">
        <v>158596.21</v>
      </c>
      <c r="DJ11" s="12">
        <v>87605.49</v>
      </c>
      <c r="DK11" s="12">
        <v>2625339.33</v>
      </c>
      <c r="DL11" s="12">
        <v>78402.84</v>
      </c>
      <c r="DM11" s="12">
        <v>599029.62</v>
      </c>
      <c r="DN11" s="12">
        <v>765444.43</v>
      </c>
      <c r="DO11" s="12">
        <v>60640.1</v>
      </c>
      <c r="DP11" s="12">
        <v>483159.99</v>
      </c>
      <c r="DQ11" s="12">
        <v>361120.57</v>
      </c>
      <c r="DR11" s="12">
        <v>214726.39999999999</v>
      </c>
      <c r="DS11" s="12">
        <v>55058.11</v>
      </c>
      <c r="DT11" s="12">
        <v>124347.19</v>
      </c>
      <c r="DU11" s="12">
        <v>49615.06</v>
      </c>
      <c r="DV11" s="12">
        <v>111040.06</v>
      </c>
      <c r="DW11" s="12">
        <v>143950.67000000001</v>
      </c>
      <c r="DX11" s="12">
        <v>239560.98</v>
      </c>
      <c r="DY11" s="12">
        <v>412967.03</v>
      </c>
      <c r="DZ11" s="12">
        <v>679726.33</v>
      </c>
      <c r="EA11" s="12">
        <v>248733.05</v>
      </c>
      <c r="EB11" s="12">
        <v>110128.77</v>
      </c>
      <c r="EC11" s="12">
        <v>691194.7</v>
      </c>
      <c r="ED11" s="12">
        <v>65386.43</v>
      </c>
      <c r="EE11" s="12">
        <v>326679.2</v>
      </c>
      <c r="EF11" s="12">
        <v>113173.66</v>
      </c>
      <c r="EG11" s="12">
        <v>51089.69</v>
      </c>
      <c r="EH11" s="12">
        <v>3110099.38</v>
      </c>
      <c r="EI11" s="12">
        <v>2226590.86</v>
      </c>
      <c r="EJ11" s="12">
        <v>129585.27</v>
      </c>
      <c r="EK11" s="12">
        <v>85115.18</v>
      </c>
      <c r="EL11" s="12">
        <v>279061.11</v>
      </c>
      <c r="EM11" s="12">
        <v>268552.46000000002</v>
      </c>
      <c r="EN11" s="12">
        <v>112545.45</v>
      </c>
      <c r="EO11" s="12">
        <v>205284.14</v>
      </c>
      <c r="EP11" s="12">
        <v>916333.94</v>
      </c>
      <c r="EQ11" s="12">
        <v>204633.9</v>
      </c>
      <c r="ER11" s="12">
        <v>227450.93</v>
      </c>
      <c r="ES11" s="12">
        <v>126251.14</v>
      </c>
      <c r="ET11" s="12">
        <v>171621.17</v>
      </c>
      <c r="EU11" s="12">
        <v>73633.789999999994</v>
      </c>
      <c r="EV11" s="12">
        <v>310410.44</v>
      </c>
      <c r="EW11" s="12">
        <v>20466.98</v>
      </c>
      <c r="EX11" s="12">
        <v>106067.07</v>
      </c>
      <c r="EY11" s="12">
        <v>93571.05</v>
      </c>
      <c r="EZ11" s="12">
        <v>1701019.37</v>
      </c>
      <c r="FA11" s="12">
        <v>327879.89</v>
      </c>
      <c r="FB11" s="12">
        <v>873424.45</v>
      </c>
      <c r="FC11" s="12">
        <v>157050.48000000001</v>
      </c>
      <c r="FD11" s="12">
        <v>67031.44</v>
      </c>
      <c r="FE11" s="12">
        <v>71709.539999999994</v>
      </c>
      <c r="FF11" s="12">
        <v>84557.4</v>
      </c>
      <c r="FG11" s="12">
        <v>110593.39</v>
      </c>
      <c r="FH11" s="12">
        <v>692424.05</v>
      </c>
      <c r="FI11" s="12">
        <v>944064.34</v>
      </c>
      <c r="FJ11" s="12">
        <v>912429.09</v>
      </c>
      <c r="FK11" s="12">
        <v>2192499.67</v>
      </c>
      <c r="FL11" s="12">
        <v>901144.54</v>
      </c>
      <c r="FM11" s="12">
        <v>3229587.13</v>
      </c>
      <c r="FN11" s="12">
        <v>804160.28</v>
      </c>
      <c r="FO11" s="12">
        <v>700658.33</v>
      </c>
      <c r="FP11" s="12">
        <v>404419.34</v>
      </c>
      <c r="FQ11" s="12">
        <v>271258.68</v>
      </c>
      <c r="FR11" s="12">
        <v>94816.960000000006</v>
      </c>
      <c r="FS11" s="12">
        <v>93903.08</v>
      </c>
      <c r="FT11" s="12">
        <v>329989.55</v>
      </c>
      <c r="FU11" s="12">
        <v>205512.47</v>
      </c>
      <c r="FV11" s="12">
        <v>48224.19</v>
      </c>
      <c r="FW11" s="12">
        <v>37973.199999999997</v>
      </c>
      <c r="FX11" s="12">
        <v>0</v>
      </c>
      <c r="FY11" s="4">
        <f>SUM(B11:FX11)</f>
        <v>261311707.13999993</v>
      </c>
      <c r="FZ11" s="4"/>
    </row>
    <row r="12" spans="1:254" x14ac:dyDescent="0.25">
      <c r="A12" t="s">
        <v>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</row>
    <row r="13" spans="1:254" x14ac:dyDescent="0.25">
      <c r="A13" t="s">
        <v>411</v>
      </c>
      <c r="B13" s="13">
        <v>42605214.162999995</v>
      </c>
      <c r="C13" s="13">
        <v>273615939.11900008</v>
      </c>
      <c r="D13" s="13">
        <v>28961780.938000012</v>
      </c>
      <c r="E13" s="13">
        <v>162863284.47899997</v>
      </c>
      <c r="F13" s="13">
        <v>8027112.5817200001</v>
      </c>
      <c r="G13" s="13">
        <v>9599031.3550000004</v>
      </c>
      <c r="H13" s="13">
        <v>57990118.270999998</v>
      </c>
      <c r="I13" s="13">
        <v>19297232.034999996</v>
      </c>
      <c r="J13" s="13">
        <v>2801695.9840000002</v>
      </c>
      <c r="K13" s="13">
        <v>2937069.7689100001</v>
      </c>
      <c r="L13" s="13">
        <v>4936293.9994659992</v>
      </c>
      <c r="M13" s="13">
        <v>404104473.6239</v>
      </c>
      <c r="N13" s="13">
        <v>71479750.915999994</v>
      </c>
      <c r="O13" s="13">
        <v>3667377.5019999999</v>
      </c>
      <c r="P13" s="13">
        <v>298502307.43599999</v>
      </c>
      <c r="Q13" s="13">
        <v>70508953.880999997</v>
      </c>
      <c r="R13" s="13">
        <v>3703577.8093199972</v>
      </c>
      <c r="S13" s="13">
        <v>2624581.7201130004</v>
      </c>
      <c r="T13" s="13">
        <v>619857.40806699987</v>
      </c>
      <c r="U13" s="13">
        <v>3231123.7269999995</v>
      </c>
      <c r="V13" s="13">
        <v>2601605.3279999997</v>
      </c>
      <c r="W13" s="13">
        <v>933874.06261599995</v>
      </c>
      <c r="X13" s="13">
        <v>9192617.256719999</v>
      </c>
      <c r="Y13" s="13">
        <v>3141106.5724499999</v>
      </c>
      <c r="Z13" s="13">
        <v>194137605.12400001</v>
      </c>
      <c r="AA13" s="13">
        <v>36515370.181999981</v>
      </c>
      <c r="AB13" s="13">
        <v>2141151.9014399997</v>
      </c>
      <c r="AC13" s="13">
        <v>4953473.9448959995</v>
      </c>
      <c r="AD13" s="13">
        <v>1549829.1472580002</v>
      </c>
      <c r="AE13" s="13">
        <v>2294875.6834219997</v>
      </c>
      <c r="AF13" s="13">
        <v>3402128.8773500007</v>
      </c>
      <c r="AG13" s="13">
        <v>10682276.58842</v>
      </c>
      <c r="AH13" s="13">
        <v>4971316.3999999994</v>
      </c>
      <c r="AI13" s="13">
        <v>2645688.0812879996</v>
      </c>
      <c r="AJ13" s="13">
        <v>2045509.4965599999</v>
      </c>
      <c r="AK13" s="13">
        <v>1994586.6240000005</v>
      </c>
      <c r="AL13" s="13">
        <v>3963842.576692</v>
      </c>
      <c r="AM13" s="13">
        <v>122887.37630999991</v>
      </c>
      <c r="AN13" s="13">
        <v>36175172.046160005</v>
      </c>
      <c r="AO13" s="13">
        <v>282834019.171</v>
      </c>
      <c r="AP13" s="13">
        <v>2433109.7312849998</v>
      </c>
      <c r="AQ13" s="13">
        <v>358664576.86879998</v>
      </c>
      <c r="AR13" s="13">
        <v>16240203.251860015</v>
      </c>
      <c r="AS13" s="13">
        <v>14916664.01</v>
      </c>
      <c r="AT13" s="13">
        <v>2727811.6673080004</v>
      </c>
      <c r="AU13" s="13">
        <v>3675523.8789999997</v>
      </c>
      <c r="AV13" s="13">
        <v>3341156.9220400001</v>
      </c>
      <c r="AW13" s="13">
        <v>1128107.2340599999</v>
      </c>
      <c r="AX13" s="13">
        <v>4266522.3400000008</v>
      </c>
      <c r="AY13" s="13">
        <v>124261656.54759999</v>
      </c>
      <c r="AZ13" s="13">
        <v>74410263.12470001</v>
      </c>
      <c r="BA13" s="13">
        <v>76845938.235440001</v>
      </c>
      <c r="BB13" s="13">
        <v>153286735.26030001</v>
      </c>
      <c r="BC13" s="13">
        <v>23212222.829999998</v>
      </c>
      <c r="BD13" s="13">
        <v>9056658.2558399998</v>
      </c>
      <c r="BE13" s="13">
        <v>193375586.18000001</v>
      </c>
      <c r="BF13" s="13">
        <v>9951817.8399999999</v>
      </c>
      <c r="BG13" s="13">
        <v>5508962.2111</v>
      </c>
      <c r="BH13" s="13">
        <v>3824756.4184899996</v>
      </c>
      <c r="BI13" s="13">
        <v>40695665.95000001</v>
      </c>
      <c r="BJ13" s="13">
        <v>310985693.11999995</v>
      </c>
      <c r="BK13" s="13">
        <v>1976326.2120000001</v>
      </c>
      <c r="BL13" s="13">
        <v>4267370.3791740006</v>
      </c>
      <c r="BM13" s="13">
        <v>24946785.712999992</v>
      </c>
      <c r="BN13" s="13">
        <v>10554581.148242999</v>
      </c>
      <c r="BO13" s="13">
        <v>794534.27577399951</v>
      </c>
      <c r="BP13" s="13">
        <v>19130431.120820001</v>
      </c>
      <c r="BQ13" s="13">
        <v>41811440.245000005</v>
      </c>
      <c r="BR13" s="13">
        <v>10919866.196899999</v>
      </c>
      <c r="BS13" s="13">
        <v>2516984.7390300003</v>
      </c>
      <c r="BT13" s="13">
        <v>3554441.3733610003</v>
      </c>
      <c r="BU13" s="13">
        <v>573.13810999994166</v>
      </c>
      <c r="BV13" s="13">
        <v>5534662.7926799981</v>
      </c>
      <c r="BW13" s="13">
        <v>632480.51428999985</v>
      </c>
      <c r="BX13" s="13">
        <v>2865475.0389999999</v>
      </c>
      <c r="BY13" s="13">
        <v>2848143.301</v>
      </c>
      <c r="BZ13" s="13">
        <v>440987.32055799983</v>
      </c>
      <c r="CA13" s="13">
        <v>424916735.66479999</v>
      </c>
      <c r="CB13" s="13">
        <v>3016585.953216</v>
      </c>
      <c r="CC13" s="13">
        <v>2277818.44184</v>
      </c>
      <c r="CD13" s="13">
        <v>1829751.7839999998</v>
      </c>
      <c r="CE13" s="13">
        <v>1616385.7706299997</v>
      </c>
      <c r="CF13" s="13">
        <v>2929003.4990000003</v>
      </c>
      <c r="CG13" s="13">
        <v>1788181.0846200001</v>
      </c>
      <c r="CH13" s="13">
        <v>5137432.5129999993</v>
      </c>
      <c r="CI13" s="13">
        <v>1334596.8128860011</v>
      </c>
      <c r="CJ13" s="13">
        <v>31508773.294059996</v>
      </c>
      <c r="CK13" s="13">
        <v>12219955.0185</v>
      </c>
      <c r="CL13" s="13">
        <v>7612716.6166399997</v>
      </c>
      <c r="CM13" s="13">
        <v>169593677.574</v>
      </c>
      <c r="CN13" s="13">
        <v>67893199.785639971</v>
      </c>
      <c r="CO13" s="13">
        <v>0</v>
      </c>
      <c r="CP13" s="13">
        <v>7430972.7533779992</v>
      </c>
      <c r="CQ13" s="13">
        <v>3490428.8850400001</v>
      </c>
      <c r="CR13" s="13">
        <v>2876412.6711119995</v>
      </c>
      <c r="CS13" s="13">
        <v>1848822.7540000002</v>
      </c>
      <c r="CT13" s="13">
        <v>4838439.4364</v>
      </c>
      <c r="CU13" s="13">
        <v>697680.90489999996</v>
      </c>
      <c r="CV13" s="13">
        <v>2422906.5167769995</v>
      </c>
      <c r="CW13" s="13">
        <v>3652280.6644960004</v>
      </c>
      <c r="CX13" s="13">
        <v>1045301.5449999999</v>
      </c>
      <c r="CY13" s="13">
        <v>14047467.484000001</v>
      </c>
      <c r="CZ13" s="13">
        <v>2191490.3050000002</v>
      </c>
      <c r="DA13" s="13">
        <v>3474709.6760000004</v>
      </c>
      <c r="DB13" s="13">
        <v>2122775.7861580001</v>
      </c>
      <c r="DC13" s="13">
        <v>2398123.1231999998</v>
      </c>
      <c r="DD13" s="13">
        <v>2352112.5224499996</v>
      </c>
      <c r="DE13" s="13">
        <v>138256390.77799997</v>
      </c>
      <c r="DF13" s="13">
        <v>720011.47580299969</v>
      </c>
      <c r="DG13" s="13">
        <v>9974630.8879479989</v>
      </c>
      <c r="DH13" s="13">
        <v>13654462.3935</v>
      </c>
      <c r="DI13" s="13">
        <v>6346308.0161899999</v>
      </c>
      <c r="DJ13" s="13">
        <v>5097135.9205199992</v>
      </c>
      <c r="DK13" s="13">
        <v>41442662.483450003</v>
      </c>
      <c r="DL13" s="13">
        <v>3638952.3911990002</v>
      </c>
      <c r="DM13" s="13">
        <v>7989765.8030000003</v>
      </c>
      <c r="DN13" s="13">
        <v>27319224.710000001</v>
      </c>
      <c r="DO13" s="13">
        <v>2870643.6300000004</v>
      </c>
      <c r="DP13" s="13">
        <v>41.956319999182597</v>
      </c>
      <c r="DQ13" s="13">
        <v>13473184.276000001</v>
      </c>
      <c r="DR13" s="13">
        <v>7179700.2199999997</v>
      </c>
      <c r="DS13" s="13">
        <v>3285314.2958740001</v>
      </c>
      <c r="DT13" s="13">
        <v>4333938.7699999996</v>
      </c>
      <c r="DU13" s="13">
        <v>3530175.6519999998</v>
      </c>
      <c r="DV13" s="13">
        <v>4093697.8424250004</v>
      </c>
      <c r="DW13" s="13">
        <v>1229646.3384000002</v>
      </c>
      <c r="DX13" s="13">
        <v>1485060.2430399992</v>
      </c>
      <c r="DY13" s="13">
        <v>3792811.7438599998</v>
      </c>
      <c r="DZ13" s="13">
        <v>213.47430000000168</v>
      </c>
      <c r="EA13" s="13">
        <v>4762440.38</v>
      </c>
      <c r="EB13" s="13">
        <v>3287567.2440000004</v>
      </c>
      <c r="EC13" s="13">
        <v>356.74991999869235</v>
      </c>
      <c r="ED13" s="13">
        <v>3104140.5</v>
      </c>
      <c r="EE13" s="13">
        <v>13991193.142125001</v>
      </c>
      <c r="EF13" s="13">
        <v>3218275.6289999997</v>
      </c>
      <c r="EG13" s="13">
        <v>3647108.49</v>
      </c>
      <c r="EH13" s="13">
        <v>126810336.79700002</v>
      </c>
      <c r="EI13" s="13">
        <v>80372733.56099999</v>
      </c>
      <c r="EJ13" s="13">
        <v>5179861.2919299994</v>
      </c>
      <c r="EK13" s="13">
        <v>4001736.0226800004</v>
      </c>
      <c r="EL13" s="13">
        <v>2772445.7338200002</v>
      </c>
      <c r="EM13" s="13">
        <v>9544203.2299999986</v>
      </c>
      <c r="EN13" s="13">
        <v>3420305.2949999999</v>
      </c>
      <c r="EO13" s="13">
        <v>2115365.0727599994</v>
      </c>
      <c r="EP13" s="13">
        <v>17461279.677229997</v>
      </c>
      <c r="EQ13" s="13">
        <v>1926333.5703499997</v>
      </c>
      <c r="ER13" s="13">
        <v>2195259.9159999997</v>
      </c>
      <c r="ES13" s="13">
        <v>2897062.003</v>
      </c>
      <c r="ET13" s="13">
        <v>6527427.7440000009</v>
      </c>
      <c r="EU13" s="13">
        <v>721934.32409000001</v>
      </c>
      <c r="EV13" s="13">
        <v>4078512.7731340001</v>
      </c>
      <c r="EW13" s="13">
        <v>3221226.8261100003</v>
      </c>
      <c r="EX13" s="13">
        <v>6610995.25</v>
      </c>
      <c r="EY13" s="13">
        <v>1880500.6441799996</v>
      </c>
      <c r="EZ13" s="13">
        <v>3857337.9419819983</v>
      </c>
      <c r="FA13" s="13">
        <v>454763.92431999941</v>
      </c>
      <c r="FB13" s="13">
        <v>10040049.289850002</v>
      </c>
      <c r="FC13" s="13">
        <v>4160760.946</v>
      </c>
      <c r="FD13" s="13">
        <v>1382782.895976</v>
      </c>
      <c r="FE13" s="13">
        <v>3037369.4129999997</v>
      </c>
      <c r="FF13" s="13">
        <v>1790644.963</v>
      </c>
      <c r="FG13" s="13">
        <v>753008.93489599985</v>
      </c>
      <c r="FH13" s="13">
        <v>6055149.0827580011</v>
      </c>
      <c r="FI13" s="13">
        <v>2806928.8258400001</v>
      </c>
      <c r="FJ13" s="13">
        <v>4449050.2050499991</v>
      </c>
      <c r="FK13" s="13">
        <v>37244416.801999994</v>
      </c>
      <c r="FL13" s="13">
        <v>15014058.850419998</v>
      </c>
      <c r="FM13" s="13">
        <v>187158459.45000002</v>
      </c>
      <c r="FN13" s="13">
        <v>933.32627999898978</v>
      </c>
      <c r="FO13" s="13">
        <v>12045549.848855002</v>
      </c>
      <c r="FP13" s="13">
        <v>0</v>
      </c>
      <c r="FQ13" s="13">
        <v>0</v>
      </c>
      <c r="FR13" s="13">
        <v>613563.14332000026</v>
      </c>
      <c r="FS13" s="13">
        <v>46.856099999815342</v>
      </c>
      <c r="FT13" s="13">
        <v>6905126.3795000007</v>
      </c>
      <c r="FU13" s="13">
        <v>6281074.5008800002</v>
      </c>
      <c r="FV13" s="13">
        <v>2791805.3951019999</v>
      </c>
      <c r="FW13" s="13">
        <v>1281726.7192499998</v>
      </c>
      <c r="FX13" s="13">
        <f>FX8</f>
        <v>237943028.57999995</v>
      </c>
      <c r="FY13" s="4">
        <f>SUM(B13:FX13)</f>
        <v>5592075378.8291273</v>
      </c>
      <c r="FZ13" s="4"/>
      <c r="GA13" s="4"/>
    </row>
    <row r="14" spans="1:254" x14ac:dyDescent="0.25">
      <c r="A14" t="s">
        <v>393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4</v>
      </c>
      <c r="J14" s="14">
        <v>4</v>
      </c>
      <c r="K14" s="14">
        <v>0</v>
      </c>
      <c r="L14" s="14">
        <v>0</v>
      </c>
      <c r="M14" s="14">
        <v>0</v>
      </c>
      <c r="N14" s="14">
        <v>0</v>
      </c>
      <c r="O14" s="14">
        <v>4</v>
      </c>
      <c r="P14" s="14">
        <v>0</v>
      </c>
      <c r="Q14" s="14">
        <v>4</v>
      </c>
      <c r="R14" s="14">
        <v>0</v>
      </c>
      <c r="S14" s="14">
        <v>0</v>
      </c>
      <c r="T14" s="14">
        <v>0</v>
      </c>
      <c r="U14" s="14">
        <v>4</v>
      </c>
      <c r="V14" s="14">
        <v>0</v>
      </c>
      <c r="W14" s="14">
        <v>0</v>
      </c>
      <c r="X14" s="14">
        <v>4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4</v>
      </c>
      <c r="AE14" s="14">
        <v>4</v>
      </c>
      <c r="AF14" s="14">
        <v>0</v>
      </c>
      <c r="AG14" s="14">
        <v>0</v>
      </c>
      <c r="AH14" s="14">
        <v>4</v>
      </c>
      <c r="AI14" s="14">
        <v>0</v>
      </c>
      <c r="AJ14" s="14">
        <v>4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4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4</v>
      </c>
      <c r="BL14" s="14">
        <v>0</v>
      </c>
      <c r="BM14" s="14">
        <v>0</v>
      </c>
      <c r="BN14" s="14">
        <v>4</v>
      </c>
      <c r="BO14" s="14">
        <v>0</v>
      </c>
      <c r="BP14" s="14">
        <v>0</v>
      </c>
      <c r="BQ14" s="14">
        <v>0</v>
      </c>
      <c r="BR14" s="14">
        <v>0</v>
      </c>
      <c r="BS14" s="14">
        <v>4</v>
      </c>
      <c r="BT14" s="14">
        <v>4</v>
      </c>
      <c r="BU14" s="14">
        <v>0</v>
      </c>
      <c r="BV14" s="14">
        <v>0</v>
      </c>
      <c r="BW14" s="14">
        <v>0</v>
      </c>
      <c r="BX14" s="14">
        <v>0</v>
      </c>
      <c r="BY14" s="14">
        <v>0</v>
      </c>
      <c r="BZ14" s="14">
        <v>0</v>
      </c>
      <c r="CA14" s="14">
        <v>0</v>
      </c>
      <c r="CB14" s="14">
        <v>4</v>
      </c>
      <c r="CC14" s="14">
        <v>0</v>
      </c>
      <c r="CD14" s="14">
        <v>0</v>
      </c>
      <c r="CE14" s="14">
        <v>4</v>
      </c>
      <c r="CF14" s="14">
        <v>4</v>
      </c>
      <c r="CG14" s="14">
        <v>0</v>
      </c>
      <c r="CH14" s="14">
        <v>0</v>
      </c>
      <c r="CI14" s="14">
        <v>0</v>
      </c>
      <c r="CJ14" s="14">
        <v>4</v>
      </c>
      <c r="CK14" s="14">
        <v>0</v>
      </c>
      <c r="CL14" s="14">
        <v>4</v>
      </c>
      <c r="CM14" s="14">
        <v>0</v>
      </c>
      <c r="CN14" s="14">
        <v>0</v>
      </c>
      <c r="CO14" s="14">
        <v>0</v>
      </c>
      <c r="CP14" s="14">
        <v>0</v>
      </c>
      <c r="CQ14" s="14">
        <v>0</v>
      </c>
      <c r="CR14" s="14">
        <v>4</v>
      </c>
      <c r="CS14" s="14">
        <v>0</v>
      </c>
      <c r="CT14" s="14">
        <v>4</v>
      </c>
      <c r="CU14" s="14">
        <v>0</v>
      </c>
      <c r="CV14" s="14">
        <v>0</v>
      </c>
      <c r="CW14" s="14">
        <v>0</v>
      </c>
      <c r="CX14" s="14">
        <v>0</v>
      </c>
      <c r="CY14" s="14">
        <v>0</v>
      </c>
      <c r="CZ14" s="14">
        <v>4</v>
      </c>
      <c r="DA14" s="14">
        <v>4</v>
      </c>
      <c r="DB14" s="14">
        <v>4</v>
      </c>
      <c r="DC14" s="14">
        <v>0</v>
      </c>
      <c r="DD14" s="14">
        <v>4</v>
      </c>
      <c r="DE14" s="14">
        <v>0</v>
      </c>
      <c r="DF14" s="14">
        <v>4</v>
      </c>
      <c r="DG14" s="14">
        <v>0</v>
      </c>
      <c r="DH14" s="14">
        <v>0</v>
      </c>
      <c r="DI14" s="14">
        <v>0</v>
      </c>
      <c r="DJ14" s="14">
        <v>4</v>
      </c>
      <c r="DK14" s="14">
        <v>4</v>
      </c>
      <c r="DL14" s="14">
        <v>0</v>
      </c>
      <c r="DM14" s="14">
        <v>0</v>
      </c>
      <c r="DN14" s="14">
        <v>0</v>
      </c>
      <c r="DO14" s="14">
        <v>4</v>
      </c>
      <c r="DP14" s="14">
        <v>4</v>
      </c>
      <c r="DQ14" s="14">
        <v>4</v>
      </c>
      <c r="DR14" s="14">
        <v>4</v>
      </c>
      <c r="DS14" s="14">
        <v>4</v>
      </c>
      <c r="DT14" s="14">
        <v>4</v>
      </c>
      <c r="DU14" s="14">
        <v>0</v>
      </c>
      <c r="DV14" s="14">
        <v>0</v>
      </c>
      <c r="DW14" s="14">
        <v>0</v>
      </c>
      <c r="DX14" s="14">
        <v>0</v>
      </c>
      <c r="DY14" s="14">
        <v>0</v>
      </c>
      <c r="DZ14" s="14">
        <v>0</v>
      </c>
      <c r="EA14" s="14">
        <v>4</v>
      </c>
      <c r="EB14" s="14">
        <v>4</v>
      </c>
      <c r="EC14" s="14">
        <v>0</v>
      </c>
      <c r="ED14" s="14">
        <v>4</v>
      </c>
      <c r="EE14" s="14">
        <v>4</v>
      </c>
      <c r="EF14" s="14">
        <v>4</v>
      </c>
      <c r="EG14" s="14">
        <v>4</v>
      </c>
      <c r="EH14" s="14">
        <v>4</v>
      </c>
      <c r="EI14" s="14">
        <v>0</v>
      </c>
      <c r="EJ14" s="14">
        <v>0</v>
      </c>
      <c r="EK14" s="14">
        <v>0</v>
      </c>
      <c r="EL14" s="14">
        <v>0</v>
      </c>
      <c r="EM14" s="14">
        <v>0</v>
      </c>
      <c r="EN14" s="14">
        <v>4</v>
      </c>
      <c r="EO14" s="14">
        <v>0</v>
      </c>
      <c r="EP14" s="14">
        <v>0</v>
      </c>
      <c r="EQ14" s="14">
        <v>4</v>
      </c>
      <c r="ER14" s="14">
        <v>4</v>
      </c>
      <c r="ES14" s="14">
        <v>4</v>
      </c>
      <c r="ET14" s="14">
        <v>4</v>
      </c>
      <c r="EU14" s="14">
        <v>0</v>
      </c>
      <c r="EV14" s="14">
        <v>0</v>
      </c>
      <c r="EW14" s="14">
        <v>4</v>
      </c>
      <c r="EX14" s="14">
        <v>0</v>
      </c>
      <c r="EY14" s="14">
        <v>4</v>
      </c>
      <c r="EZ14" s="14">
        <v>0</v>
      </c>
      <c r="FA14" s="14">
        <v>0</v>
      </c>
      <c r="FB14" s="14">
        <v>0</v>
      </c>
      <c r="FC14" s="14">
        <v>4</v>
      </c>
      <c r="FD14" s="14">
        <v>4</v>
      </c>
      <c r="FE14" s="14">
        <v>0</v>
      </c>
      <c r="FF14" s="14">
        <v>4</v>
      </c>
      <c r="FG14" s="14">
        <v>0</v>
      </c>
      <c r="FH14" s="14">
        <v>0</v>
      </c>
      <c r="FI14" s="14">
        <v>4</v>
      </c>
      <c r="FJ14" s="14">
        <v>0</v>
      </c>
      <c r="FK14" s="14">
        <v>0</v>
      </c>
      <c r="FL14" s="14">
        <v>0</v>
      </c>
      <c r="FM14" s="14">
        <v>0</v>
      </c>
      <c r="FN14" s="14">
        <v>0</v>
      </c>
      <c r="FO14" s="14">
        <v>0</v>
      </c>
      <c r="FP14" s="14">
        <v>0</v>
      </c>
      <c r="FQ14" s="14">
        <v>0</v>
      </c>
      <c r="FR14" s="14">
        <v>0</v>
      </c>
      <c r="FS14" s="14">
        <v>0</v>
      </c>
      <c r="FT14" s="14">
        <v>4</v>
      </c>
      <c r="FU14" s="14">
        <v>4</v>
      </c>
      <c r="FV14" s="14">
        <v>0</v>
      </c>
      <c r="FW14" s="14">
        <v>0</v>
      </c>
      <c r="FX14" s="14">
        <v>4</v>
      </c>
      <c r="FY14" s="15"/>
      <c r="FZ14" s="4">
        <f>COUNTIF(B10:FY10,4)</f>
        <v>0</v>
      </c>
    </row>
    <row r="15" spans="1:254" x14ac:dyDescent="0.25">
      <c r="A15" t="s">
        <v>394</v>
      </c>
      <c r="B15" s="10">
        <f>B13</f>
        <v>42605214.162999995</v>
      </c>
      <c r="C15" s="10">
        <f t="shared" ref="C15:BN15" si="0">C13</f>
        <v>273615939.11900008</v>
      </c>
      <c r="D15" s="10">
        <f t="shared" si="0"/>
        <v>28961780.938000012</v>
      </c>
      <c r="E15" s="10">
        <f t="shared" si="0"/>
        <v>162863284.47899997</v>
      </c>
      <c r="F15" s="10">
        <f t="shared" si="0"/>
        <v>8027112.5817200001</v>
      </c>
      <c r="G15" s="10">
        <f t="shared" si="0"/>
        <v>9599031.3550000004</v>
      </c>
      <c r="H15" s="10">
        <f t="shared" si="0"/>
        <v>57990118.270999998</v>
      </c>
      <c r="I15" s="10">
        <f t="shared" si="0"/>
        <v>19297232.034999996</v>
      </c>
      <c r="J15" s="10">
        <f t="shared" si="0"/>
        <v>2801695.9840000002</v>
      </c>
      <c r="K15" s="10">
        <f t="shared" si="0"/>
        <v>2937069.7689100001</v>
      </c>
      <c r="L15" s="10">
        <f t="shared" si="0"/>
        <v>4936293.9994659992</v>
      </c>
      <c r="M15" s="10">
        <f t="shared" si="0"/>
        <v>404104473.6239</v>
      </c>
      <c r="N15" s="10">
        <f t="shared" si="0"/>
        <v>71479750.915999994</v>
      </c>
      <c r="O15" s="10">
        <f t="shared" si="0"/>
        <v>3667377.5019999999</v>
      </c>
      <c r="P15" s="10">
        <f t="shared" si="0"/>
        <v>298502307.43599999</v>
      </c>
      <c r="Q15" s="10">
        <f t="shared" si="0"/>
        <v>70508953.880999997</v>
      </c>
      <c r="R15" s="10">
        <f t="shared" si="0"/>
        <v>3703577.8093199972</v>
      </c>
      <c r="S15" s="10">
        <f t="shared" si="0"/>
        <v>2624581.7201130004</v>
      </c>
      <c r="T15" s="10">
        <f t="shared" si="0"/>
        <v>619857.40806699987</v>
      </c>
      <c r="U15" s="10">
        <f t="shared" si="0"/>
        <v>3231123.7269999995</v>
      </c>
      <c r="V15" s="10">
        <f t="shared" si="0"/>
        <v>2601605.3279999997</v>
      </c>
      <c r="W15" s="10">
        <f t="shared" si="0"/>
        <v>933874.06261599995</v>
      </c>
      <c r="X15" s="10">
        <f t="shared" si="0"/>
        <v>9192617.256719999</v>
      </c>
      <c r="Y15" s="10">
        <f t="shared" si="0"/>
        <v>3141106.5724499999</v>
      </c>
      <c r="Z15" s="10">
        <f t="shared" si="0"/>
        <v>194137605.12400001</v>
      </c>
      <c r="AA15" s="10">
        <f t="shared" si="0"/>
        <v>36515370.181999981</v>
      </c>
      <c r="AB15" s="10">
        <f t="shared" si="0"/>
        <v>2141151.9014399997</v>
      </c>
      <c r="AC15" s="10">
        <f t="shared" si="0"/>
        <v>4953473.9448959995</v>
      </c>
      <c r="AD15" s="10">
        <f t="shared" si="0"/>
        <v>1549829.1472580002</v>
      </c>
      <c r="AE15" s="10">
        <f t="shared" si="0"/>
        <v>2294875.6834219997</v>
      </c>
      <c r="AF15" s="10">
        <f t="shared" si="0"/>
        <v>3402128.8773500007</v>
      </c>
      <c r="AG15" s="10">
        <f t="shared" si="0"/>
        <v>10682276.58842</v>
      </c>
      <c r="AH15" s="10">
        <f t="shared" si="0"/>
        <v>4971316.3999999994</v>
      </c>
      <c r="AI15" s="10">
        <f t="shared" si="0"/>
        <v>2645688.0812879996</v>
      </c>
      <c r="AJ15" s="10">
        <f t="shared" si="0"/>
        <v>2045509.4965599999</v>
      </c>
      <c r="AK15" s="10">
        <f t="shared" si="0"/>
        <v>1994586.6240000005</v>
      </c>
      <c r="AL15" s="10">
        <f t="shared" si="0"/>
        <v>3963842.576692</v>
      </c>
      <c r="AM15" s="10">
        <f t="shared" si="0"/>
        <v>122887.37630999991</v>
      </c>
      <c r="AN15" s="10">
        <f t="shared" si="0"/>
        <v>36175172.046160005</v>
      </c>
      <c r="AO15" s="10">
        <f t="shared" si="0"/>
        <v>282834019.171</v>
      </c>
      <c r="AP15" s="10">
        <f t="shared" si="0"/>
        <v>2433109.7312849998</v>
      </c>
      <c r="AQ15" s="10">
        <f t="shared" si="0"/>
        <v>358664576.86879998</v>
      </c>
      <c r="AR15" s="10">
        <f t="shared" si="0"/>
        <v>16240203.251860015</v>
      </c>
      <c r="AS15" s="10">
        <f t="shared" si="0"/>
        <v>14916664.01</v>
      </c>
      <c r="AT15" s="10">
        <f t="shared" si="0"/>
        <v>2727811.6673080004</v>
      </c>
      <c r="AU15" s="10">
        <f t="shared" si="0"/>
        <v>3675523.8789999997</v>
      </c>
      <c r="AV15" s="10">
        <f t="shared" si="0"/>
        <v>3341156.9220400001</v>
      </c>
      <c r="AW15" s="10">
        <f t="shared" si="0"/>
        <v>1128107.2340599999</v>
      </c>
      <c r="AX15" s="10">
        <f t="shared" si="0"/>
        <v>4266522.3400000008</v>
      </c>
      <c r="AY15" s="10">
        <f t="shared" si="0"/>
        <v>124261656.54759999</v>
      </c>
      <c r="AZ15" s="10">
        <f t="shared" si="0"/>
        <v>74410263.12470001</v>
      </c>
      <c r="BA15" s="10">
        <f t="shared" si="0"/>
        <v>76845938.235440001</v>
      </c>
      <c r="BB15" s="10">
        <f t="shared" si="0"/>
        <v>153286735.26030001</v>
      </c>
      <c r="BC15" s="10">
        <f t="shared" si="0"/>
        <v>23212222.829999998</v>
      </c>
      <c r="BD15" s="10">
        <f t="shared" si="0"/>
        <v>9056658.2558399998</v>
      </c>
      <c r="BE15" s="10">
        <f t="shared" si="0"/>
        <v>193375586.18000001</v>
      </c>
      <c r="BF15" s="10">
        <f t="shared" si="0"/>
        <v>9951817.8399999999</v>
      </c>
      <c r="BG15" s="10">
        <f t="shared" si="0"/>
        <v>5508962.2111</v>
      </c>
      <c r="BH15" s="10">
        <f t="shared" si="0"/>
        <v>3824756.4184899996</v>
      </c>
      <c r="BI15" s="10">
        <f t="shared" si="0"/>
        <v>40695665.95000001</v>
      </c>
      <c r="BJ15" s="10">
        <f t="shared" si="0"/>
        <v>310985693.11999995</v>
      </c>
      <c r="BK15" s="10">
        <f t="shared" si="0"/>
        <v>1976326.2120000001</v>
      </c>
      <c r="BL15" s="10">
        <f t="shared" si="0"/>
        <v>4267370.3791740006</v>
      </c>
      <c r="BM15" s="10">
        <f t="shared" si="0"/>
        <v>24946785.712999992</v>
      </c>
      <c r="BN15" s="10">
        <f t="shared" si="0"/>
        <v>10554581.148242999</v>
      </c>
      <c r="BO15" s="10">
        <f t="shared" ref="BO15:DZ15" si="1">BO13</f>
        <v>794534.27577399951</v>
      </c>
      <c r="BP15" s="10">
        <f t="shared" si="1"/>
        <v>19130431.120820001</v>
      </c>
      <c r="BQ15" s="10">
        <f t="shared" si="1"/>
        <v>41811440.245000005</v>
      </c>
      <c r="BR15" s="10">
        <f t="shared" si="1"/>
        <v>10919866.196899999</v>
      </c>
      <c r="BS15" s="10">
        <f t="shared" si="1"/>
        <v>2516984.7390300003</v>
      </c>
      <c r="BT15" s="10">
        <f t="shared" si="1"/>
        <v>3554441.3733610003</v>
      </c>
      <c r="BU15" s="10">
        <f t="shared" si="1"/>
        <v>573.13810999994166</v>
      </c>
      <c r="BV15" s="10">
        <f t="shared" si="1"/>
        <v>5534662.7926799981</v>
      </c>
      <c r="BW15" s="10">
        <f t="shared" si="1"/>
        <v>632480.51428999985</v>
      </c>
      <c r="BX15" s="10">
        <f t="shared" si="1"/>
        <v>2865475.0389999999</v>
      </c>
      <c r="BY15" s="10">
        <f t="shared" si="1"/>
        <v>2848143.301</v>
      </c>
      <c r="BZ15" s="10">
        <f t="shared" si="1"/>
        <v>440987.32055799983</v>
      </c>
      <c r="CA15" s="10">
        <f t="shared" si="1"/>
        <v>424916735.66479999</v>
      </c>
      <c r="CB15" s="10">
        <f t="shared" si="1"/>
        <v>3016585.953216</v>
      </c>
      <c r="CC15" s="10">
        <f t="shared" si="1"/>
        <v>2277818.44184</v>
      </c>
      <c r="CD15" s="10">
        <f t="shared" si="1"/>
        <v>1829751.7839999998</v>
      </c>
      <c r="CE15" s="10">
        <f t="shared" si="1"/>
        <v>1616385.7706299997</v>
      </c>
      <c r="CF15" s="10">
        <f t="shared" si="1"/>
        <v>2929003.4990000003</v>
      </c>
      <c r="CG15" s="10">
        <f t="shared" si="1"/>
        <v>1788181.0846200001</v>
      </c>
      <c r="CH15" s="10">
        <f t="shared" si="1"/>
        <v>5137432.5129999993</v>
      </c>
      <c r="CI15" s="10">
        <f t="shared" si="1"/>
        <v>1334596.8128860011</v>
      </c>
      <c r="CJ15" s="10">
        <f t="shared" si="1"/>
        <v>31508773.294059996</v>
      </c>
      <c r="CK15" s="10">
        <f t="shared" si="1"/>
        <v>12219955.0185</v>
      </c>
      <c r="CL15" s="10">
        <f t="shared" si="1"/>
        <v>7612716.6166399997</v>
      </c>
      <c r="CM15" s="10">
        <f t="shared" si="1"/>
        <v>169593677.574</v>
      </c>
      <c r="CN15" s="10">
        <f t="shared" si="1"/>
        <v>67893199.785639971</v>
      </c>
      <c r="CO15" s="10">
        <f t="shared" si="1"/>
        <v>0</v>
      </c>
      <c r="CP15" s="10">
        <f t="shared" si="1"/>
        <v>7430972.7533779992</v>
      </c>
      <c r="CQ15" s="10">
        <f t="shared" si="1"/>
        <v>3490428.8850400001</v>
      </c>
      <c r="CR15" s="10">
        <f t="shared" si="1"/>
        <v>2876412.6711119995</v>
      </c>
      <c r="CS15" s="10">
        <f t="shared" si="1"/>
        <v>1848822.7540000002</v>
      </c>
      <c r="CT15" s="10">
        <f t="shared" si="1"/>
        <v>4838439.4364</v>
      </c>
      <c r="CU15" s="10">
        <f t="shared" si="1"/>
        <v>697680.90489999996</v>
      </c>
      <c r="CV15" s="10">
        <f t="shared" si="1"/>
        <v>2422906.5167769995</v>
      </c>
      <c r="CW15" s="10">
        <f t="shared" si="1"/>
        <v>3652280.6644960004</v>
      </c>
      <c r="CX15" s="10">
        <f t="shared" si="1"/>
        <v>1045301.5449999999</v>
      </c>
      <c r="CY15" s="10">
        <f t="shared" si="1"/>
        <v>14047467.484000001</v>
      </c>
      <c r="CZ15" s="10">
        <f t="shared" si="1"/>
        <v>2191490.3050000002</v>
      </c>
      <c r="DA15" s="10">
        <f t="shared" si="1"/>
        <v>3474709.6760000004</v>
      </c>
      <c r="DB15" s="10">
        <f t="shared" si="1"/>
        <v>2122775.7861580001</v>
      </c>
      <c r="DC15" s="10">
        <f t="shared" si="1"/>
        <v>2398123.1231999998</v>
      </c>
      <c r="DD15" s="10">
        <f t="shared" si="1"/>
        <v>2352112.5224499996</v>
      </c>
      <c r="DE15" s="10">
        <f t="shared" si="1"/>
        <v>138256390.77799997</v>
      </c>
      <c r="DF15" s="10">
        <f t="shared" si="1"/>
        <v>720011.47580299969</v>
      </c>
      <c r="DG15" s="10">
        <f t="shared" si="1"/>
        <v>9974630.8879479989</v>
      </c>
      <c r="DH15" s="10">
        <f t="shared" si="1"/>
        <v>13654462.3935</v>
      </c>
      <c r="DI15" s="10">
        <f t="shared" si="1"/>
        <v>6346308.0161899999</v>
      </c>
      <c r="DJ15" s="10">
        <f t="shared" si="1"/>
        <v>5097135.9205199992</v>
      </c>
      <c r="DK15" s="10">
        <f t="shared" si="1"/>
        <v>41442662.483450003</v>
      </c>
      <c r="DL15" s="10">
        <f t="shared" si="1"/>
        <v>3638952.3911990002</v>
      </c>
      <c r="DM15" s="10">
        <f t="shared" si="1"/>
        <v>7989765.8030000003</v>
      </c>
      <c r="DN15" s="10">
        <f t="shared" si="1"/>
        <v>27319224.710000001</v>
      </c>
      <c r="DO15" s="10">
        <f t="shared" si="1"/>
        <v>2870643.6300000004</v>
      </c>
      <c r="DP15" s="10">
        <f t="shared" si="1"/>
        <v>41.956319999182597</v>
      </c>
      <c r="DQ15" s="10">
        <f t="shared" si="1"/>
        <v>13473184.276000001</v>
      </c>
      <c r="DR15" s="10">
        <f t="shared" si="1"/>
        <v>7179700.2199999997</v>
      </c>
      <c r="DS15" s="10">
        <f t="shared" si="1"/>
        <v>3285314.2958740001</v>
      </c>
      <c r="DT15" s="10">
        <f t="shared" si="1"/>
        <v>4333938.7699999996</v>
      </c>
      <c r="DU15" s="10">
        <f t="shared" si="1"/>
        <v>3530175.6519999998</v>
      </c>
      <c r="DV15" s="10">
        <f t="shared" si="1"/>
        <v>4093697.8424250004</v>
      </c>
      <c r="DW15" s="10">
        <f t="shared" si="1"/>
        <v>1229646.3384000002</v>
      </c>
      <c r="DX15" s="10">
        <f t="shared" si="1"/>
        <v>1485060.2430399992</v>
      </c>
      <c r="DY15" s="10">
        <f t="shared" si="1"/>
        <v>3792811.7438599998</v>
      </c>
      <c r="DZ15" s="10">
        <f t="shared" si="1"/>
        <v>213.47430000000168</v>
      </c>
      <c r="EA15" s="10">
        <f t="shared" ref="EA15:FX15" si="2">EA13</f>
        <v>4762440.38</v>
      </c>
      <c r="EB15" s="10">
        <f t="shared" si="2"/>
        <v>3287567.2440000004</v>
      </c>
      <c r="EC15" s="10">
        <f t="shared" si="2"/>
        <v>356.74991999869235</v>
      </c>
      <c r="ED15" s="10">
        <f t="shared" si="2"/>
        <v>3104140.5</v>
      </c>
      <c r="EE15" s="10">
        <f t="shared" si="2"/>
        <v>13991193.142125001</v>
      </c>
      <c r="EF15" s="10">
        <f t="shared" si="2"/>
        <v>3218275.6289999997</v>
      </c>
      <c r="EG15" s="10">
        <f t="shared" si="2"/>
        <v>3647108.49</v>
      </c>
      <c r="EH15" s="10">
        <f t="shared" si="2"/>
        <v>126810336.79700002</v>
      </c>
      <c r="EI15" s="10">
        <f t="shared" si="2"/>
        <v>80372733.56099999</v>
      </c>
      <c r="EJ15" s="10">
        <f t="shared" si="2"/>
        <v>5179861.2919299994</v>
      </c>
      <c r="EK15" s="10">
        <f t="shared" si="2"/>
        <v>4001736.0226800004</v>
      </c>
      <c r="EL15" s="10">
        <f t="shared" si="2"/>
        <v>2772445.7338200002</v>
      </c>
      <c r="EM15" s="10">
        <f t="shared" si="2"/>
        <v>9544203.2299999986</v>
      </c>
      <c r="EN15" s="10">
        <f t="shared" si="2"/>
        <v>3420305.2949999999</v>
      </c>
      <c r="EO15" s="10">
        <f t="shared" si="2"/>
        <v>2115365.0727599994</v>
      </c>
      <c r="EP15" s="10">
        <f t="shared" si="2"/>
        <v>17461279.677229997</v>
      </c>
      <c r="EQ15" s="10">
        <f t="shared" si="2"/>
        <v>1926333.5703499997</v>
      </c>
      <c r="ER15" s="10">
        <f t="shared" si="2"/>
        <v>2195259.9159999997</v>
      </c>
      <c r="ES15" s="10">
        <f t="shared" si="2"/>
        <v>2897062.003</v>
      </c>
      <c r="ET15" s="10">
        <f t="shared" si="2"/>
        <v>6527427.7440000009</v>
      </c>
      <c r="EU15" s="10">
        <f t="shared" si="2"/>
        <v>721934.32409000001</v>
      </c>
      <c r="EV15" s="10">
        <f t="shared" si="2"/>
        <v>4078512.7731340001</v>
      </c>
      <c r="EW15" s="10">
        <f t="shared" si="2"/>
        <v>3221226.8261100003</v>
      </c>
      <c r="EX15" s="10">
        <f t="shared" si="2"/>
        <v>6610995.25</v>
      </c>
      <c r="EY15" s="10">
        <f t="shared" si="2"/>
        <v>1880500.6441799996</v>
      </c>
      <c r="EZ15" s="10">
        <f t="shared" si="2"/>
        <v>3857337.9419819983</v>
      </c>
      <c r="FA15" s="10">
        <f t="shared" si="2"/>
        <v>454763.92431999941</v>
      </c>
      <c r="FB15" s="10">
        <f t="shared" si="2"/>
        <v>10040049.289850002</v>
      </c>
      <c r="FC15" s="10">
        <f t="shared" si="2"/>
        <v>4160760.946</v>
      </c>
      <c r="FD15" s="10">
        <f t="shared" si="2"/>
        <v>1382782.895976</v>
      </c>
      <c r="FE15" s="10">
        <f t="shared" si="2"/>
        <v>3037369.4129999997</v>
      </c>
      <c r="FF15" s="10">
        <f t="shared" si="2"/>
        <v>1790644.963</v>
      </c>
      <c r="FG15" s="10">
        <f t="shared" si="2"/>
        <v>753008.93489599985</v>
      </c>
      <c r="FH15" s="10">
        <f t="shared" si="2"/>
        <v>6055149.0827580011</v>
      </c>
      <c r="FI15" s="10">
        <f t="shared" si="2"/>
        <v>2806928.8258400001</v>
      </c>
      <c r="FJ15" s="10">
        <f t="shared" si="2"/>
        <v>4449050.2050499991</v>
      </c>
      <c r="FK15" s="10">
        <f t="shared" si="2"/>
        <v>37244416.801999994</v>
      </c>
      <c r="FL15" s="10">
        <f t="shared" si="2"/>
        <v>15014058.850419998</v>
      </c>
      <c r="FM15" s="10">
        <f t="shared" si="2"/>
        <v>187158459.45000002</v>
      </c>
      <c r="FN15" s="10">
        <f t="shared" si="2"/>
        <v>933.32627999898978</v>
      </c>
      <c r="FO15" s="10">
        <f t="shared" si="2"/>
        <v>12045549.848855002</v>
      </c>
      <c r="FP15" s="10">
        <f t="shared" si="2"/>
        <v>0</v>
      </c>
      <c r="FQ15" s="10">
        <f t="shared" si="2"/>
        <v>0</v>
      </c>
      <c r="FR15" s="10">
        <f t="shared" si="2"/>
        <v>613563.14332000026</v>
      </c>
      <c r="FS15" s="10">
        <f t="shared" si="2"/>
        <v>46.856099999815342</v>
      </c>
      <c r="FT15" s="10">
        <f t="shared" si="2"/>
        <v>6905126.3795000007</v>
      </c>
      <c r="FU15" s="10">
        <f t="shared" si="2"/>
        <v>6281074.5008800002</v>
      </c>
      <c r="FV15" s="10">
        <f t="shared" si="2"/>
        <v>2791805.3951019999</v>
      </c>
      <c r="FW15" s="10">
        <f t="shared" si="2"/>
        <v>1281726.7192499998</v>
      </c>
      <c r="FX15" s="10">
        <f t="shared" si="2"/>
        <v>237943028.57999995</v>
      </c>
      <c r="FY15" s="4">
        <f>SUM(B15:FX15)</f>
        <v>5592075378.8291273</v>
      </c>
      <c r="FZ15" s="32"/>
      <c r="GA15" s="4"/>
      <c r="GB15" s="26"/>
    </row>
    <row r="16" spans="1:254" x14ac:dyDescent="0.25">
      <c r="A16" t="s">
        <v>395</v>
      </c>
      <c r="B16" s="16">
        <v>32626779.370000005</v>
      </c>
      <c r="C16" s="16">
        <v>206808810.74000001</v>
      </c>
      <c r="D16" s="16">
        <v>21279002.530000001</v>
      </c>
      <c r="E16" s="16">
        <v>125022285.71000001</v>
      </c>
      <c r="F16" s="16">
        <v>5047444.8900000006</v>
      </c>
      <c r="G16" s="16">
        <v>7305485.9300000006</v>
      </c>
      <c r="H16" s="16">
        <v>43504634.780000001</v>
      </c>
      <c r="I16" s="16">
        <v>10933295.619999999</v>
      </c>
      <c r="J16" s="16">
        <v>1646549.63</v>
      </c>
      <c r="K16" s="16">
        <v>1756059.56</v>
      </c>
      <c r="L16" s="16">
        <v>3553543.8100000005</v>
      </c>
      <c r="M16" s="16">
        <v>309138945.24000001</v>
      </c>
      <c r="N16" s="16">
        <v>53710436.319999993</v>
      </c>
      <c r="O16" s="16">
        <v>1966968.1800000002</v>
      </c>
      <c r="P16" s="16">
        <v>229393209.07999998</v>
      </c>
      <c r="Q16" s="16">
        <v>40837321.630000003</v>
      </c>
      <c r="R16" s="16">
        <v>2353759.58</v>
      </c>
      <c r="S16" s="16">
        <v>2013997.13</v>
      </c>
      <c r="T16" s="16">
        <v>455305.5</v>
      </c>
      <c r="U16" s="16">
        <v>1841622.25</v>
      </c>
      <c r="V16" s="16">
        <v>2249183.83</v>
      </c>
      <c r="W16" s="16">
        <v>719190.88</v>
      </c>
      <c r="X16" s="16">
        <v>5431715.9499999993</v>
      </c>
      <c r="Y16" s="16">
        <v>2429370.88</v>
      </c>
      <c r="Z16" s="16">
        <v>140302220.02999997</v>
      </c>
      <c r="AA16" s="16">
        <v>21913921.239999998</v>
      </c>
      <c r="AB16" s="16">
        <v>1468256.34</v>
      </c>
      <c r="AC16" s="16">
        <v>3561817.65</v>
      </c>
      <c r="AD16" s="16">
        <v>874162.37</v>
      </c>
      <c r="AE16" s="16">
        <v>1339557.3999999999</v>
      </c>
      <c r="AF16" s="16">
        <v>3245395.39</v>
      </c>
      <c r="AG16" s="16">
        <v>8235004.1599999992</v>
      </c>
      <c r="AH16" s="16">
        <v>2931316.0700000003</v>
      </c>
      <c r="AI16" s="16">
        <v>1973352.8399999999</v>
      </c>
      <c r="AJ16" s="16">
        <v>1153850.58</v>
      </c>
      <c r="AK16" s="16">
        <v>1496884.38</v>
      </c>
      <c r="AL16" s="16">
        <v>3054266.0700000003</v>
      </c>
      <c r="AM16" s="16">
        <v>33116.94</v>
      </c>
      <c r="AN16" s="16">
        <v>26718740.050000004</v>
      </c>
      <c r="AO16" s="16">
        <v>198028717.10999998</v>
      </c>
      <c r="AP16" s="16">
        <v>1868293.2400000002</v>
      </c>
      <c r="AQ16" s="16">
        <v>271792687.36000001</v>
      </c>
      <c r="AR16" s="16">
        <v>11565500.029999999</v>
      </c>
      <c r="AS16" s="16">
        <v>12252359.850000001</v>
      </c>
      <c r="AT16" s="16">
        <v>1668580.0200000003</v>
      </c>
      <c r="AU16" s="16">
        <v>2815382.4099999997</v>
      </c>
      <c r="AV16" s="16">
        <v>2585414.14</v>
      </c>
      <c r="AW16" s="16">
        <v>832265.39</v>
      </c>
      <c r="AX16" s="16">
        <v>3297259.45</v>
      </c>
      <c r="AY16" s="16">
        <v>96186204.26000002</v>
      </c>
      <c r="AZ16" s="16">
        <v>56909995.139999993</v>
      </c>
      <c r="BA16" s="16">
        <v>59197728.689999998</v>
      </c>
      <c r="BB16" s="16">
        <v>115714816.32000001</v>
      </c>
      <c r="BC16" s="16">
        <v>17538140.830000002</v>
      </c>
      <c r="BD16" s="16">
        <v>6880232.7200000007</v>
      </c>
      <c r="BE16" s="16">
        <v>148077350.83999997</v>
      </c>
      <c r="BF16" s="16">
        <v>7458866.4500000002</v>
      </c>
      <c r="BG16" s="16">
        <v>4241809.32</v>
      </c>
      <c r="BH16" s="16">
        <v>2957417.28</v>
      </c>
      <c r="BI16" s="16">
        <v>30936717.299999997</v>
      </c>
      <c r="BJ16" s="16">
        <v>233382189.81</v>
      </c>
      <c r="BK16" s="16">
        <v>1153749.58</v>
      </c>
      <c r="BL16" s="16">
        <v>3434937.94</v>
      </c>
      <c r="BM16" s="16">
        <v>19083909.219999999</v>
      </c>
      <c r="BN16" s="16">
        <v>6036483.3899999997</v>
      </c>
      <c r="BO16" s="16">
        <v>532223.55000000005</v>
      </c>
      <c r="BP16" s="16">
        <v>13853872.25</v>
      </c>
      <c r="BQ16" s="16">
        <v>31759746.609999999</v>
      </c>
      <c r="BR16" s="16">
        <v>8181187.5099999998</v>
      </c>
      <c r="BS16" s="16">
        <v>1408906.19</v>
      </c>
      <c r="BT16" s="16">
        <v>2054775.81</v>
      </c>
      <c r="BU16" s="16">
        <v>0</v>
      </c>
      <c r="BV16" s="16">
        <v>3737947.3</v>
      </c>
      <c r="BW16" s="16">
        <v>441371.74000000005</v>
      </c>
      <c r="BX16" s="16">
        <v>1848194.35</v>
      </c>
      <c r="BY16" s="16">
        <v>2082181.97</v>
      </c>
      <c r="BZ16" s="16">
        <v>322896.93</v>
      </c>
      <c r="CA16" s="16">
        <v>319137954.77999997</v>
      </c>
      <c r="CB16" s="16">
        <v>1707677.38</v>
      </c>
      <c r="CC16" s="16">
        <v>1950747.4300000002</v>
      </c>
      <c r="CD16" s="16">
        <v>1289124.8499999999</v>
      </c>
      <c r="CE16" s="16">
        <v>906279.08</v>
      </c>
      <c r="CF16" s="16">
        <v>1678088.08</v>
      </c>
      <c r="CG16" s="16">
        <v>1379103.9300000002</v>
      </c>
      <c r="CH16" s="16">
        <v>3900525.48</v>
      </c>
      <c r="CI16" s="16">
        <v>557090.78</v>
      </c>
      <c r="CJ16" s="16">
        <v>20272869.93</v>
      </c>
      <c r="CK16" s="16">
        <v>9383309.9900000002</v>
      </c>
      <c r="CL16" s="16">
        <v>4444558.6999999993</v>
      </c>
      <c r="CM16" s="16">
        <v>129454435.14</v>
      </c>
      <c r="CN16" s="16">
        <v>49343582.969999999</v>
      </c>
      <c r="CO16" s="16">
        <v>0</v>
      </c>
      <c r="CP16" s="16">
        <v>5666030.3699999992</v>
      </c>
      <c r="CQ16" s="16">
        <v>2641027.4900000002</v>
      </c>
      <c r="CR16" s="16">
        <v>1636706.44</v>
      </c>
      <c r="CS16" s="16">
        <v>1320180.8499999999</v>
      </c>
      <c r="CT16" s="16">
        <v>2592354.79</v>
      </c>
      <c r="CU16" s="16">
        <v>546265.79</v>
      </c>
      <c r="CV16" s="16">
        <v>1856765.66</v>
      </c>
      <c r="CW16" s="16">
        <v>2775614.8200000003</v>
      </c>
      <c r="CX16" s="16">
        <v>808883.67999999993</v>
      </c>
      <c r="CY16" s="16">
        <v>10630937.509999998</v>
      </c>
      <c r="CZ16" s="16">
        <v>1258238.1599999999</v>
      </c>
      <c r="DA16" s="16">
        <v>2042011.09</v>
      </c>
      <c r="DB16" s="16">
        <v>1201446.1600000001</v>
      </c>
      <c r="DC16" s="16">
        <v>1795164.19</v>
      </c>
      <c r="DD16" s="16">
        <v>1328465.8600000001</v>
      </c>
      <c r="DE16" s="16">
        <v>104774314.27000001</v>
      </c>
      <c r="DF16" s="16">
        <v>420788.99</v>
      </c>
      <c r="DG16" s="16">
        <v>7541468.4399999995</v>
      </c>
      <c r="DH16" s="16">
        <v>10035259.469999999</v>
      </c>
      <c r="DI16" s="16">
        <v>4898433.5299999993</v>
      </c>
      <c r="DJ16" s="16">
        <v>2974657.19</v>
      </c>
      <c r="DK16" s="16">
        <v>23660289.809999999</v>
      </c>
      <c r="DL16" s="16">
        <v>2805336.27</v>
      </c>
      <c r="DM16" s="16">
        <v>6126489.2899999991</v>
      </c>
      <c r="DN16" s="16">
        <v>20922506.809999999</v>
      </c>
      <c r="DO16" s="16">
        <v>1654745.5499999998</v>
      </c>
      <c r="DP16" s="16">
        <v>0</v>
      </c>
      <c r="DQ16" s="16">
        <v>7746254.1299999999</v>
      </c>
      <c r="DR16" s="16">
        <v>4138384.31</v>
      </c>
      <c r="DS16" s="16">
        <v>1900087.56</v>
      </c>
      <c r="DT16" s="16">
        <v>2499419.5</v>
      </c>
      <c r="DU16" s="16">
        <v>2745955.15</v>
      </c>
      <c r="DV16" s="16">
        <v>3160639.7499999995</v>
      </c>
      <c r="DW16" s="16">
        <v>869987.46</v>
      </c>
      <c r="DX16" s="16">
        <v>1091518.93</v>
      </c>
      <c r="DY16" s="16">
        <v>2694551.79</v>
      </c>
      <c r="DZ16" s="16">
        <v>0</v>
      </c>
      <c r="EA16" s="16">
        <v>2726877.08</v>
      </c>
      <c r="EB16" s="16">
        <v>1884142.8900000001</v>
      </c>
      <c r="EC16" s="16">
        <v>0</v>
      </c>
      <c r="ED16" s="16">
        <v>1783071.2400000002</v>
      </c>
      <c r="EE16" s="16">
        <v>8069042.3300000001</v>
      </c>
      <c r="EF16" s="16">
        <v>1827835.98</v>
      </c>
      <c r="EG16" s="16">
        <v>2106487.34</v>
      </c>
      <c r="EH16" s="16">
        <v>72171722.75</v>
      </c>
      <c r="EI16" s="16">
        <v>61154577.899999999</v>
      </c>
      <c r="EJ16" s="16">
        <v>3862259.0100000002</v>
      </c>
      <c r="EK16" s="16">
        <v>3142260.8600000003</v>
      </c>
      <c r="EL16" s="16">
        <v>2091362.5500000003</v>
      </c>
      <c r="EM16" s="16">
        <v>7363841.25</v>
      </c>
      <c r="EN16" s="16">
        <v>1961656.06</v>
      </c>
      <c r="EO16" s="16">
        <v>1587752.3399999999</v>
      </c>
      <c r="EP16" s="16">
        <v>13662733.960000001</v>
      </c>
      <c r="EQ16" s="16">
        <v>1071026.55</v>
      </c>
      <c r="ER16" s="16">
        <v>1346901.19</v>
      </c>
      <c r="ES16" s="16">
        <v>1590856.19</v>
      </c>
      <c r="ET16" s="16">
        <v>3738308.3400000003</v>
      </c>
      <c r="EU16" s="16">
        <v>540765.97000000009</v>
      </c>
      <c r="EV16" s="16">
        <v>2986619.46</v>
      </c>
      <c r="EW16" s="16">
        <v>1853951.17</v>
      </c>
      <c r="EX16" s="16">
        <v>5522991.3600000003</v>
      </c>
      <c r="EY16" s="16">
        <v>1090901.52</v>
      </c>
      <c r="EZ16" s="16">
        <v>1852987.28</v>
      </c>
      <c r="FA16" s="16">
        <v>177137.03000000003</v>
      </c>
      <c r="FB16" s="16">
        <v>7221917.3400000017</v>
      </c>
      <c r="FC16" s="16">
        <v>2366471.23</v>
      </c>
      <c r="FD16" s="16">
        <v>791232.54</v>
      </c>
      <c r="FE16" s="16">
        <v>2340249.81</v>
      </c>
      <c r="FF16" s="16">
        <v>1076350.32</v>
      </c>
      <c r="FG16" s="16">
        <v>553666.98</v>
      </c>
      <c r="FH16" s="16">
        <v>4554898.84</v>
      </c>
      <c r="FI16" s="16">
        <v>1046986.0900000001</v>
      </c>
      <c r="FJ16" s="16">
        <v>3902897.8199999994</v>
      </c>
      <c r="FK16" s="16">
        <v>26522683.129999999</v>
      </c>
      <c r="FL16" s="16">
        <v>12254320.439999998</v>
      </c>
      <c r="FM16" s="16">
        <v>140779115.53999999</v>
      </c>
      <c r="FN16" s="16">
        <v>0</v>
      </c>
      <c r="FO16" s="16">
        <v>8051753.8399999999</v>
      </c>
      <c r="FP16" s="16">
        <v>229388.69999999998</v>
      </c>
      <c r="FQ16" s="16">
        <v>0</v>
      </c>
      <c r="FR16" s="16">
        <v>728244.7</v>
      </c>
      <c r="FS16" s="16">
        <v>0</v>
      </c>
      <c r="FT16" s="16">
        <v>3912088.74</v>
      </c>
      <c r="FU16" s="16">
        <v>3858186.3799999994</v>
      </c>
      <c r="FV16" s="16">
        <v>2155002.9699999997</v>
      </c>
      <c r="FW16" s="16">
        <v>933292.15</v>
      </c>
      <c r="FX16" s="16">
        <v>139393546.31000006</v>
      </c>
      <c r="FY16" s="17">
        <f>SUM(B16:FX16)</f>
        <v>4078453985.8800006</v>
      </c>
      <c r="FZ16" s="4"/>
      <c r="GC16" s="4"/>
    </row>
    <row r="17" spans="1:254" s="12" customFormat="1" x14ac:dyDescent="0.25">
      <c r="A17" s="12" t="s">
        <v>396</v>
      </c>
      <c r="B17" s="11">
        <f>IFERROR(IF(B15-B16&lt;1000,0,ROUND((B15-B16)/B14,2)),0)</f>
        <v>0</v>
      </c>
      <c r="C17" s="11">
        <f t="shared" ref="C17:BN17" si="3">IFERROR(IF(C15-C16&lt;1000,0,ROUND((C15-C16)/C14,2)),0)</f>
        <v>0</v>
      </c>
      <c r="D17" s="11">
        <f t="shared" si="3"/>
        <v>0</v>
      </c>
      <c r="E17" s="11">
        <f t="shared" si="3"/>
        <v>0</v>
      </c>
      <c r="F17" s="11">
        <f t="shared" si="3"/>
        <v>0</v>
      </c>
      <c r="G17" s="11">
        <f t="shared" si="3"/>
        <v>0</v>
      </c>
      <c r="H17" s="11">
        <f t="shared" si="3"/>
        <v>0</v>
      </c>
      <c r="I17" s="11">
        <f t="shared" si="3"/>
        <v>2090984.1</v>
      </c>
      <c r="J17" s="11">
        <f t="shared" si="3"/>
        <v>288786.59000000003</v>
      </c>
      <c r="K17" s="11">
        <f t="shared" si="3"/>
        <v>0</v>
      </c>
      <c r="L17" s="11">
        <f t="shared" si="3"/>
        <v>0</v>
      </c>
      <c r="M17" s="11">
        <f t="shared" si="3"/>
        <v>0</v>
      </c>
      <c r="N17" s="11">
        <f t="shared" si="3"/>
        <v>0</v>
      </c>
      <c r="O17" s="11">
        <f t="shared" si="3"/>
        <v>425102.33</v>
      </c>
      <c r="P17" s="11">
        <f t="shared" si="3"/>
        <v>0</v>
      </c>
      <c r="Q17" s="11">
        <f t="shared" si="3"/>
        <v>7417908.0599999996</v>
      </c>
      <c r="R17" s="11">
        <f t="shared" si="3"/>
        <v>0</v>
      </c>
      <c r="S17" s="11">
        <f t="shared" si="3"/>
        <v>0</v>
      </c>
      <c r="T17" s="11">
        <f t="shared" si="3"/>
        <v>0</v>
      </c>
      <c r="U17" s="11">
        <f t="shared" si="3"/>
        <v>347375.37</v>
      </c>
      <c r="V17" s="11">
        <f t="shared" si="3"/>
        <v>0</v>
      </c>
      <c r="W17" s="11">
        <f t="shared" si="3"/>
        <v>0</v>
      </c>
      <c r="X17" s="11">
        <f t="shared" si="3"/>
        <v>940225.33</v>
      </c>
      <c r="Y17" s="11">
        <f t="shared" si="3"/>
        <v>0</v>
      </c>
      <c r="Z17" s="11">
        <f t="shared" si="3"/>
        <v>0</v>
      </c>
      <c r="AA17" s="11">
        <f t="shared" si="3"/>
        <v>0</v>
      </c>
      <c r="AB17" s="11">
        <f t="shared" si="3"/>
        <v>0</v>
      </c>
      <c r="AC17" s="11">
        <f t="shared" si="3"/>
        <v>0</v>
      </c>
      <c r="AD17" s="11">
        <f t="shared" si="3"/>
        <v>168916.69</v>
      </c>
      <c r="AE17" s="11">
        <f t="shared" si="3"/>
        <v>238829.57</v>
      </c>
      <c r="AF17" s="11">
        <f t="shared" si="3"/>
        <v>0</v>
      </c>
      <c r="AG17" s="11">
        <f t="shared" si="3"/>
        <v>0</v>
      </c>
      <c r="AH17" s="11">
        <f t="shared" si="3"/>
        <v>510000.08</v>
      </c>
      <c r="AI17" s="11">
        <f t="shared" si="3"/>
        <v>0</v>
      </c>
      <c r="AJ17" s="11">
        <f t="shared" si="3"/>
        <v>222914.73</v>
      </c>
      <c r="AK17" s="11">
        <f t="shared" si="3"/>
        <v>0</v>
      </c>
      <c r="AL17" s="11">
        <f t="shared" si="3"/>
        <v>0</v>
      </c>
      <c r="AM17" s="11">
        <f t="shared" si="3"/>
        <v>0</v>
      </c>
      <c r="AN17" s="11">
        <f t="shared" si="3"/>
        <v>0</v>
      </c>
      <c r="AO17" s="11">
        <f t="shared" si="3"/>
        <v>0</v>
      </c>
      <c r="AP17" s="11">
        <f t="shared" si="3"/>
        <v>0</v>
      </c>
      <c r="AQ17" s="11">
        <f t="shared" si="3"/>
        <v>0</v>
      </c>
      <c r="AR17" s="11">
        <f t="shared" si="3"/>
        <v>0</v>
      </c>
      <c r="AS17" s="11">
        <f t="shared" si="3"/>
        <v>0</v>
      </c>
      <c r="AT17" s="11">
        <f t="shared" si="3"/>
        <v>264807.90999999997</v>
      </c>
      <c r="AU17" s="11">
        <f t="shared" si="3"/>
        <v>0</v>
      </c>
      <c r="AV17" s="11">
        <f t="shared" si="3"/>
        <v>0</v>
      </c>
      <c r="AW17" s="11">
        <f t="shared" si="3"/>
        <v>0</v>
      </c>
      <c r="AX17" s="11">
        <f t="shared" si="3"/>
        <v>0</v>
      </c>
      <c r="AY17" s="11">
        <f t="shared" si="3"/>
        <v>0</v>
      </c>
      <c r="AZ17" s="11">
        <f t="shared" si="3"/>
        <v>0</v>
      </c>
      <c r="BA17" s="11">
        <f t="shared" si="3"/>
        <v>0</v>
      </c>
      <c r="BB17" s="11">
        <f t="shared" si="3"/>
        <v>0</v>
      </c>
      <c r="BC17" s="11">
        <f t="shared" si="3"/>
        <v>0</v>
      </c>
      <c r="BD17" s="11">
        <f t="shared" si="3"/>
        <v>0</v>
      </c>
      <c r="BE17" s="11">
        <f t="shared" si="3"/>
        <v>0</v>
      </c>
      <c r="BF17" s="11">
        <f t="shared" si="3"/>
        <v>0</v>
      </c>
      <c r="BG17" s="11">
        <f t="shared" si="3"/>
        <v>0</v>
      </c>
      <c r="BH17" s="11">
        <f t="shared" si="3"/>
        <v>0</v>
      </c>
      <c r="BI17" s="11">
        <f t="shared" si="3"/>
        <v>0</v>
      </c>
      <c r="BJ17" s="11">
        <f t="shared" si="3"/>
        <v>0</v>
      </c>
      <c r="BK17" s="11">
        <f t="shared" si="3"/>
        <v>205644.16</v>
      </c>
      <c r="BL17" s="11">
        <f t="shared" si="3"/>
        <v>0</v>
      </c>
      <c r="BM17" s="11">
        <f t="shared" si="3"/>
        <v>0</v>
      </c>
      <c r="BN17" s="11">
        <f t="shared" si="3"/>
        <v>1129524.44</v>
      </c>
      <c r="BO17" s="11">
        <f t="shared" ref="BO17:DZ17" si="4">IFERROR(IF(BO15-BO16&lt;1000,0,ROUND((BO15-BO16)/BO14,2)),0)</f>
        <v>0</v>
      </c>
      <c r="BP17" s="11">
        <f t="shared" si="4"/>
        <v>0</v>
      </c>
      <c r="BQ17" s="11">
        <f t="shared" si="4"/>
        <v>0</v>
      </c>
      <c r="BR17" s="11">
        <f t="shared" si="4"/>
        <v>0</v>
      </c>
      <c r="BS17" s="11">
        <f t="shared" si="4"/>
        <v>277019.64</v>
      </c>
      <c r="BT17" s="11">
        <f t="shared" si="4"/>
        <v>374916.39</v>
      </c>
      <c r="BU17" s="11">
        <f t="shared" si="4"/>
        <v>0</v>
      </c>
      <c r="BV17" s="11">
        <f t="shared" si="4"/>
        <v>0</v>
      </c>
      <c r="BW17" s="11">
        <f t="shared" si="4"/>
        <v>0</v>
      </c>
      <c r="BX17" s="11">
        <f t="shared" si="4"/>
        <v>0</v>
      </c>
      <c r="BY17" s="11">
        <f t="shared" si="4"/>
        <v>0</v>
      </c>
      <c r="BZ17" s="11">
        <f t="shared" si="4"/>
        <v>0</v>
      </c>
      <c r="CA17" s="11">
        <f t="shared" si="4"/>
        <v>0</v>
      </c>
      <c r="CB17" s="11">
        <f t="shared" si="4"/>
        <v>327227.14</v>
      </c>
      <c r="CC17" s="11">
        <f t="shared" si="4"/>
        <v>0</v>
      </c>
      <c r="CD17" s="11">
        <f t="shared" si="4"/>
        <v>0</v>
      </c>
      <c r="CE17" s="11">
        <f t="shared" si="4"/>
        <v>177526.67</v>
      </c>
      <c r="CF17" s="11">
        <f t="shared" si="4"/>
        <v>312728.84999999998</v>
      </c>
      <c r="CG17" s="11">
        <f t="shared" si="4"/>
        <v>0</v>
      </c>
      <c r="CH17" s="11">
        <f t="shared" si="4"/>
        <v>0</v>
      </c>
      <c r="CI17" s="11">
        <f t="shared" si="4"/>
        <v>0</v>
      </c>
      <c r="CJ17" s="11">
        <f t="shared" si="4"/>
        <v>2808975.84</v>
      </c>
      <c r="CK17" s="11">
        <f t="shared" si="4"/>
        <v>0</v>
      </c>
      <c r="CL17" s="11">
        <f t="shared" si="4"/>
        <v>792039.48</v>
      </c>
      <c r="CM17" s="11">
        <f t="shared" si="4"/>
        <v>0</v>
      </c>
      <c r="CN17" s="11">
        <f t="shared" si="4"/>
        <v>0</v>
      </c>
      <c r="CO17" s="11">
        <f t="shared" si="4"/>
        <v>0</v>
      </c>
      <c r="CP17" s="11">
        <f t="shared" si="4"/>
        <v>0</v>
      </c>
      <c r="CQ17" s="11">
        <f t="shared" si="4"/>
        <v>0</v>
      </c>
      <c r="CR17" s="11">
        <f t="shared" si="4"/>
        <v>309926.56</v>
      </c>
      <c r="CS17" s="11">
        <f t="shared" si="4"/>
        <v>0</v>
      </c>
      <c r="CT17" s="11">
        <f t="shared" si="4"/>
        <v>561521.16</v>
      </c>
      <c r="CU17" s="11">
        <f t="shared" si="4"/>
        <v>0</v>
      </c>
      <c r="CV17" s="11">
        <f t="shared" si="4"/>
        <v>0</v>
      </c>
      <c r="CW17" s="11">
        <f t="shared" si="4"/>
        <v>0</v>
      </c>
      <c r="CX17" s="11">
        <f t="shared" si="4"/>
        <v>0</v>
      </c>
      <c r="CY17" s="11">
        <f t="shared" si="4"/>
        <v>0</v>
      </c>
      <c r="CZ17" s="11">
        <f t="shared" si="4"/>
        <v>233313.04</v>
      </c>
      <c r="DA17" s="11">
        <f t="shared" si="4"/>
        <v>358174.65</v>
      </c>
      <c r="DB17" s="11">
        <f t="shared" si="4"/>
        <v>230332.41</v>
      </c>
      <c r="DC17" s="11">
        <f t="shared" si="4"/>
        <v>0</v>
      </c>
      <c r="DD17" s="11">
        <f t="shared" si="4"/>
        <v>255911.67</v>
      </c>
      <c r="DE17" s="11">
        <f t="shared" si="4"/>
        <v>0</v>
      </c>
      <c r="DF17" s="11">
        <f t="shared" si="4"/>
        <v>74805.62</v>
      </c>
      <c r="DG17" s="11">
        <f t="shared" si="4"/>
        <v>0</v>
      </c>
      <c r="DH17" s="11">
        <f t="shared" si="4"/>
        <v>0</v>
      </c>
      <c r="DI17" s="11">
        <f t="shared" si="4"/>
        <v>0</v>
      </c>
      <c r="DJ17" s="11">
        <f t="shared" si="4"/>
        <v>530619.68000000005</v>
      </c>
      <c r="DK17" s="11">
        <f t="shared" si="4"/>
        <v>4445593.17</v>
      </c>
      <c r="DL17" s="11">
        <f t="shared" si="4"/>
        <v>0</v>
      </c>
      <c r="DM17" s="11">
        <f t="shared" si="4"/>
        <v>0</v>
      </c>
      <c r="DN17" s="11">
        <f t="shared" si="4"/>
        <v>0</v>
      </c>
      <c r="DO17" s="11">
        <f t="shared" si="4"/>
        <v>303974.52</v>
      </c>
      <c r="DP17" s="11">
        <f t="shared" si="4"/>
        <v>0</v>
      </c>
      <c r="DQ17" s="11">
        <f t="shared" si="4"/>
        <v>1431732.54</v>
      </c>
      <c r="DR17" s="11">
        <f t="shared" si="4"/>
        <v>760328.98</v>
      </c>
      <c r="DS17" s="11">
        <f t="shared" si="4"/>
        <v>346306.68</v>
      </c>
      <c r="DT17" s="11">
        <f t="shared" si="4"/>
        <v>458629.82</v>
      </c>
      <c r="DU17" s="11">
        <f t="shared" si="4"/>
        <v>0</v>
      </c>
      <c r="DV17" s="11">
        <f t="shared" si="4"/>
        <v>0</v>
      </c>
      <c r="DW17" s="11">
        <f t="shared" si="4"/>
        <v>0</v>
      </c>
      <c r="DX17" s="11">
        <f t="shared" si="4"/>
        <v>0</v>
      </c>
      <c r="DY17" s="11">
        <f t="shared" si="4"/>
        <v>0</v>
      </c>
      <c r="DZ17" s="11">
        <f t="shared" si="4"/>
        <v>0</v>
      </c>
      <c r="EA17" s="11">
        <f t="shared" ref="EA17:FX17" si="5">IFERROR(IF(EA15-EA16&lt;1000,0,ROUND((EA15-EA16)/EA14,2)),0)</f>
        <v>508890.83</v>
      </c>
      <c r="EB17" s="11">
        <f t="shared" si="5"/>
        <v>350856.09</v>
      </c>
      <c r="EC17" s="11">
        <f t="shared" si="5"/>
        <v>0</v>
      </c>
      <c r="ED17" s="11">
        <f t="shared" si="5"/>
        <v>330267.32</v>
      </c>
      <c r="EE17" s="11">
        <f t="shared" si="5"/>
        <v>1480537.7</v>
      </c>
      <c r="EF17" s="11">
        <f t="shared" si="5"/>
        <v>347609.91</v>
      </c>
      <c r="EG17" s="11">
        <f t="shared" si="5"/>
        <v>385155.29</v>
      </c>
      <c r="EH17" s="11">
        <f t="shared" si="5"/>
        <v>13659653.51</v>
      </c>
      <c r="EI17" s="11">
        <f t="shared" si="5"/>
        <v>0</v>
      </c>
      <c r="EJ17" s="11">
        <f t="shared" si="5"/>
        <v>0</v>
      </c>
      <c r="EK17" s="11">
        <f t="shared" si="5"/>
        <v>0</v>
      </c>
      <c r="EL17" s="11">
        <f t="shared" si="5"/>
        <v>0</v>
      </c>
      <c r="EM17" s="11">
        <f t="shared" si="5"/>
        <v>0</v>
      </c>
      <c r="EN17" s="11">
        <f t="shared" si="5"/>
        <v>364662.31</v>
      </c>
      <c r="EO17" s="11">
        <f t="shared" si="5"/>
        <v>0</v>
      </c>
      <c r="EP17" s="11">
        <f t="shared" si="5"/>
        <v>0</v>
      </c>
      <c r="EQ17" s="11">
        <f t="shared" si="5"/>
        <v>213826.76</v>
      </c>
      <c r="ER17" s="11">
        <f t="shared" si="5"/>
        <v>212089.68</v>
      </c>
      <c r="ES17" s="11">
        <f t="shared" si="5"/>
        <v>326551.45</v>
      </c>
      <c r="ET17" s="11">
        <f t="shared" si="5"/>
        <v>697279.85</v>
      </c>
      <c r="EU17" s="11">
        <f t="shared" si="5"/>
        <v>0</v>
      </c>
      <c r="EV17" s="11">
        <f t="shared" si="5"/>
        <v>0</v>
      </c>
      <c r="EW17" s="11">
        <f t="shared" si="5"/>
        <v>341818.91</v>
      </c>
      <c r="EX17" s="11">
        <f t="shared" si="5"/>
        <v>0</v>
      </c>
      <c r="EY17" s="11">
        <f t="shared" si="5"/>
        <v>197399.78</v>
      </c>
      <c r="EZ17" s="11">
        <f t="shared" si="5"/>
        <v>0</v>
      </c>
      <c r="FA17" s="11">
        <f t="shared" si="5"/>
        <v>0</v>
      </c>
      <c r="FB17" s="11">
        <f t="shared" si="5"/>
        <v>0</v>
      </c>
      <c r="FC17" s="11">
        <f t="shared" si="5"/>
        <v>448572.43</v>
      </c>
      <c r="FD17" s="11">
        <f t="shared" si="5"/>
        <v>147887.59</v>
      </c>
      <c r="FE17" s="11">
        <f t="shared" si="5"/>
        <v>0</v>
      </c>
      <c r="FF17" s="11">
        <f t="shared" si="5"/>
        <v>178573.66</v>
      </c>
      <c r="FG17" s="11">
        <f t="shared" si="5"/>
        <v>0</v>
      </c>
      <c r="FH17" s="11">
        <f t="shared" si="5"/>
        <v>0</v>
      </c>
      <c r="FI17" s="11">
        <f t="shared" si="5"/>
        <v>439985.68</v>
      </c>
      <c r="FJ17" s="11">
        <f t="shared" si="5"/>
        <v>0</v>
      </c>
      <c r="FK17" s="11">
        <f t="shared" si="5"/>
        <v>0</v>
      </c>
      <c r="FL17" s="11">
        <f t="shared" si="5"/>
        <v>0</v>
      </c>
      <c r="FM17" s="11">
        <f t="shared" si="5"/>
        <v>0</v>
      </c>
      <c r="FN17" s="11">
        <f t="shared" si="5"/>
        <v>0</v>
      </c>
      <c r="FO17" s="11">
        <f t="shared" si="5"/>
        <v>0</v>
      </c>
      <c r="FP17" s="11">
        <f t="shared" si="5"/>
        <v>0</v>
      </c>
      <c r="FQ17" s="11">
        <f t="shared" si="5"/>
        <v>0</v>
      </c>
      <c r="FR17" s="11">
        <f t="shared" si="5"/>
        <v>0</v>
      </c>
      <c r="FS17" s="11">
        <f t="shared" si="5"/>
        <v>0</v>
      </c>
      <c r="FT17" s="11">
        <f t="shared" si="5"/>
        <v>748259.41</v>
      </c>
      <c r="FU17" s="11">
        <f t="shared" si="5"/>
        <v>605722.03</v>
      </c>
      <c r="FV17" s="11">
        <f t="shared" si="5"/>
        <v>0</v>
      </c>
      <c r="FW17" s="11">
        <f t="shared" si="5"/>
        <v>0</v>
      </c>
      <c r="FX17" s="11">
        <f t="shared" si="5"/>
        <v>24637370.57</v>
      </c>
      <c r="FY17" s="4">
        <f>SUM(B17:FX17)</f>
        <v>76245594.629999995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21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9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42" t="s">
        <v>398</v>
      </c>
      <c r="B21" s="21">
        <v>0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1">
        <v>0</v>
      </c>
      <c r="AP21" s="21">
        <v>0</v>
      </c>
      <c r="AQ21" s="21">
        <v>0</v>
      </c>
      <c r="AR21" s="21">
        <v>0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0</v>
      </c>
      <c r="AZ21" s="21">
        <v>0</v>
      </c>
      <c r="BA21" s="21">
        <v>0</v>
      </c>
      <c r="BB21" s="21">
        <v>0</v>
      </c>
      <c r="BC21" s="21">
        <v>0</v>
      </c>
      <c r="BD21" s="21">
        <v>0</v>
      </c>
      <c r="BE21" s="21">
        <v>0</v>
      </c>
      <c r="BF21" s="21">
        <v>0</v>
      </c>
      <c r="BG21" s="21">
        <v>0</v>
      </c>
      <c r="BH21" s="21">
        <v>0</v>
      </c>
      <c r="BI21" s="21">
        <v>0</v>
      </c>
      <c r="BJ21" s="21">
        <v>0</v>
      </c>
      <c r="BK21" s="21">
        <v>0</v>
      </c>
      <c r="BL21" s="21">
        <v>0</v>
      </c>
      <c r="BM21" s="21">
        <v>0</v>
      </c>
      <c r="BN21" s="21"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>
        <v>0</v>
      </c>
      <c r="BX21" s="21">
        <v>0</v>
      </c>
      <c r="BY21" s="21">
        <v>0</v>
      </c>
      <c r="BZ21" s="21">
        <v>0</v>
      </c>
      <c r="CA21" s="21">
        <v>0</v>
      </c>
      <c r="CB21" s="21">
        <v>0</v>
      </c>
      <c r="CC21" s="21">
        <v>0</v>
      </c>
      <c r="CD21" s="21">
        <v>0</v>
      </c>
      <c r="CE21" s="21">
        <v>0</v>
      </c>
      <c r="CF21" s="21">
        <v>0</v>
      </c>
      <c r="CG21" s="21">
        <v>0</v>
      </c>
      <c r="CH21" s="21">
        <v>0</v>
      </c>
      <c r="CI21" s="21">
        <v>0</v>
      </c>
      <c r="CJ21" s="21">
        <v>0</v>
      </c>
      <c r="CK21" s="21">
        <v>0</v>
      </c>
      <c r="CL21" s="21">
        <v>0</v>
      </c>
      <c r="CM21" s="21">
        <v>0</v>
      </c>
      <c r="CN21" s="21">
        <v>0</v>
      </c>
      <c r="CO21" s="21">
        <v>0</v>
      </c>
      <c r="CP21" s="21">
        <v>0</v>
      </c>
      <c r="CQ21" s="21">
        <v>0</v>
      </c>
      <c r="CR21" s="21">
        <v>0</v>
      </c>
      <c r="CS21" s="21">
        <v>0</v>
      </c>
      <c r="CT21" s="21">
        <v>0</v>
      </c>
      <c r="CU21" s="21">
        <v>0</v>
      </c>
      <c r="CV21" s="21">
        <v>0</v>
      </c>
      <c r="CW21" s="21">
        <v>0</v>
      </c>
      <c r="CX21" s="21">
        <v>0</v>
      </c>
      <c r="CY21" s="21">
        <v>0</v>
      </c>
      <c r="CZ21" s="21">
        <v>0</v>
      </c>
      <c r="DA21" s="21">
        <v>0</v>
      </c>
      <c r="DB21" s="21">
        <v>0</v>
      </c>
      <c r="DC21" s="21">
        <v>0</v>
      </c>
      <c r="DD21" s="21">
        <v>0</v>
      </c>
      <c r="DE21" s="21">
        <v>0</v>
      </c>
      <c r="DF21" s="21">
        <v>0</v>
      </c>
      <c r="DG21" s="21">
        <v>0</v>
      </c>
      <c r="DH21" s="21">
        <v>0</v>
      </c>
      <c r="DI21" s="21">
        <v>0</v>
      </c>
      <c r="DJ21" s="21">
        <v>0</v>
      </c>
      <c r="DK21" s="21">
        <v>0</v>
      </c>
      <c r="DL21" s="21">
        <v>0</v>
      </c>
      <c r="DM21" s="21">
        <v>0</v>
      </c>
      <c r="DN21" s="21">
        <v>0</v>
      </c>
      <c r="DO21" s="21">
        <v>0</v>
      </c>
      <c r="DP21" s="21">
        <v>0</v>
      </c>
      <c r="DQ21" s="21">
        <v>0</v>
      </c>
      <c r="DR21" s="21">
        <v>0</v>
      </c>
      <c r="DS21" s="21">
        <v>0</v>
      </c>
      <c r="DT21" s="21">
        <v>0</v>
      </c>
      <c r="DU21" s="21">
        <v>0</v>
      </c>
      <c r="DV21" s="21">
        <v>0</v>
      </c>
      <c r="DW21" s="21">
        <v>0</v>
      </c>
      <c r="DX21" s="21">
        <v>0</v>
      </c>
      <c r="DY21" s="21">
        <v>0</v>
      </c>
      <c r="DZ21" s="21">
        <v>0</v>
      </c>
      <c r="EA21" s="21">
        <v>0</v>
      </c>
      <c r="EB21" s="21">
        <v>0</v>
      </c>
      <c r="EC21" s="21">
        <v>0</v>
      </c>
      <c r="ED21" s="21">
        <v>0</v>
      </c>
      <c r="EE21" s="21">
        <v>0</v>
      </c>
      <c r="EF21" s="21">
        <v>0</v>
      </c>
      <c r="EG21" s="21">
        <v>0</v>
      </c>
      <c r="EH21" s="21">
        <v>0</v>
      </c>
      <c r="EI21" s="21">
        <v>0</v>
      </c>
      <c r="EJ21" s="21">
        <v>0</v>
      </c>
      <c r="EK21" s="21">
        <v>0</v>
      </c>
      <c r="EL21" s="21">
        <v>0</v>
      </c>
      <c r="EM21" s="21">
        <v>0</v>
      </c>
      <c r="EN21" s="21">
        <v>0</v>
      </c>
      <c r="EO21" s="21">
        <v>0</v>
      </c>
      <c r="EP21" s="21">
        <v>0</v>
      </c>
      <c r="EQ21" s="21">
        <v>0</v>
      </c>
      <c r="ER21" s="21">
        <v>0</v>
      </c>
      <c r="ES21" s="21">
        <v>0</v>
      </c>
      <c r="ET21" s="21">
        <v>0</v>
      </c>
      <c r="EU21" s="21">
        <v>0</v>
      </c>
      <c r="EV21" s="21">
        <v>0</v>
      </c>
      <c r="EW21" s="21">
        <v>0</v>
      </c>
      <c r="EX21" s="21">
        <v>0</v>
      </c>
      <c r="EY21" s="21">
        <v>0</v>
      </c>
      <c r="EZ21" s="21">
        <v>0</v>
      </c>
      <c r="FA21" s="21">
        <v>0</v>
      </c>
      <c r="FB21" s="21">
        <v>0</v>
      </c>
      <c r="FC21" s="21">
        <v>0</v>
      </c>
      <c r="FD21" s="21">
        <v>0</v>
      </c>
      <c r="FE21" s="21">
        <v>0</v>
      </c>
      <c r="FF21" s="21">
        <v>0</v>
      </c>
      <c r="FG21" s="21">
        <v>0</v>
      </c>
      <c r="FH21" s="21">
        <v>0</v>
      </c>
      <c r="FI21" s="21">
        <v>0</v>
      </c>
      <c r="FJ21" s="21">
        <v>0</v>
      </c>
      <c r="FK21" s="21">
        <v>0</v>
      </c>
      <c r="FL21" s="21">
        <v>0</v>
      </c>
      <c r="FM21" s="21">
        <v>0</v>
      </c>
      <c r="FN21" s="21">
        <v>0</v>
      </c>
      <c r="FO21" s="21">
        <v>0</v>
      </c>
      <c r="FP21" s="21">
        <v>0</v>
      </c>
      <c r="FQ21" s="21">
        <v>0</v>
      </c>
      <c r="FR21" s="21">
        <v>0</v>
      </c>
      <c r="FS21" s="21">
        <v>0</v>
      </c>
      <c r="FT21" s="21">
        <v>0</v>
      </c>
      <c r="FU21" s="21">
        <v>0</v>
      </c>
      <c r="FV21" s="21">
        <v>0</v>
      </c>
      <c r="FW21" s="21">
        <v>0</v>
      </c>
      <c r="FX21" s="21">
        <v>0</v>
      </c>
      <c r="FY21" s="18">
        <f>SUM(B21:FX21)</f>
        <v>0</v>
      </c>
    </row>
    <row r="22" spans="1:254" s="18" customFormat="1" x14ac:dyDescent="0.25">
      <c r="A22" s="42" t="s">
        <v>404</v>
      </c>
      <c r="B22" s="21">
        <v>0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0</v>
      </c>
      <c r="AZ22" s="21">
        <v>0</v>
      </c>
      <c r="BA22" s="21">
        <v>0</v>
      </c>
      <c r="BB22" s="21">
        <v>0</v>
      </c>
      <c r="BC22" s="21">
        <v>0</v>
      </c>
      <c r="BD22" s="21">
        <v>0</v>
      </c>
      <c r="BE22" s="21">
        <v>0</v>
      </c>
      <c r="BF22" s="21">
        <v>0</v>
      </c>
      <c r="BG22" s="21">
        <v>0</v>
      </c>
      <c r="BH22" s="21">
        <v>0</v>
      </c>
      <c r="BI22" s="21">
        <v>0</v>
      </c>
      <c r="BJ22" s="21">
        <v>0</v>
      </c>
      <c r="BK22" s="21">
        <v>0</v>
      </c>
      <c r="BL22" s="21">
        <v>0</v>
      </c>
      <c r="BM22" s="21">
        <v>0</v>
      </c>
      <c r="BN22" s="21">
        <v>0</v>
      </c>
      <c r="BO22" s="21">
        <v>0</v>
      </c>
      <c r="BP22" s="21">
        <v>0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>
        <v>0</v>
      </c>
      <c r="BX22" s="21">
        <v>0</v>
      </c>
      <c r="BY22" s="21">
        <v>0</v>
      </c>
      <c r="BZ22" s="21">
        <v>0</v>
      </c>
      <c r="CA22" s="21">
        <v>0</v>
      </c>
      <c r="CB22" s="21">
        <v>0</v>
      </c>
      <c r="CC22" s="21">
        <v>0</v>
      </c>
      <c r="CD22" s="21">
        <v>0</v>
      </c>
      <c r="CE22" s="21">
        <v>0</v>
      </c>
      <c r="CF22" s="21">
        <v>0</v>
      </c>
      <c r="CG22" s="21">
        <v>0</v>
      </c>
      <c r="CH22" s="21">
        <v>0</v>
      </c>
      <c r="CI22" s="21">
        <v>0</v>
      </c>
      <c r="CJ22" s="21">
        <v>-18702.38</v>
      </c>
      <c r="CK22" s="21">
        <v>0</v>
      </c>
      <c r="CL22" s="21">
        <v>0</v>
      </c>
      <c r="CM22" s="21">
        <v>0</v>
      </c>
      <c r="CN22" s="21">
        <v>0</v>
      </c>
      <c r="CO22" s="21">
        <v>0</v>
      </c>
      <c r="CP22" s="21">
        <v>0</v>
      </c>
      <c r="CQ22" s="21">
        <v>0</v>
      </c>
      <c r="CR22" s="21">
        <v>0</v>
      </c>
      <c r="CS22" s="21">
        <v>0</v>
      </c>
      <c r="CT22" s="21">
        <v>0</v>
      </c>
      <c r="CU22" s="21">
        <v>0</v>
      </c>
      <c r="CV22" s="21">
        <v>0</v>
      </c>
      <c r="CW22" s="21">
        <v>0</v>
      </c>
      <c r="CX22" s="21">
        <v>0</v>
      </c>
      <c r="CY22" s="21">
        <v>0</v>
      </c>
      <c r="CZ22" s="21">
        <v>0</v>
      </c>
      <c r="DA22" s="21">
        <v>0</v>
      </c>
      <c r="DB22" s="21">
        <v>0</v>
      </c>
      <c r="DC22" s="21">
        <v>0</v>
      </c>
      <c r="DD22" s="21">
        <v>0</v>
      </c>
      <c r="DE22" s="21">
        <v>0</v>
      </c>
      <c r="DF22" s="21">
        <v>0</v>
      </c>
      <c r="DG22" s="21">
        <v>0</v>
      </c>
      <c r="DH22" s="21">
        <v>0</v>
      </c>
      <c r="DI22" s="21">
        <v>0</v>
      </c>
      <c r="DJ22" s="21">
        <v>0</v>
      </c>
      <c r="DK22" s="21">
        <v>0</v>
      </c>
      <c r="DL22" s="21">
        <v>0</v>
      </c>
      <c r="DM22" s="21">
        <v>0</v>
      </c>
      <c r="DN22" s="21">
        <v>0</v>
      </c>
      <c r="DO22" s="21">
        <v>0</v>
      </c>
      <c r="DP22" s="21">
        <v>0</v>
      </c>
      <c r="DQ22" s="21">
        <v>0</v>
      </c>
      <c r="DR22" s="21">
        <v>0</v>
      </c>
      <c r="DS22" s="21">
        <v>0</v>
      </c>
      <c r="DT22" s="21">
        <v>0</v>
      </c>
      <c r="DU22" s="21">
        <v>0</v>
      </c>
      <c r="DV22" s="21">
        <v>0</v>
      </c>
      <c r="DW22" s="21">
        <v>0</v>
      </c>
      <c r="DX22" s="21">
        <v>0</v>
      </c>
      <c r="DY22" s="21">
        <v>0</v>
      </c>
      <c r="DZ22" s="21">
        <v>0</v>
      </c>
      <c r="EA22" s="21">
        <v>0</v>
      </c>
      <c r="EB22" s="21">
        <v>0</v>
      </c>
      <c r="EC22" s="21">
        <v>0</v>
      </c>
      <c r="ED22" s="21">
        <v>0</v>
      </c>
      <c r="EE22" s="21">
        <v>0</v>
      </c>
      <c r="EF22" s="21">
        <v>0</v>
      </c>
      <c r="EG22" s="21">
        <v>0</v>
      </c>
      <c r="EH22" s="21">
        <v>-223250.52999999997</v>
      </c>
      <c r="EI22" s="21">
        <v>0</v>
      </c>
      <c r="EJ22" s="21">
        <v>0</v>
      </c>
      <c r="EK22" s="21">
        <v>0</v>
      </c>
      <c r="EL22" s="21">
        <v>0</v>
      </c>
      <c r="EM22" s="21">
        <v>0</v>
      </c>
      <c r="EN22" s="21">
        <v>0</v>
      </c>
      <c r="EO22" s="21">
        <v>0</v>
      </c>
      <c r="EP22" s="21">
        <v>0</v>
      </c>
      <c r="EQ22" s="21">
        <v>0</v>
      </c>
      <c r="ER22" s="21">
        <v>0</v>
      </c>
      <c r="ES22" s="21">
        <v>0</v>
      </c>
      <c r="ET22" s="21">
        <v>0</v>
      </c>
      <c r="EU22" s="21">
        <v>0</v>
      </c>
      <c r="EV22" s="21">
        <v>0</v>
      </c>
      <c r="EW22" s="21">
        <v>0</v>
      </c>
      <c r="EX22" s="21">
        <v>0</v>
      </c>
      <c r="EY22" s="21">
        <v>0</v>
      </c>
      <c r="EZ22" s="21">
        <v>0</v>
      </c>
      <c r="FA22" s="21">
        <v>0</v>
      </c>
      <c r="FB22" s="21">
        <v>0</v>
      </c>
      <c r="FC22" s="21">
        <v>0</v>
      </c>
      <c r="FD22" s="21">
        <v>0</v>
      </c>
      <c r="FE22" s="21">
        <v>0</v>
      </c>
      <c r="FF22" s="21">
        <v>0</v>
      </c>
      <c r="FG22" s="21">
        <v>0</v>
      </c>
      <c r="FH22" s="21">
        <v>0</v>
      </c>
      <c r="FI22" s="21">
        <v>0</v>
      </c>
      <c r="FJ22" s="21">
        <v>0</v>
      </c>
      <c r="FK22" s="21">
        <v>0</v>
      </c>
      <c r="FL22" s="21">
        <v>0</v>
      </c>
      <c r="FM22" s="21">
        <v>0</v>
      </c>
      <c r="FN22" s="21">
        <v>0</v>
      </c>
      <c r="FO22" s="21">
        <v>0</v>
      </c>
      <c r="FP22" s="21">
        <v>0</v>
      </c>
      <c r="FQ22" s="21">
        <v>0</v>
      </c>
      <c r="FR22" s="21">
        <v>0</v>
      </c>
      <c r="FS22" s="21">
        <v>0</v>
      </c>
      <c r="FT22" s="21">
        <v>0</v>
      </c>
      <c r="FU22" s="21">
        <v>0</v>
      </c>
      <c r="FV22" s="21">
        <v>0</v>
      </c>
      <c r="FW22" s="21">
        <v>0</v>
      </c>
      <c r="FX22" s="21">
        <v>-2049612.17</v>
      </c>
      <c r="FY22" s="18">
        <f>SUM(B22:FX22)</f>
        <v>-2291565.08</v>
      </c>
    </row>
    <row r="23" spans="1:254" s="22" customFormat="1" x14ac:dyDescent="0.25">
      <c r="A23" s="42" t="s">
        <v>403</v>
      </c>
      <c r="B23" s="21">
        <f>IF(B17=0,0,_xlfn.XLOOKUP(B1,[1]March2025!$B$5:$B$32,[1]March2025!$I$5:$I$32,0))</f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0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136875.87811556575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0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0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-591296.9</v>
      </c>
      <c r="FY23" s="18">
        <f t="shared" ref="FY23:FY25" si="6">SUM(B23:FX23)</f>
        <v>-454421.02188443427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42" t="s">
        <v>416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21">
        <v>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21">
        <v>0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 t="shared" si="6"/>
        <v>0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42" t="s">
        <v>417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18">
        <f t="shared" si="6"/>
        <v>0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>SUM(B21:B26)</f>
        <v>0</v>
      </c>
      <c r="C27" s="18">
        <f>SUM(C21:C26)</f>
        <v>0</v>
      </c>
      <c r="D27" s="18">
        <f t="shared" ref="D27:BO27" si="7">SUM(D21:D26)</f>
        <v>0</v>
      </c>
      <c r="E27" s="18">
        <f t="shared" si="7"/>
        <v>0</v>
      </c>
      <c r="F27" s="18">
        <f t="shared" si="7"/>
        <v>0</v>
      </c>
      <c r="G27" s="18">
        <f t="shared" si="7"/>
        <v>0</v>
      </c>
      <c r="H27" s="18">
        <f t="shared" si="7"/>
        <v>0</v>
      </c>
      <c r="I27" s="18">
        <f t="shared" si="7"/>
        <v>0</v>
      </c>
      <c r="J27" s="18">
        <f t="shared" si="7"/>
        <v>0</v>
      </c>
      <c r="K27" s="18">
        <f t="shared" si="7"/>
        <v>0</v>
      </c>
      <c r="L27" s="18">
        <f t="shared" si="7"/>
        <v>0</v>
      </c>
      <c r="M27" s="18">
        <f t="shared" si="7"/>
        <v>0</v>
      </c>
      <c r="N27" s="18">
        <f t="shared" si="7"/>
        <v>0</v>
      </c>
      <c r="O27" s="18">
        <f t="shared" si="7"/>
        <v>0</v>
      </c>
      <c r="P27" s="18">
        <f t="shared" si="7"/>
        <v>0</v>
      </c>
      <c r="Q27" s="18">
        <f t="shared" si="7"/>
        <v>0</v>
      </c>
      <c r="R27" s="18">
        <f t="shared" si="7"/>
        <v>0</v>
      </c>
      <c r="S27" s="18">
        <f t="shared" si="7"/>
        <v>0</v>
      </c>
      <c r="T27" s="18">
        <f t="shared" si="7"/>
        <v>0</v>
      </c>
      <c r="U27" s="18">
        <f t="shared" si="7"/>
        <v>0</v>
      </c>
      <c r="V27" s="18">
        <f t="shared" si="7"/>
        <v>0</v>
      </c>
      <c r="W27" s="18">
        <f t="shared" si="7"/>
        <v>0</v>
      </c>
      <c r="X27" s="18">
        <f t="shared" si="7"/>
        <v>0</v>
      </c>
      <c r="Y27" s="18">
        <f t="shared" si="7"/>
        <v>0</v>
      </c>
      <c r="Z27" s="18">
        <f t="shared" si="7"/>
        <v>0</v>
      </c>
      <c r="AA27" s="18">
        <f t="shared" si="7"/>
        <v>0</v>
      </c>
      <c r="AB27" s="18">
        <f t="shared" si="7"/>
        <v>0</v>
      </c>
      <c r="AC27" s="18">
        <f t="shared" si="7"/>
        <v>0</v>
      </c>
      <c r="AD27" s="18">
        <f t="shared" si="7"/>
        <v>0</v>
      </c>
      <c r="AE27" s="18">
        <f t="shared" si="7"/>
        <v>0</v>
      </c>
      <c r="AF27" s="18">
        <f t="shared" si="7"/>
        <v>0</v>
      </c>
      <c r="AG27" s="18">
        <f t="shared" si="7"/>
        <v>0</v>
      </c>
      <c r="AH27" s="18">
        <f t="shared" si="7"/>
        <v>0</v>
      </c>
      <c r="AI27" s="18">
        <f t="shared" si="7"/>
        <v>0</v>
      </c>
      <c r="AJ27" s="18">
        <f t="shared" si="7"/>
        <v>0</v>
      </c>
      <c r="AK27" s="18">
        <f t="shared" si="7"/>
        <v>0</v>
      </c>
      <c r="AL27" s="18">
        <f t="shared" si="7"/>
        <v>0</v>
      </c>
      <c r="AM27" s="18">
        <f t="shared" si="7"/>
        <v>0</v>
      </c>
      <c r="AN27" s="18">
        <f t="shared" si="7"/>
        <v>0</v>
      </c>
      <c r="AO27" s="18">
        <f t="shared" si="7"/>
        <v>0</v>
      </c>
      <c r="AP27" s="18">
        <f t="shared" si="7"/>
        <v>0</v>
      </c>
      <c r="AQ27" s="18">
        <f t="shared" si="7"/>
        <v>0</v>
      </c>
      <c r="AR27" s="18">
        <f t="shared" si="7"/>
        <v>0</v>
      </c>
      <c r="AS27" s="18">
        <f t="shared" si="7"/>
        <v>0</v>
      </c>
      <c r="AT27" s="18">
        <f t="shared" si="7"/>
        <v>0</v>
      </c>
      <c r="AU27" s="18">
        <f t="shared" si="7"/>
        <v>0</v>
      </c>
      <c r="AV27" s="18">
        <f t="shared" si="7"/>
        <v>0</v>
      </c>
      <c r="AW27" s="18">
        <f t="shared" si="7"/>
        <v>0</v>
      </c>
      <c r="AX27" s="18">
        <f t="shared" si="7"/>
        <v>0</v>
      </c>
      <c r="AY27" s="18">
        <f t="shared" si="7"/>
        <v>0</v>
      </c>
      <c r="AZ27" s="18">
        <f t="shared" si="7"/>
        <v>0</v>
      </c>
      <c r="BA27" s="18">
        <f t="shared" si="7"/>
        <v>0</v>
      </c>
      <c r="BB27" s="18">
        <f t="shared" si="7"/>
        <v>0</v>
      </c>
      <c r="BC27" s="18">
        <f t="shared" si="7"/>
        <v>0</v>
      </c>
      <c r="BD27" s="18">
        <f t="shared" si="7"/>
        <v>0</v>
      </c>
      <c r="BE27" s="18">
        <f t="shared" si="7"/>
        <v>0</v>
      </c>
      <c r="BF27" s="18">
        <f t="shared" si="7"/>
        <v>0</v>
      </c>
      <c r="BG27" s="18">
        <f t="shared" si="7"/>
        <v>0</v>
      </c>
      <c r="BH27" s="18">
        <f t="shared" si="7"/>
        <v>0</v>
      </c>
      <c r="BI27" s="18">
        <f t="shared" si="7"/>
        <v>0</v>
      </c>
      <c r="BJ27" s="18">
        <f t="shared" si="7"/>
        <v>0</v>
      </c>
      <c r="BK27" s="18">
        <f t="shared" si="7"/>
        <v>0</v>
      </c>
      <c r="BL27" s="18">
        <v>0</v>
      </c>
      <c r="BM27" s="18">
        <f t="shared" si="7"/>
        <v>0</v>
      </c>
      <c r="BN27" s="18">
        <f t="shared" si="7"/>
        <v>0</v>
      </c>
      <c r="BO27" s="18">
        <f t="shared" si="7"/>
        <v>0</v>
      </c>
      <c r="BP27" s="18">
        <f t="shared" ref="BP27:EA27" si="8">SUM(BP21:BP26)</f>
        <v>0</v>
      </c>
      <c r="BQ27" s="18">
        <f t="shared" si="8"/>
        <v>0</v>
      </c>
      <c r="BR27" s="18">
        <f t="shared" si="8"/>
        <v>0</v>
      </c>
      <c r="BS27" s="18">
        <f t="shared" si="8"/>
        <v>0</v>
      </c>
      <c r="BT27" s="18">
        <f t="shared" si="8"/>
        <v>0</v>
      </c>
      <c r="BU27" s="18">
        <f t="shared" si="8"/>
        <v>0</v>
      </c>
      <c r="BV27" s="18">
        <f t="shared" si="8"/>
        <v>0</v>
      </c>
      <c r="BW27" s="18">
        <f t="shared" si="8"/>
        <v>0</v>
      </c>
      <c r="BX27" s="18">
        <f t="shared" si="8"/>
        <v>0</v>
      </c>
      <c r="BY27" s="18">
        <f t="shared" si="8"/>
        <v>0</v>
      </c>
      <c r="BZ27" s="18">
        <f t="shared" si="8"/>
        <v>0</v>
      </c>
      <c r="CA27" s="18">
        <f t="shared" si="8"/>
        <v>0</v>
      </c>
      <c r="CB27" s="18">
        <f t="shared" si="8"/>
        <v>0</v>
      </c>
      <c r="CC27" s="18">
        <f t="shared" si="8"/>
        <v>0</v>
      </c>
      <c r="CD27" s="18">
        <f t="shared" si="8"/>
        <v>0</v>
      </c>
      <c r="CE27" s="18">
        <f t="shared" si="8"/>
        <v>0</v>
      </c>
      <c r="CF27" s="18">
        <f t="shared" si="8"/>
        <v>0</v>
      </c>
      <c r="CG27" s="18">
        <f t="shared" si="8"/>
        <v>0</v>
      </c>
      <c r="CH27" s="18">
        <f t="shared" si="8"/>
        <v>0</v>
      </c>
      <c r="CI27" s="18">
        <f t="shared" si="8"/>
        <v>0</v>
      </c>
      <c r="CJ27" s="18">
        <f t="shared" si="8"/>
        <v>118173.49811556574</v>
      </c>
      <c r="CK27" s="18">
        <f t="shared" si="8"/>
        <v>0</v>
      </c>
      <c r="CL27" s="18">
        <f t="shared" si="8"/>
        <v>0</v>
      </c>
      <c r="CM27" s="18">
        <f t="shared" si="8"/>
        <v>0</v>
      </c>
      <c r="CN27" s="18">
        <f t="shared" si="8"/>
        <v>0</v>
      </c>
      <c r="CO27" s="18">
        <f t="shared" si="8"/>
        <v>0</v>
      </c>
      <c r="CP27" s="18">
        <f t="shared" si="8"/>
        <v>0</v>
      </c>
      <c r="CQ27" s="18">
        <f t="shared" si="8"/>
        <v>0</v>
      </c>
      <c r="CR27" s="18">
        <f t="shared" si="8"/>
        <v>0</v>
      </c>
      <c r="CS27" s="18">
        <f t="shared" si="8"/>
        <v>0</v>
      </c>
      <c r="CT27" s="18">
        <f t="shared" si="8"/>
        <v>0</v>
      </c>
      <c r="CU27" s="18">
        <f t="shared" si="8"/>
        <v>0</v>
      </c>
      <c r="CV27" s="18">
        <f t="shared" si="8"/>
        <v>0</v>
      </c>
      <c r="CW27" s="18">
        <f t="shared" si="8"/>
        <v>0</v>
      </c>
      <c r="CX27" s="18">
        <f t="shared" si="8"/>
        <v>0</v>
      </c>
      <c r="CY27" s="18">
        <f t="shared" si="8"/>
        <v>0</v>
      </c>
      <c r="CZ27" s="18">
        <f t="shared" si="8"/>
        <v>0</v>
      </c>
      <c r="DA27" s="18">
        <f t="shared" si="8"/>
        <v>0</v>
      </c>
      <c r="DB27" s="18">
        <f t="shared" si="8"/>
        <v>0</v>
      </c>
      <c r="DC27" s="18">
        <f t="shared" si="8"/>
        <v>0</v>
      </c>
      <c r="DD27" s="18">
        <f t="shared" si="8"/>
        <v>0</v>
      </c>
      <c r="DE27" s="18">
        <f t="shared" si="8"/>
        <v>0</v>
      </c>
      <c r="DF27" s="18">
        <f t="shared" si="8"/>
        <v>0</v>
      </c>
      <c r="DG27" s="18">
        <f t="shared" si="8"/>
        <v>0</v>
      </c>
      <c r="DH27" s="18">
        <f t="shared" si="8"/>
        <v>0</v>
      </c>
      <c r="DI27" s="18">
        <f t="shared" si="8"/>
        <v>0</v>
      </c>
      <c r="DJ27" s="18">
        <f t="shared" si="8"/>
        <v>0</v>
      </c>
      <c r="DK27" s="18">
        <f t="shared" si="8"/>
        <v>0</v>
      </c>
      <c r="DL27" s="18">
        <f t="shared" si="8"/>
        <v>0</v>
      </c>
      <c r="DM27" s="18">
        <f t="shared" si="8"/>
        <v>0</v>
      </c>
      <c r="DN27" s="18">
        <f t="shared" si="8"/>
        <v>0</v>
      </c>
      <c r="DO27" s="18">
        <f t="shared" si="8"/>
        <v>0</v>
      </c>
      <c r="DP27" s="18">
        <f t="shared" si="8"/>
        <v>0</v>
      </c>
      <c r="DQ27" s="18">
        <f t="shared" si="8"/>
        <v>0</v>
      </c>
      <c r="DR27" s="18">
        <f t="shared" si="8"/>
        <v>0</v>
      </c>
      <c r="DS27" s="18">
        <f t="shared" si="8"/>
        <v>0</v>
      </c>
      <c r="DT27" s="18">
        <f t="shared" si="8"/>
        <v>0</v>
      </c>
      <c r="DU27" s="18">
        <f t="shared" si="8"/>
        <v>0</v>
      </c>
      <c r="DV27" s="18">
        <f t="shared" si="8"/>
        <v>0</v>
      </c>
      <c r="DW27" s="18">
        <f t="shared" si="8"/>
        <v>0</v>
      </c>
      <c r="DX27" s="18">
        <f t="shared" si="8"/>
        <v>0</v>
      </c>
      <c r="DY27" s="18">
        <f t="shared" si="8"/>
        <v>0</v>
      </c>
      <c r="DZ27" s="18">
        <f t="shared" si="8"/>
        <v>0</v>
      </c>
      <c r="EA27" s="18">
        <f t="shared" si="8"/>
        <v>0</v>
      </c>
      <c r="EB27" s="18">
        <f t="shared" ref="EB27:FX27" si="9">SUM(EB21:EB26)</f>
        <v>0</v>
      </c>
      <c r="EC27" s="18">
        <f t="shared" si="9"/>
        <v>0</v>
      </c>
      <c r="ED27" s="18">
        <f t="shared" si="9"/>
        <v>0</v>
      </c>
      <c r="EE27" s="18">
        <f t="shared" si="9"/>
        <v>0</v>
      </c>
      <c r="EF27" s="18">
        <f t="shared" si="9"/>
        <v>0</v>
      </c>
      <c r="EG27" s="18">
        <f t="shared" si="9"/>
        <v>0</v>
      </c>
      <c r="EH27" s="18">
        <f t="shared" si="9"/>
        <v>-223250.52999999997</v>
      </c>
      <c r="EI27" s="18">
        <f t="shared" si="9"/>
        <v>0</v>
      </c>
      <c r="EJ27" s="18">
        <f t="shared" si="9"/>
        <v>0</v>
      </c>
      <c r="EK27" s="18">
        <f t="shared" si="9"/>
        <v>0</v>
      </c>
      <c r="EL27" s="18">
        <f t="shared" si="9"/>
        <v>0</v>
      </c>
      <c r="EM27" s="18">
        <f t="shared" si="9"/>
        <v>0</v>
      </c>
      <c r="EN27" s="18">
        <f t="shared" si="9"/>
        <v>0</v>
      </c>
      <c r="EO27" s="18">
        <f t="shared" si="9"/>
        <v>0</v>
      </c>
      <c r="EP27" s="18">
        <f t="shared" si="9"/>
        <v>0</v>
      </c>
      <c r="EQ27" s="18">
        <v>0</v>
      </c>
      <c r="ER27" s="18">
        <f t="shared" si="9"/>
        <v>0</v>
      </c>
      <c r="ES27" s="18">
        <f t="shared" si="9"/>
        <v>0</v>
      </c>
      <c r="ET27" s="18">
        <f t="shared" si="9"/>
        <v>0</v>
      </c>
      <c r="EU27" s="18">
        <f t="shared" si="9"/>
        <v>0</v>
      </c>
      <c r="EV27" s="18">
        <f t="shared" si="9"/>
        <v>0</v>
      </c>
      <c r="EW27" s="18">
        <f t="shared" si="9"/>
        <v>0</v>
      </c>
      <c r="EX27" s="18">
        <f t="shared" si="9"/>
        <v>0</v>
      </c>
      <c r="EY27" s="18">
        <f t="shared" si="9"/>
        <v>0</v>
      </c>
      <c r="EZ27" s="18">
        <f t="shared" si="9"/>
        <v>0</v>
      </c>
      <c r="FA27" s="18">
        <f t="shared" si="9"/>
        <v>0</v>
      </c>
      <c r="FB27" s="18">
        <f t="shared" si="9"/>
        <v>0</v>
      </c>
      <c r="FC27" s="18">
        <f t="shared" si="9"/>
        <v>0</v>
      </c>
      <c r="FD27" s="18">
        <f t="shared" si="9"/>
        <v>0</v>
      </c>
      <c r="FE27" s="18">
        <f t="shared" si="9"/>
        <v>0</v>
      </c>
      <c r="FF27" s="18">
        <f t="shared" si="9"/>
        <v>0</v>
      </c>
      <c r="FG27" s="18">
        <f t="shared" si="9"/>
        <v>0</v>
      </c>
      <c r="FH27" s="18">
        <f t="shared" si="9"/>
        <v>0</v>
      </c>
      <c r="FI27" s="18">
        <f t="shared" si="9"/>
        <v>0</v>
      </c>
      <c r="FJ27" s="18">
        <f t="shared" si="9"/>
        <v>0</v>
      </c>
      <c r="FK27" s="18">
        <f t="shared" si="9"/>
        <v>0</v>
      </c>
      <c r="FL27" s="18">
        <f t="shared" si="9"/>
        <v>0</v>
      </c>
      <c r="FM27" s="18">
        <f t="shared" si="9"/>
        <v>0</v>
      </c>
      <c r="FN27" s="18">
        <f t="shared" si="9"/>
        <v>0</v>
      </c>
      <c r="FO27" s="18">
        <f t="shared" si="9"/>
        <v>0</v>
      </c>
      <c r="FP27" s="18">
        <f t="shared" si="9"/>
        <v>0</v>
      </c>
      <c r="FQ27" s="18">
        <f t="shared" si="9"/>
        <v>0</v>
      </c>
      <c r="FR27" s="18">
        <f t="shared" si="9"/>
        <v>0</v>
      </c>
      <c r="FS27" s="18">
        <f t="shared" si="9"/>
        <v>0</v>
      </c>
      <c r="FT27" s="18">
        <f t="shared" si="9"/>
        <v>0</v>
      </c>
      <c r="FU27" s="18">
        <f t="shared" si="9"/>
        <v>0</v>
      </c>
      <c r="FV27" s="18">
        <f t="shared" si="9"/>
        <v>0</v>
      </c>
      <c r="FW27" s="18">
        <f t="shared" si="9"/>
        <v>0</v>
      </c>
      <c r="FX27" s="18">
        <f t="shared" si="9"/>
        <v>-2640909.0699999998</v>
      </c>
      <c r="FY27" s="18">
        <f>SUM(B27:FX27)</f>
        <v>-2745986.101884434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>ROUND(B17+B27,2)</f>
        <v>0</v>
      </c>
      <c r="C29" s="25">
        <f t="shared" ref="C29:BN29" si="10">ROUND(C17+C27,2)</f>
        <v>0</v>
      </c>
      <c r="D29" s="25">
        <f t="shared" si="10"/>
        <v>0</v>
      </c>
      <c r="E29" s="25">
        <f t="shared" si="10"/>
        <v>0</v>
      </c>
      <c r="F29" s="25">
        <f t="shared" si="10"/>
        <v>0</v>
      </c>
      <c r="G29" s="25">
        <f t="shared" si="10"/>
        <v>0</v>
      </c>
      <c r="H29" s="25">
        <f t="shared" si="10"/>
        <v>0</v>
      </c>
      <c r="I29" s="25">
        <f t="shared" si="10"/>
        <v>2090984.1</v>
      </c>
      <c r="J29" s="25">
        <f t="shared" si="10"/>
        <v>288786.59000000003</v>
      </c>
      <c r="K29" s="25">
        <f t="shared" si="10"/>
        <v>0</v>
      </c>
      <c r="L29" s="25">
        <f t="shared" si="10"/>
        <v>0</v>
      </c>
      <c r="M29" s="25">
        <f t="shared" si="10"/>
        <v>0</v>
      </c>
      <c r="N29" s="25">
        <f t="shared" si="10"/>
        <v>0</v>
      </c>
      <c r="O29" s="25">
        <f t="shared" si="10"/>
        <v>425102.33</v>
      </c>
      <c r="P29" s="25">
        <f t="shared" si="10"/>
        <v>0</v>
      </c>
      <c r="Q29" s="25">
        <f t="shared" si="10"/>
        <v>7417908.0599999996</v>
      </c>
      <c r="R29" s="25">
        <f t="shared" si="10"/>
        <v>0</v>
      </c>
      <c r="S29" s="25">
        <f t="shared" si="10"/>
        <v>0</v>
      </c>
      <c r="T29" s="25">
        <f t="shared" si="10"/>
        <v>0</v>
      </c>
      <c r="U29" s="25">
        <f t="shared" si="10"/>
        <v>347375.37</v>
      </c>
      <c r="V29" s="25">
        <f t="shared" si="10"/>
        <v>0</v>
      </c>
      <c r="W29" s="25">
        <f t="shared" si="10"/>
        <v>0</v>
      </c>
      <c r="X29" s="25">
        <f t="shared" si="10"/>
        <v>940225.33</v>
      </c>
      <c r="Y29" s="25">
        <f t="shared" si="10"/>
        <v>0</v>
      </c>
      <c r="Z29" s="25">
        <f t="shared" si="10"/>
        <v>0</v>
      </c>
      <c r="AA29" s="25">
        <f t="shared" si="10"/>
        <v>0</v>
      </c>
      <c r="AB29" s="25">
        <f t="shared" si="10"/>
        <v>0</v>
      </c>
      <c r="AC29" s="25">
        <f t="shared" si="10"/>
        <v>0</v>
      </c>
      <c r="AD29" s="25">
        <f t="shared" si="10"/>
        <v>168916.69</v>
      </c>
      <c r="AE29" s="25">
        <f t="shared" si="10"/>
        <v>238829.57</v>
      </c>
      <c r="AF29" s="25">
        <f t="shared" si="10"/>
        <v>0</v>
      </c>
      <c r="AG29" s="25">
        <f t="shared" si="10"/>
        <v>0</v>
      </c>
      <c r="AH29" s="25">
        <f t="shared" si="10"/>
        <v>510000.08</v>
      </c>
      <c r="AI29" s="25">
        <f t="shared" si="10"/>
        <v>0</v>
      </c>
      <c r="AJ29" s="25">
        <f t="shared" si="10"/>
        <v>222914.73</v>
      </c>
      <c r="AK29" s="25">
        <f t="shared" si="10"/>
        <v>0</v>
      </c>
      <c r="AL29" s="25">
        <f t="shared" si="10"/>
        <v>0</v>
      </c>
      <c r="AM29" s="25">
        <f t="shared" si="10"/>
        <v>0</v>
      </c>
      <c r="AN29" s="25">
        <f t="shared" si="10"/>
        <v>0</v>
      </c>
      <c r="AO29" s="25">
        <f t="shared" si="10"/>
        <v>0</v>
      </c>
      <c r="AP29" s="25">
        <f t="shared" si="10"/>
        <v>0</v>
      </c>
      <c r="AQ29" s="25">
        <f t="shared" si="10"/>
        <v>0</v>
      </c>
      <c r="AR29" s="25">
        <f t="shared" si="10"/>
        <v>0</v>
      </c>
      <c r="AS29" s="25">
        <f t="shared" si="10"/>
        <v>0</v>
      </c>
      <c r="AT29" s="25">
        <f t="shared" si="10"/>
        <v>264807.90999999997</v>
      </c>
      <c r="AU29" s="25">
        <f t="shared" si="10"/>
        <v>0</v>
      </c>
      <c r="AV29" s="25">
        <f t="shared" si="10"/>
        <v>0</v>
      </c>
      <c r="AW29" s="25">
        <f t="shared" si="10"/>
        <v>0</v>
      </c>
      <c r="AX29" s="25">
        <f t="shared" si="10"/>
        <v>0</v>
      </c>
      <c r="AY29" s="25">
        <f t="shared" si="10"/>
        <v>0</v>
      </c>
      <c r="AZ29" s="25">
        <f t="shared" si="10"/>
        <v>0</v>
      </c>
      <c r="BA29" s="25">
        <f t="shared" si="10"/>
        <v>0</v>
      </c>
      <c r="BB29" s="25">
        <f t="shared" si="10"/>
        <v>0</v>
      </c>
      <c r="BC29" s="25">
        <f t="shared" si="10"/>
        <v>0</v>
      </c>
      <c r="BD29" s="25">
        <f t="shared" si="10"/>
        <v>0</v>
      </c>
      <c r="BE29" s="25">
        <f t="shared" si="10"/>
        <v>0</v>
      </c>
      <c r="BF29" s="25">
        <f t="shared" si="10"/>
        <v>0</v>
      </c>
      <c r="BG29" s="25">
        <f t="shared" si="10"/>
        <v>0</v>
      </c>
      <c r="BH29" s="25">
        <f t="shared" si="10"/>
        <v>0</v>
      </c>
      <c r="BI29" s="25">
        <f t="shared" si="10"/>
        <v>0</v>
      </c>
      <c r="BJ29" s="25">
        <f t="shared" si="10"/>
        <v>0</v>
      </c>
      <c r="BK29" s="25">
        <f t="shared" si="10"/>
        <v>205644.16</v>
      </c>
      <c r="BL29" s="25">
        <f t="shared" si="10"/>
        <v>0</v>
      </c>
      <c r="BM29" s="25">
        <f t="shared" si="10"/>
        <v>0</v>
      </c>
      <c r="BN29" s="25">
        <f t="shared" si="10"/>
        <v>1129524.44</v>
      </c>
      <c r="BO29" s="25">
        <f t="shared" ref="BO29:DZ29" si="11">ROUND(BO17+BO27,2)</f>
        <v>0</v>
      </c>
      <c r="BP29" s="25">
        <f t="shared" si="11"/>
        <v>0</v>
      </c>
      <c r="BQ29" s="25">
        <f t="shared" si="11"/>
        <v>0</v>
      </c>
      <c r="BR29" s="25">
        <f t="shared" si="11"/>
        <v>0</v>
      </c>
      <c r="BS29" s="25">
        <f t="shared" si="11"/>
        <v>277019.64</v>
      </c>
      <c r="BT29" s="25">
        <f t="shared" si="11"/>
        <v>374916.39</v>
      </c>
      <c r="BU29" s="25">
        <f t="shared" si="11"/>
        <v>0</v>
      </c>
      <c r="BV29" s="25">
        <f t="shared" si="11"/>
        <v>0</v>
      </c>
      <c r="BW29" s="25">
        <f t="shared" si="11"/>
        <v>0</v>
      </c>
      <c r="BX29" s="25">
        <f t="shared" si="11"/>
        <v>0</v>
      </c>
      <c r="BY29" s="25">
        <f t="shared" si="11"/>
        <v>0</v>
      </c>
      <c r="BZ29" s="25">
        <f t="shared" si="11"/>
        <v>0</v>
      </c>
      <c r="CA29" s="25">
        <f t="shared" si="11"/>
        <v>0</v>
      </c>
      <c r="CB29" s="25">
        <f t="shared" si="11"/>
        <v>327227.14</v>
      </c>
      <c r="CC29" s="25">
        <f t="shared" si="11"/>
        <v>0</v>
      </c>
      <c r="CD29" s="25">
        <f t="shared" si="11"/>
        <v>0</v>
      </c>
      <c r="CE29" s="25">
        <f t="shared" si="11"/>
        <v>177526.67</v>
      </c>
      <c r="CF29" s="25">
        <f t="shared" si="11"/>
        <v>312728.84999999998</v>
      </c>
      <c r="CG29" s="25">
        <f t="shared" si="11"/>
        <v>0</v>
      </c>
      <c r="CH29" s="25">
        <f t="shared" si="11"/>
        <v>0</v>
      </c>
      <c r="CI29" s="25">
        <f t="shared" si="11"/>
        <v>0</v>
      </c>
      <c r="CJ29" s="25">
        <f t="shared" si="11"/>
        <v>2927149.34</v>
      </c>
      <c r="CK29" s="25">
        <f t="shared" si="11"/>
        <v>0</v>
      </c>
      <c r="CL29" s="25">
        <f t="shared" si="11"/>
        <v>792039.48</v>
      </c>
      <c r="CM29" s="25">
        <f t="shared" si="11"/>
        <v>0</v>
      </c>
      <c r="CN29" s="25">
        <f t="shared" si="11"/>
        <v>0</v>
      </c>
      <c r="CO29" s="25">
        <f t="shared" si="11"/>
        <v>0</v>
      </c>
      <c r="CP29" s="25">
        <f t="shared" si="11"/>
        <v>0</v>
      </c>
      <c r="CQ29" s="25">
        <f t="shared" si="11"/>
        <v>0</v>
      </c>
      <c r="CR29" s="25">
        <f t="shared" si="11"/>
        <v>309926.56</v>
      </c>
      <c r="CS29" s="25">
        <f t="shared" si="11"/>
        <v>0</v>
      </c>
      <c r="CT29" s="25">
        <f t="shared" si="11"/>
        <v>561521.16</v>
      </c>
      <c r="CU29" s="25">
        <f t="shared" si="11"/>
        <v>0</v>
      </c>
      <c r="CV29" s="25">
        <f t="shared" si="11"/>
        <v>0</v>
      </c>
      <c r="CW29" s="25">
        <f t="shared" si="11"/>
        <v>0</v>
      </c>
      <c r="CX29" s="25">
        <f t="shared" si="11"/>
        <v>0</v>
      </c>
      <c r="CY29" s="25">
        <f t="shared" si="11"/>
        <v>0</v>
      </c>
      <c r="CZ29" s="25">
        <f t="shared" si="11"/>
        <v>233313.04</v>
      </c>
      <c r="DA29" s="25">
        <f t="shared" si="11"/>
        <v>358174.65</v>
      </c>
      <c r="DB29" s="25">
        <f t="shared" si="11"/>
        <v>230332.41</v>
      </c>
      <c r="DC29" s="25">
        <f t="shared" si="11"/>
        <v>0</v>
      </c>
      <c r="DD29" s="25">
        <f t="shared" si="11"/>
        <v>255911.67</v>
      </c>
      <c r="DE29" s="25">
        <f t="shared" si="11"/>
        <v>0</v>
      </c>
      <c r="DF29" s="25">
        <f t="shared" si="11"/>
        <v>74805.62</v>
      </c>
      <c r="DG29" s="25">
        <f t="shared" si="11"/>
        <v>0</v>
      </c>
      <c r="DH29" s="25">
        <f t="shared" si="11"/>
        <v>0</v>
      </c>
      <c r="DI29" s="25">
        <f t="shared" si="11"/>
        <v>0</v>
      </c>
      <c r="DJ29" s="25">
        <f t="shared" si="11"/>
        <v>530619.68000000005</v>
      </c>
      <c r="DK29" s="25">
        <f t="shared" si="11"/>
        <v>4445593.17</v>
      </c>
      <c r="DL29" s="25">
        <f t="shared" si="11"/>
        <v>0</v>
      </c>
      <c r="DM29" s="25">
        <f t="shared" si="11"/>
        <v>0</v>
      </c>
      <c r="DN29" s="25">
        <f t="shared" si="11"/>
        <v>0</v>
      </c>
      <c r="DO29" s="25">
        <f t="shared" si="11"/>
        <v>303974.52</v>
      </c>
      <c r="DP29" s="25">
        <f t="shared" si="11"/>
        <v>0</v>
      </c>
      <c r="DQ29" s="25">
        <f t="shared" si="11"/>
        <v>1431732.54</v>
      </c>
      <c r="DR29" s="25">
        <f t="shared" si="11"/>
        <v>760328.98</v>
      </c>
      <c r="DS29" s="25">
        <f t="shared" si="11"/>
        <v>346306.68</v>
      </c>
      <c r="DT29" s="25">
        <f t="shared" si="11"/>
        <v>458629.82</v>
      </c>
      <c r="DU29" s="25">
        <f t="shared" si="11"/>
        <v>0</v>
      </c>
      <c r="DV29" s="25">
        <f t="shared" si="11"/>
        <v>0</v>
      </c>
      <c r="DW29" s="25">
        <f t="shared" si="11"/>
        <v>0</v>
      </c>
      <c r="DX29" s="25">
        <f t="shared" si="11"/>
        <v>0</v>
      </c>
      <c r="DY29" s="25">
        <f t="shared" si="11"/>
        <v>0</v>
      </c>
      <c r="DZ29" s="25">
        <f t="shared" si="11"/>
        <v>0</v>
      </c>
      <c r="EA29" s="25">
        <f t="shared" ref="EA29:FX29" si="12">ROUND(EA17+EA27,2)</f>
        <v>508890.83</v>
      </c>
      <c r="EB29" s="25">
        <f t="shared" si="12"/>
        <v>350856.09</v>
      </c>
      <c r="EC29" s="25">
        <f t="shared" si="12"/>
        <v>0</v>
      </c>
      <c r="ED29" s="25">
        <f t="shared" si="12"/>
        <v>330267.32</v>
      </c>
      <c r="EE29" s="25">
        <f t="shared" si="12"/>
        <v>1480537.7</v>
      </c>
      <c r="EF29" s="25">
        <f t="shared" si="12"/>
        <v>347609.91</v>
      </c>
      <c r="EG29" s="25">
        <f t="shared" si="12"/>
        <v>385155.29</v>
      </c>
      <c r="EH29" s="25">
        <f t="shared" si="12"/>
        <v>13436402.98</v>
      </c>
      <c r="EI29" s="25">
        <f t="shared" si="12"/>
        <v>0</v>
      </c>
      <c r="EJ29" s="25">
        <f t="shared" si="12"/>
        <v>0</v>
      </c>
      <c r="EK29" s="25">
        <f t="shared" si="12"/>
        <v>0</v>
      </c>
      <c r="EL29" s="25">
        <f t="shared" si="12"/>
        <v>0</v>
      </c>
      <c r="EM29" s="25">
        <f t="shared" si="12"/>
        <v>0</v>
      </c>
      <c r="EN29" s="25">
        <f t="shared" si="12"/>
        <v>364662.31</v>
      </c>
      <c r="EO29" s="25">
        <f t="shared" si="12"/>
        <v>0</v>
      </c>
      <c r="EP29" s="25">
        <f t="shared" si="12"/>
        <v>0</v>
      </c>
      <c r="EQ29" s="25">
        <f t="shared" si="12"/>
        <v>213826.76</v>
      </c>
      <c r="ER29" s="25">
        <f t="shared" si="12"/>
        <v>212089.68</v>
      </c>
      <c r="ES29" s="25">
        <f t="shared" si="12"/>
        <v>326551.45</v>
      </c>
      <c r="ET29" s="25">
        <f t="shared" si="12"/>
        <v>697279.85</v>
      </c>
      <c r="EU29" s="25">
        <f t="shared" si="12"/>
        <v>0</v>
      </c>
      <c r="EV29" s="25">
        <f t="shared" si="12"/>
        <v>0</v>
      </c>
      <c r="EW29" s="25">
        <f t="shared" si="12"/>
        <v>341818.91</v>
      </c>
      <c r="EX29" s="25">
        <f t="shared" si="12"/>
        <v>0</v>
      </c>
      <c r="EY29" s="25">
        <f t="shared" si="12"/>
        <v>197399.78</v>
      </c>
      <c r="EZ29" s="25">
        <f t="shared" si="12"/>
        <v>0</v>
      </c>
      <c r="FA29" s="25">
        <f t="shared" si="12"/>
        <v>0</v>
      </c>
      <c r="FB29" s="25">
        <f t="shared" si="12"/>
        <v>0</v>
      </c>
      <c r="FC29" s="25">
        <f t="shared" si="12"/>
        <v>448572.43</v>
      </c>
      <c r="FD29" s="25">
        <f t="shared" si="12"/>
        <v>147887.59</v>
      </c>
      <c r="FE29" s="25">
        <f t="shared" si="12"/>
        <v>0</v>
      </c>
      <c r="FF29" s="25">
        <f t="shared" si="12"/>
        <v>178573.66</v>
      </c>
      <c r="FG29" s="25">
        <f t="shared" si="12"/>
        <v>0</v>
      </c>
      <c r="FH29" s="25">
        <f t="shared" si="12"/>
        <v>0</v>
      </c>
      <c r="FI29" s="25">
        <f t="shared" si="12"/>
        <v>439985.68</v>
      </c>
      <c r="FJ29" s="25">
        <f t="shared" si="12"/>
        <v>0</v>
      </c>
      <c r="FK29" s="25">
        <f t="shared" si="12"/>
        <v>0</v>
      </c>
      <c r="FL29" s="25">
        <f t="shared" si="12"/>
        <v>0</v>
      </c>
      <c r="FM29" s="25">
        <f t="shared" si="12"/>
        <v>0</v>
      </c>
      <c r="FN29" s="25">
        <f t="shared" si="12"/>
        <v>0</v>
      </c>
      <c r="FO29" s="25">
        <f t="shared" si="12"/>
        <v>0</v>
      </c>
      <c r="FP29" s="25">
        <f t="shared" si="12"/>
        <v>0</v>
      </c>
      <c r="FQ29" s="25">
        <f t="shared" si="12"/>
        <v>0</v>
      </c>
      <c r="FR29" s="25">
        <f t="shared" si="12"/>
        <v>0</v>
      </c>
      <c r="FS29" s="25">
        <f t="shared" si="12"/>
        <v>0</v>
      </c>
      <c r="FT29" s="25">
        <f t="shared" si="12"/>
        <v>748259.41</v>
      </c>
      <c r="FU29" s="25">
        <f t="shared" si="12"/>
        <v>605722.03</v>
      </c>
      <c r="FV29" s="25">
        <f t="shared" si="12"/>
        <v>0</v>
      </c>
      <c r="FW29" s="25">
        <f t="shared" si="12"/>
        <v>0</v>
      </c>
      <c r="FX29" s="25">
        <f t="shared" si="12"/>
        <v>21996461.5</v>
      </c>
      <c r="FY29" s="25">
        <f>SUM(B29:FX29)</f>
        <v>73499608.530000001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76245594.629999995</v>
      </c>
      <c r="C32" s="39">
        <f>FY29</f>
        <v>73499608.530000001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3" x14ac:dyDescent="0.25">
      <c r="B33" s="48">
        <f>+B17+K17+M17+N17+P17+AA17+AK17+AM17+AO17+AQ17+AR17+AS17+AZ17+BF17+BL17+BU17+BX17+CI17+CM17+CN17+CO17+CS17+CY17+DZ17+EC17+EO17+EQ17+EV17+EZ17+FH17+FJ17+FK17+FL17+FO17</f>
        <v>213826.76</v>
      </c>
      <c r="C33" s="49">
        <f>+B29+K29+M29+N29+P29+AA29+AK29+AM29+AO29+AQ29+AR29+AS29+BU29+BX29+CI29+CM29+CN29+CO29+CY29+DZ29+EC29+EO29+EQ29+EV29+EZ29+FH29+FJ29+FK29+FL29+FO29+BL29+AZ29+BF29+CS29</f>
        <v>213826.76</v>
      </c>
      <c r="D33" s="53" t="s">
        <v>407</v>
      </c>
      <c r="E33" s="26"/>
      <c r="AJ33" s="4"/>
      <c r="AQ33" s="22"/>
      <c r="CE33" s="25"/>
      <c r="EC33" s="26"/>
      <c r="FX33" s="4"/>
      <c r="FY33" s="4"/>
    </row>
    <row r="34" spans="1:183" x14ac:dyDescent="0.25">
      <c r="B34" s="26">
        <f>B32-B33</f>
        <v>76031767.86999999</v>
      </c>
      <c r="C34" s="26">
        <f>C32-C33</f>
        <v>73285781.769999996</v>
      </c>
      <c r="AJ34" s="4"/>
      <c r="FX34" s="4"/>
      <c r="FY34" s="10"/>
    </row>
    <row r="35" spans="1:183" x14ac:dyDescent="0.25">
      <c r="B35" s="26"/>
      <c r="C35" s="26"/>
      <c r="AJ35" s="4"/>
      <c r="FX35" s="4"/>
      <c r="FY35" s="10"/>
    </row>
    <row r="36" spans="1:183" x14ac:dyDescent="0.25">
      <c r="A36" s="43"/>
      <c r="B36" s="26"/>
      <c r="FX36" s="4"/>
    </row>
    <row r="37" spans="1:183" x14ac:dyDescent="0.25"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</row>
    <row r="38" spans="1:183" x14ac:dyDescent="0.25"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"/>
      <c r="FY38" s="12"/>
      <c r="FZ38" s="44"/>
      <c r="GA38" s="26"/>
    </row>
    <row r="39" spans="1:183" x14ac:dyDescent="0.25">
      <c r="FX39" s="4"/>
    </row>
    <row r="40" spans="1:183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"/>
      <c r="FY40" s="26"/>
    </row>
    <row r="41" spans="1:183" x14ac:dyDescent="0.25">
      <c r="B41" s="4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4"/>
    </row>
    <row r="43" spans="1:183" x14ac:dyDescent="0.25">
      <c r="FX43" s="4"/>
    </row>
    <row r="44" spans="1:183" x14ac:dyDescent="0.25">
      <c r="FX44" s="4"/>
    </row>
    <row r="45" spans="1:183" x14ac:dyDescent="0.25">
      <c r="FX45" s="4"/>
    </row>
    <row r="46" spans="1:183" x14ac:dyDescent="0.25">
      <c r="FX46" s="4"/>
    </row>
    <row r="47" spans="1:183" x14ac:dyDescent="0.25">
      <c r="FX47" s="4"/>
    </row>
    <row r="48" spans="1:183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</sheetData>
  <conditionalFormatting sqref="A3">
    <cfRule type="cellIs" dxfId="19" priority="2" operator="greaterThan">
      <formula>0</formula>
    </cfRule>
  </conditionalFormatting>
  <conditionalFormatting sqref="B4:CR4 CT4:FX4">
    <cfRule type="cellIs" dxfId="18" priority="1" operator="greater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C6908-5F33-4006-8A0A-4EDC920DFEDE}">
  <dimension ref="A1:IT73"/>
  <sheetViews>
    <sheetView workbookViewId="0">
      <pane xSplit="1" ySplit="4" topLeftCell="B14" activePane="bottomRight" state="frozen"/>
      <selection pane="topRight" activeCell="C1" sqref="C1"/>
      <selection pane="bottomLeft" activeCell="A5" sqref="A5"/>
      <selection pane="bottomRight" activeCell="B23" sqref="B23"/>
    </sheetView>
  </sheetViews>
  <sheetFormatPr defaultColWidth="24.7265625" defaultRowHeight="12.5" x14ac:dyDescent="0.25"/>
  <cols>
    <col min="1" max="1" width="36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6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37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8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36"/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6560.5</v>
      </c>
      <c r="C5" s="6">
        <v>34668.800000000003</v>
      </c>
      <c r="D5" s="6">
        <v>5272.1</v>
      </c>
      <c r="E5" s="6">
        <v>23094.5</v>
      </c>
      <c r="F5" s="6">
        <v>1710</v>
      </c>
      <c r="G5" s="6">
        <v>1105</v>
      </c>
      <c r="H5" s="6">
        <v>7482.3</v>
      </c>
      <c r="I5" s="6">
        <v>2103.8000000000002</v>
      </c>
      <c r="J5" s="6">
        <v>253.3</v>
      </c>
      <c r="K5" s="6">
        <v>2194.3000000000002</v>
      </c>
      <c r="L5" s="6">
        <v>1009</v>
      </c>
      <c r="M5" s="6">
        <v>51113.9</v>
      </c>
      <c r="N5" s="6">
        <v>13208.4</v>
      </c>
      <c r="O5" s="6">
        <v>316.5</v>
      </c>
      <c r="P5" s="6">
        <v>37229.1</v>
      </c>
      <c r="Q5" s="6">
        <v>6498.8</v>
      </c>
      <c r="R5" s="6">
        <v>1616.8</v>
      </c>
      <c r="S5" s="6">
        <v>161.5</v>
      </c>
      <c r="T5" s="6">
        <v>57</v>
      </c>
      <c r="U5" s="6">
        <v>257.60000000000002</v>
      </c>
      <c r="V5" s="6">
        <v>133.80000000000001</v>
      </c>
      <c r="W5" s="6">
        <v>50</v>
      </c>
      <c r="X5" s="6">
        <v>904</v>
      </c>
      <c r="Y5" s="6">
        <v>231.2</v>
      </c>
      <c r="Z5" s="6">
        <v>31037.4</v>
      </c>
      <c r="AA5" s="6">
        <v>27431.599999999999</v>
      </c>
      <c r="AB5" s="6">
        <v>921</v>
      </c>
      <c r="AC5" s="6">
        <v>1276.0999999999999</v>
      </c>
      <c r="AD5" s="6">
        <v>97</v>
      </c>
      <c r="AE5" s="6">
        <v>168.4</v>
      </c>
      <c r="AF5" s="6">
        <v>611.1</v>
      </c>
      <c r="AG5" s="6">
        <v>974.9</v>
      </c>
      <c r="AH5" s="6">
        <v>374.3</v>
      </c>
      <c r="AI5" s="6">
        <v>176</v>
      </c>
      <c r="AJ5" s="6">
        <v>171.8</v>
      </c>
      <c r="AK5" s="6">
        <v>286</v>
      </c>
      <c r="AL5" s="6">
        <v>370</v>
      </c>
      <c r="AM5" s="6">
        <v>310.39999999999998</v>
      </c>
      <c r="AN5" s="6">
        <v>4561.3</v>
      </c>
      <c r="AO5" s="6">
        <v>85190.6</v>
      </c>
      <c r="AP5" s="6">
        <v>242.5</v>
      </c>
      <c r="AQ5" s="6">
        <v>60799.76</v>
      </c>
      <c r="AR5" s="6">
        <v>6294.6</v>
      </c>
      <c r="AS5" s="6">
        <v>2345.6</v>
      </c>
      <c r="AT5" s="6">
        <v>272</v>
      </c>
      <c r="AU5" s="6">
        <v>308.5</v>
      </c>
      <c r="AV5" s="6">
        <v>255</v>
      </c>
      <c r="AW5" s="6">
        <v>73</v>
      </c>
      <c r="AX5" s="6">
        <v>415.1</v>
      </c>
      <c r="AY5" s="6">
        <v>12362.6</v>
      </c>
      <c r="AZ5" s="6">
        <v>9147.9</v>
      </c>
      <c r="BA5" s="6">
        <v>7638.4</v>
      </c>
      <c r="BB5" s="6">
        <v>21991.3</v>
      </c>
      <c r="BC5" s="6">
        <v>3614.2</v>
      </c>
      <c r="BD5" s="6">
        <v>1242.8</v>
      </c>
      <c r="BE5" s="6">
        <v>25615.3</v>
      </c>
      <c r="BF5" s="6">
        <v>921.6</v>
      </c>
      <c r="BG5" s="6">
        <v>587.5</v>
      </c>
      <c r="BH5" s="6">
        <v>258.2</v>
      </c>
      <c r="BI5" s="6">
        <v>6283.6</v>
      </c>
      <c r="BJ5" s="6">
        <v>33191.699999999997</v>
      </c>
      <c r="BK5" s="6">
        <v>93.1</v>
      </c>
      <c r="BL5" s="6">
        <v>364.5</v>
      </c>
      <c r="BM5" s="6">
        <v>3196.7</v>
      </c>
      <c r="BN5" s="6">
        <v>1278.4000000000001</v>
      </c>
      <c r="BO5" s="6">
        <v>168.4</v>
      </c>
      <c r="BP5" s="6">
        <v>5651.2999999999993</v>
      </c>
      <c r="BQ5" s="6">
        <v>4493</v>
      </c>
      <c r="BR5" s="6">
        <v>1151.0999999999999</v>
      </c>
      <c r="BS5" s="6">
        <v>383.7</v>
      </c>
      <c r="BT5" s="6">
        <v>397.4</v>
      </c>
      <c r="BU5" s="6">
        <v>1247.5</v>
      </c>
      <c r="BV5" s="6">
        <v>2017</v>
      </c>
      <c r="BW5" s="6">
        <v>68.900000000000006</v>
      </c>
      <c r="BX5" s="6">
        <v>452.2</v>
      </c>
      <c r="BY5" s="6">
        <v>224</v>
      </c>
      <c r="BZ5" s="6">
        <v>147.4</v>
      </c>
      <c r="CA5" s="6">
        <v>74111.38</v>
      </c>
      <c r="CB5" s="6">
        <v>191</v>
      </c>
      <c r="CC5" s="6">
        <v>151.30000000000001</v>
      </c>
      <c r="CD5" s="6">
        <v>158.5</v>
      </c>
      <c r="CE5" s="6">
        <v>119.9</v>
      </c>
      <c r="CF5" s="6">
        <v>202.1</v>
      </c>
      <c r="CG5" s="6">
        <v>98.7</v>
      </c>
      <c r="CH5" s="6">
        <v>689.5</v>
      </c>
      <c r="CI5" s="6">
        <v>899.6</v>
      </c>
      <c r="CJ5" s="6">
        <v>4368.4599999999991</v>
      </c>
      <c r="CK5" s="6">
        <v>1269.5</v>
      </c>
      <c r="CL5" s="6">
        <v>694.7</v>
      </c>
      <c r="CM5" s="6">
        <v>28849.059999999998</v>
      </c>
      <c r="CN5" s="6">
        <v>14503.2</v>
      </c>
      <c r="CO5" s="6">
        <v>961.4</v>
      </c>
      <c r="CP5" s="6">
        <v>775</v>
      </c>
      <c r="CQ5" s="6">
        <v>222.7</v>
      </c>
      <c r="CR5" s="6">
        <v>300.2</v>
      </c>
      <c r="CS5" s="6">
        <v>115</v>
      </c>
      <c r="CT5" s="6">
        <v>471</v>
      </c>
      <c r="CU5" s="6">
        <v>50</v>
      </c>
      <c r="CV5" s="6">
        <v>204.5</v>
      </c>
      <c r="CW5" s="6">
        <v>462.8</v>
      </c>
      <c r="CX5" s="6">
        <v>50</v>
      </c>
      <c r="CY5" s="6">
        <v>1847.9</v>
      </c>
      <c r="CZ5" s="6">
        <v>200.7</v>
      </c>
      <c r="DA5" s="6">
        <v>318.3</v>
      </c>
      <c r="DB5" s="6">
        <v>183</v>
      </c>
      <c r="DC5" s="6">
        <v>170</v>
      </c>
      <c r="DD5" s="6">
        <v>296.5</v>
      </c>
      <c r="DE5" s="6">
        <v>19825.16</v>
      </c>
      <c r="DF5" s="6">
        <v>93.5</v>
      </c>
      <c r="DG5" s="6">
        <v>1846.6</v>
      </c>
      <c r="DH5" s="6">
        <v>2414.8000000000002</v>
      </c>
      <c r="DI5" s="6">
        <v>629.79999999999995</v>
      </c>
      <c r="DJ5" s="6">
        <v>481.3</v>
      </c>
      <c r="DK5" s="6">
        <v>5713.5</v>
      </c>
      <c r="DL5" s="6">
        <v>232.8</v>
      </c>
      <c r="DM5" s="6">
        <v>1290.5999999999999</v>
      </c>
      <c r="DN5" s="6">
        <v>3255.5</v>
      </c>
      <c r="DO5" s="6">
        <v>200.3</v>
      </c>
      <c r="DP5" s="6">
        <v>844</v>
      </c>
      <c r="DQ5" s="6">
        <v>1338.9</v>
      </c>
      <c r="DR5" s="6">
        <v>634</v>
      </c>
      <c r="DS5" s="6">
        <v>177.3</v>
      </c>
      <c r="DT5" s="6">
        <v>356.1</v>
      </c>
      <c r="DU5" s="6">
        <v>210.5</v>
      </c>
      <c r="DV5" s="6">
        <v>305.60000000000002</v>
      </c>
      <c r="DW5" s="6">
        <v>166.6</v>
      </c>
      <c r="DX5" s="6">
        <v>304</v>
      </c>
      <c r="DY5" s="6">
        <v>705.4</v>
      </c>
      <c r="DZ5" s="6">
        <v>525.1</v>
      </c>
      <c r="EA5" s="6">
        <v>553.4</v>
      </c>
      <c r="EB5" s="6">
        <v>293.3</v>
      </c>
      <c r="EC5" s="6">
        <v>1569.3</v>
      </c>
      <c r="ED5" s="6">
        <v>194</v>
      </c>
      <c r="EE5" s="6">
        <v>1391.9</v>
      </c>
      <c r="EF5" s="6">
        <v>257</v>
      </c>
      <c r="EG5" s="6">
        <v>247.8</v>
      </c>
      <c r="EH5" s="6">
        <v>14153.3</v>
      </c>
      <c r="EI5" s="6">
        <v>10245</v>
      </c>
      <c r="EJ5" s="6">
        <v>670</v>
      </c>
      <c r="EK5" s="6">
        <v>462.5</v>
      </c>
      <c r="EL5" s="6">
        <v>383.9</v>
      </c>
      <c r="EM5" s="6">
        <v>966.5</v>
      </c>
      <c r="EN5" s="6">
        <v>314.39999999999998</v>
      </c>
      <c r="EO5" s="6">
        <v>419.8</v>
      </c>
      <c r="EP5" s="6">
        <v>2540</v>
      </c>
      <c r="EQ5" s="6">
        <v>310</v>
      </c>
      <c r="ER5" s="6">
        <v>164.9</v>
      </c>
      <c r="ES5" s="6">
        <v>193.5</v>
      </c>
      <c r="ET5" s="6">
        <v>577.1</v>
      </c>
      <c r="EU5" s="6">
        <v>74.3</v>
      </c>
      <c r="EV5" s="6">
        <v>844.6</v>
      </c>
      <c r="EW5" s="6">
        <v>170</v>
      </c>
      <c r="EX5" s="6">
        <v>661.3</v>
      </c>
      <c r="EY5" s="6">
        <v>130.5</v>
      </c>
      <c r="EZ5" s="6">
        <v>3432.3</v>
      </c>
      <c r="FA5" s="6">
        <v>295.7</v>
      </c>
      <c r="FB5" s="6">
        <v>1952.4</v>
      </c>
      <c r="FC5" s="6">
        <v>403</v>
      </c>
      <c r="FD5" s="6">
        <v>82.4</v>
      </c>
      <c r="FE5" s="6">
        <v>192.1</v>
      </c>
      <c r="FF5" s="6">
        <v>125.8</v>
      </c>
      <c r="FG5" s="6">
        <v>71</v>
      </c>
      <c r="FH5" s="6">
        <v>1732.8</v>
      </c>
      <c r="FI5" s="6">
        <v>2013</v>
      </c>
      <c r="FJ5" s="6">
        <v>2543.1999999999998</v>
      </c>
      <c r="FK5" s="6">
        <v>8456.4</v>
      </c>
      <c r="FL5" s="6">
        <v>3910.5</v>
      </c>
      <c r="FM5" s="6">
        <v>22377.3</v>
      </c>
      <c r="FN5" s="6">
        <v>1113.2</v>
      </c>
      <c r="FO5" s="6">
        <v>2307.5</v>
      </c>
      <c r="FP5" s="6">
        <v>985.5</v>
      </c>
      <c r="FQ5" s="6">
        <v>169.5</v>
      </c>
      <c r="FR5" s="6">
        <v>177.5</v>
      </c>
      <c r="FS5" s="6">
        <v>57.1</v>
      </c>
      <c r="FT5" s="6">
        <v>808.9</v>
      </c>
      <c r="FU5" s="6">
        <v>695</v>
      </c>
      <c r="FV5" s="6">
        <v>159.6</v>
      </c>
      <c r="FW5" s="6">
        <v>65</v>
      </c>
      <c r="FX5" s="7">
        <v>21229.850000000002</v>
      </c>
      <c r="FY5" s="6">
        <f>SUM(B5:FX5)</f>
        <v>854017.97000000044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4821</v>
      </c>
      <c r="C6" s="7">
        <v>19501.599999999999</v>
      </c>
      <c r="D6" s="7">
        <v>4799.1000000000004</v>
      </c>
      <c r="E6" s="7">
        <v>12353.5</v>
      </c>
      <c r="F6" s="7">
        <v>752.8</v>
      </c>
      <c r="G6" s="7">
        <v>446</v>
      </c>
      <c r="H6" s="7">
        <v>6561</v>
      </c>
      <c r="I6" s="7">
        <v>1608.1</v>
      </c>
      <c r="J6" s="7">
        <v>149</v>
      </c>
      <c r="K6" s="7">
        <v>1364.8</v>
      </c>
      <c r="L6" s="7">
        <v>753</v>
      </c>
      <c r="M6" s="7">
        <v>19034.099999999999</v>
      </c>
      <c r="N6" s="7">
        <v>3108</v>
      </c>
      <c r="O6" s="7">
        <v>158.4</v>
      </c>
      <c r="P6" s="7">
        <v>31256</v>
      </c>
      <c r="Q6" s="7">
        <v>3594</v>
      </c>
      <c r="R6" s="7">
        <v>932.3</v>
      </c>
      <c r="S6" s="7">
        <v>117</v>
      </c>
      <c r="T6" s="7">
        <v>38.5</v>
      </c>
      <c r="U6" s="7">
        <v>183.3</v>
      </c>
      <c r="V6" s="7">
        <v>39.9</v>
      </c>
      <c r="W6" s="7">
        <v>22</v>
      </c>
      <c r="X6" s="7">
        <v>739</v>
      </c>
      <c r="Y6" s="7">
        <v>90.1</v>
      </c>
      <c r="Z6" s="7">
        <v>11329.9</v>
      </c>
      <c r="AA6" s="7">
        <v>7464.8</v>
      </c>
      <c r="AB6" s="7">
        <v>318</v>
      </c>
      <c r="AC6" s="7">
        <v>554.79999999999995</v>
      </c>
      <c r="AD6" s="7">
        <v>67.7</v>
      </c>
      <c r="AE6" s="7">
        <v>89.9</v>
      </c>
      <c r="AF6" s="7">
        <v>189.2</v>
      </c>
      <c r="AG6" s="7">
        <v>637.20000000000005</v>
      </c>
      <c r="AH6" s="7">
        <v>222</v>
      </c>
      <c r="AI6" s="7">
        <v>149</v>
      </c>
      <c r="AJ6" s="7">
        <v>149</v>
      </c>
      <c r="AK6" s="7">
        <v>235.8</v>
      </c>
      <c r="AL6" s="7">
        <v>217.4</v>
      </c>
      <c r="AM6" s="7">
        <v>141.9</v>
      </c>
      <c r="AN6" s="7">
        <v>2541.6</v>
      </c>
      <c r="AO6" s="7">
        <v>53422.8</v>
      </c>
      <c r="AP6" s="7">
        <v>146.4</v>
      </c>
      <c r="AQ6" s="7">
        <v>10837</v>
      </c>
      <c r="AR6" s="7">
        <v>2707.8</v>
      </c>
      <c r="AS6" s="7">
        <v>600.70000000000005</v>
      </c>
      <c r="AT6" s="7">
        <v>101</v>
      </c>
      <c r="AU6" s="7">
        <v>189</v>
      </c>
      <c r="AV6" s="7">
        <v>86.6</v>
      </c>
      <c r="AW6" s="7">
        <v>40</v>
      </c>
      <c r="AX6" s="7">
        <v>210.9</v>
      </c>
      <c r="AY6" s="7">
        <v>8190.7</v>
      </c>
      <c r="AZ6" s="7">
        <v>4309.8</v>
      </c>
      <c r="BA6" s="7">
        <v>3643.9</v>
      </c>
      <c r="BB6" s="7">
        <v>14504.6</v>
      </c>
      <c r="BC6" s="7">
        <v>787.6</v>
      </c>
      <c r="BD6" s="7">
        <v>423.3</v>
      </c>
      <c r="BE6" s="7">
        <v>5890.6</v>
      </c>
      <c r="BF6" s="7">
        <v>552.5</v>
      </c>
      <c r="BG6" s="7">
        <v>169</v>
      </c>
      <c r="BH6" s="7">
        <v>188.3</v>
      </c>
      <c r="BI6" s="7">
        <v>1084.3</v>
      </c>
      <c r="BJ6" s="7">
        <v>13237</v>
      </c>
      <c r="BK6" s="7">
        <v>51.9</v>
      </c>
      <c r="BL6" s="7">
        <v>229.6</v>
      </c>
      <c r="BM6" s="7">
        <v>1822.9</v>
      </c>
      <c r="BN6" s="7">
        <v>685.4</v>
      </c>
      <c r="BO6" s="7">
        <v>92.1</v>
      </c>
      <c r="BP6" s="7">
        <v>2954.2</v>
      </c>
      <c r="BQ6" s="7">
        <v>2229.8000000000002</v>
      </c>
      <c r="BR6" s="7">
        <v>767.6</v>
      </c>
      <c r="BS6" s="7">
        <v>163.9</v>
      </c>
      <c r="BT6" s="7">
        <v>167.1</v>
      </c>
      <c r="BU6" s="7">
        <v>415.2</v>
      </c>
      <c r="BV6" s="7">
        <v>714.8</v>
      </c>
      <c r="BW6" s="7">
        <v>26.4</v>
      </c>
      <c r="BX6" s="7">
        <v>354</v>
      </c>
      <c r="BY6" s="7">
        <v>160.69999999999999</v>
      </c>
      <c r="BZ6" s="7">
        <v>41.7</v>
      </c>
      <c r="CA6" s="7">
        <v>22604.9</v>
      </c>
      <c r="CB6" s="7">
        <v>124.2</v>
      </c>
      <c r="CC6" s="7">
        <v>11</v>
      </c>
      <c r="CD6" s="7">
        <v>74</v>
      </c>
      <c r="CE6" s="7">
        <v>46</v>
      </c>
      <c r="CF6" s="7">
        <v>88.8</v>
      </c>
      <c r="CG6" s="7">
        <v>68</v>
      </c>
      <c r="CH6" s="7">
        <v>417.6</v>
      </c>
      <c r="CI6" s="7">
        <v>536.4</v>
      </c>
      <c r="CJ6" s="7">
        <v>1812.8</v>
      </c>
      <c r="CK6" s="7">
        <v>502.4</v>
      </c>
      <c r="CL6" s="7">
        <v>343.6</v>
      </c>
      <c r="CM6" s="7">
        <v>10084.200000000001</v>
      </c>
      <c r="CN6" s="7">
        <v>4727.6000000000004</v>
      </c>
      <c r="CO6" s="7">
        <v>433.1</v>
      </c>
      <c r="CP6" s="7">
        <v>577.20000000000005</v>
      </c>
      <c r="CQ6" s="7">
        <v>75</v>
      </c>
      <c r="CR6" s="7">
        <v>109.4</v>
      </c>
      <c r="CS6" s="7">
        <v>93</v>
      </c>
      <c r="CT6" s="7">
        <v>208.7</v>
      </c>
      <c r="CU6" s="7">
        <v>8.3000000000000007</v>
      </c>
      <c r="CV6" s="7">
        <v>114.7</v>
      </c>
      <c r="CW6" s="7">
        <v>227.9</v>
      </c>
      <c r="CX6" s="7">
        <v>14</v>
      </c>
      <c r="CY6" s="7">
        <v>1006.1</v>
      </c>
      <c r="CZ6" s="7">
        <v>49</v>
      </c>
      <c r="DA6" s="7">
        <v>92</v>
      </c>
      <c r="DB6" s="7">
        <v>48</v>
      </c>
      <c r="DC6" s="7">
        <v>107</v>
      </c>
      <c r="DD6" s="7">
        <v>130</v>
      </c>
      <c r="DE6" s="7">
        <v>11481.5</v>
      </c>
      <c r="DF6" s="7">
        <v>37</v>
      </c>
      <c r="DG6" s="7">
        <v>980.2</v>
      </c>
      <c r="DH6" s="7">
        <v>1581.4</v>
      </c>
      <c r="DI6" s="7">
        <v>337.5</v>
      </c>
      <c r="DJ6" s="7">
        <v>197.6</v>
      </c>
      <c r="DK6" s="7">
        <v>3218.3</v>
      </c>
      <c r="DL6" s="7">
        <v>133</v>
      </c>
      <c r="DM6" s="7">
        <v>838.5</v>
      </c>
      <c r="DN6" s="7">
        <v>1991.1</v>
      </c>
      <c r="DO6" s="7">
        <v>66</v>
      </c>
      <c r="DP6" s="7">
        <v>354.6</v>
      </c>
      <c r="DQ6" s="7">
        <v>993.3</v>
      </c>
      <c r="DR6" s="7">
        <v>461.4</v>
      </c>
      <c r="DS6" s="7">
        <v>151.30000000000001</v>
      </c>
      <c r="DT6" s="7">
        <v>204.9</v>
      </c>
      <c r="DU6" s="7">
        <v>93.3</v>
      </c>
      <c r="DV6" s="7">
        <v>153.69999999999999</v>
      </c>
      <c r="DW6" s="7">
        <v>56</v>
      </c>
      <c r="DX6" s="7">
        <v>73</v>
      </c>
      <c r="DY6" s="7">
        <v>251.1</v>
      </c>
      <c r="DZ6" s="7">
        <v>217.4</v>
      </c>
      <c r="EA6" s="7">
        <v>321.39999999999998</v>
      </c>
      <c r="EB6" s="7">
        <v>99</v>
      </c>
      <c r="EC6" s="7">
        <v>103.3</v>
      </c>
      <c r="ED6" s="7">
        <v>138.4</v>
      </c>
      <c r="EE6" s="7">
        <v>971.6</v>
      </c>
      <c r="EF6" s="7">
        <v>165.8</v>
      </c>
      <c r="EG6" s="7">
        <v>130.19999999999999</v>
      </c>
      <c r="EH6" s="7">
        <v>10903.2</v>
      </c>
      <c r="EI6" s="7">
        <v>5259.7</v>
      </c>
      <c r="EJ6" s="7">
        <v>245</v>
      </c>
      <c r="EK6" s="7">
        <v>220.7</v>
      </c>
      <c r="EL6" s="7">
        <v>214.4</v>
      </c>
      <c r="EM6" s="7">
        <v>684.2</v>
      </c>
      <c r="EN6" s="7">
        <v>141.1</v>
      </c>
      <c r="EO6" s="7">
        <v>115</v>
      </c>
      <c r="EP6" s="7">
        <v>491</v>
      </c>
      <c r="EQ6" s="7">
        <v>85</v>
      </c>
      <c r="ER6" s="7">
        <v>118</v>
      </c>
      <c r="ES6" s="7">
        <v>150</v>
      </c>
      <c r="ET6" s="7">
        <v>540.29999999999995</v>
      </c>
      <c r="EU6" s="7">
        <v>44</v>
      </c>
      <c r="EV6" s="7">
        <v>245.7</v>
      </c>
      <c r="EW6" s="7">
        <v>90.3</v>
      </c>
      <c r="EX6" s="7">
        <v>425.9</v>
      </c>
      <c r="EY6" s="7">
        <v>71.5</v>
      </c>
      <c r="EZ6" s="7">
        <v>1305.2</v>
      </c>
      <c r="FA6" s="7">
        <v>214.5</v>
      </c>
      <c r="FB6" s="7">
        <v>635.29999999999995</v>
      </c>
      <c r="FC6" s="7">
        <v>225.7</v>
      </c>
      <c r="FD6" s="7">
        <v>51.1</v>
      </c>
      <c r="FE6" s="7">
        <v>104.6</v>
      </c>
      <c r="FF6" s="7">
        <v>54</v>
      </c>
      <c r="FG6" s="7">
        <v>33</v>
      </c>
      <c r="FH6" s="7">
        <v>1029</v>
      </c>
      <c r="FI6" s="7">
        <v>745</v>
      </c>
      <c r="FJ6" s="7">
        <v>1373.7</v>
      </c>
      <c r="FK6" s="7">
        <v>2151</v>
      </c>
      <c r="FL6" s="7">
        <v>1277</v>
      </c>
      <c r="FM6" s="7">
        <v>15657.6</v>
      </c>
      <c r="FN6" s="7">
        <v>575.29999999999995</v>
      </c>
      <c r="FO6" s="7">
        <v>1323.7</v>
      </c>
      <c r="FP6" s="7">
        <v>351.1</v>
      </c>
      <c r="FQ6" s="7">
        <v>45</v>
      </c>
      <c r="FR6" s="7">
        <v>42.3</v>
      </c>
      <c r="FS6" s="7">
        <v>31.5</v>
      </c>
      <c r="FT6" s="7">
        <v>485</v>
      </c>
      <c r="FU6" s="7">
        <v>433.3</v>
      </c>
      <c r="FV6" s="7">
        <v>85.5</v>
      </c>
      <c r="FW6" s="7">
        <v>29.8</v>
      </c>
      <c r="FX6" s="7"/>
      <c r="FY6" s="6">
        <f>SUM(B6:FX6)</f>
        <v>387772.69999999995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77934324.75</v>
      </c>
      <c r="C8" s="10">
        <v>390531137.88600004</v>
      </c>
      <c r="D8" s="10">
        <v>64109257.324000008</v>
      </c>
      <c r="E8" s="10">
        <v>257933755.59499997</v>
      </c>
      <c r="F8" s="10">
        <v>20172478.309999999</v>
      </c>
      <c r="G8" s="10">
        <v>13187782.6</v>
      </c>
      <c r="H8" s="10">
        <v>89688610.277999997</v>
      </c>
      <c r="I8" s="10">
        <v>24300142.899999999</v>
      </c>
      <c r="J8" s="10">
        <v>4257003.24</v>
      </c>
      <c r="K8" s="10">
        <v>26143620</v>
      </c>
      <c r="L8" s="10">
        <v>13714030.619999999</v>
      </c>
      <c r="M8" s="10">
        <v>584144562.90999997</v>
      </c>
      <c r="N8" s="10">
        <v>144033827.53</v>
      </c>
      <c r="O8" s="10">
        <v>5187379.51</v>
      </c>
      <c r="P8" s="10">
        <v>458347013.79299998</v>
      </c>
      <c r="Q8" s="10">
        <v>72495287.170000002</v>
      </c>
      <c r="R8" s="10">
        <v>18990331.129999999</v>
      </c>
      <c r="S8" s="10">
        <v>3247356.85</v>
      </c>
      <c r="T8" s="10">
        <v>1414949.22</v>
      </c>
      <c r="U8" s="10">
        <v>4216256.3899999997</v>
      </c>
      <c r="V8" s="10">
        <v>2801531.69</v>
      </c>
      <c r="W8" s="10">
        <v>1234890.77</v>
      </c>
      <c r="X8" s="10">
        <v>11015686.68</v>
      </c>
      <c r="Y8" s="10">
        <v>3811868.72</v>
      </c>
      <c r="Z8" s="10">
        <v>345304198.10000002</v>
      </c>
      <c r="AA8" s="10">
        <v>308280109.13999999</v>
      </c>
      <c r="AB8" s="10">
        <v>11163774.59</v>
      </c>
      <c r="AC8" s="10">
        <v>14401280.140000001</v>
      </c>
      <c r="AD8" s="10">
        <v>2193244.6800000002</v>
      </c>
      <c r="AE8" s="10">
        <v>3367995.65</v>
      </c>
      <c r="AF8" s="10">
        <v>7965433.3600000003</v>
      </c>
      <c r="AG8" s="10">
        <v>11661458.9</v>
      </c>
      <c r="AH8" s="10">
        <v>5298820.47</v>
      </c>
      <c r="AI8" s="10">
        <v>3562680.05</v>
      </c>
      <c r="AJ8" s="10">
        <v>3453526.17</v>
      </c>
      <c r="AK8" s="10">
        <v>4583460.9400000004</v>
      </c>
      <c r="AL8" s="10">
        <v>5291522.8600000003</v>
      </c>
      <c r="AM8" s="10">
        <v>4805109.58</v>
      </c>
      <c r="AN8" s="10">
        <v>51205864.93</v>
      </c>
      <c r="AO8" s="10">
        <v>1002592494.67</v>
      </c>
      <c r="AP8" s="10">
        <v>4322713.3099999996</v>
      </c>
      <c r="AQ8" s="10">
        <v>664455002.44679999</v>
      </c>
      <c r="AR8" s="10">
        <v>75090569.38000001</v>
      </c>
      <c r="AS8" s="10">
        <v>26702572.199999999</v>
      </c>
      <c r="AT8" s="10">
        <v>4579745.74</v>
      </c>
      <c r="AU8" s="10">
        <v>5039228.38</v>
      </c>
      <c r="AV8" s="10">
        <v>4395372.24</v>
      </c>
      <c r="AW8" s="10">
        <v>1848104.72</v>
      </c>
      <c r="AX8" s="10">
        <v>5985012.9400000004</v>
      </c>
      <c r="AY8" s="10">
        <v>141643828.56999999</v>
      </c>
      <c r="AZ8" s="10">
        <v>98638408.060000002</v>
      </c>
      <c r="BA8" s="10">
        <v>83087915.219999999</v>
      </c>
      <c r="BB8" s="10">
        <v>247014017.35700002</v>
      </c>
      <c r="BC8" s="10">
        <v>38997103.259999998</v>
      </c>
      <c r="BD8" s="10">
        <v>14452481.43</v>
      </c>
      <c r="BE8" s="10">
        <v>275729638.49000001</v>
      </c>
      <c r="BF8" s="10">
        <v>11755611.67</v>
      </c>
      <c r="BG8" s="10">
        <v>7609459.7699999996</v>
      </c>
      <c r="BH8" s="10">
        <v>4550589.7699999996</v>
      </c>
      <c r="BI8" s="10">
        <v>67788466.930000007</v>
      </c>
      <c r="BJ8" s="10">
        <v>360777453.82999998</v>
      </c>
      <c r="BK8" s="10">
        <v>2216243.83</v>
      </c>
      <c r="BL8" s="10">
        <v>5420079.1200000001</v>
      </c>
      <c r="BM8" s="10">
        <v>35189237.409999996</v>
      </c>
      <c r="BN8" s="10">
        <v>14609283.02</v>
      </c>
      <c r="BO8" s="10">
        <v>3397952.4</v>
      </c>
      <c r="BP8" s="10">
        <v>68695086.5</v>
      </c>
      <c r="BQ8" s="10">
        <v>50720993.07</v>
      </c>
      <c r="BR8" s="10">
        <v>14479934.279999999</v>
      </c>
      <c r="BS8" s="10">
        <v>5766371.3600000003</v>
      </c>
      <c r="BT8" s="10">
        <v>5922814.0700000003</v>
      </c>
      <c r="BU8" s="10">
        <v>14501208.789999999</v>
      </c>
      <c r="BV8" s="10">
        <v>23229236.039999999</v>
      </c>
      <c r="BW8" s="10">
        <v>1781744.71</v>
      </c>
      <c r="BX8" s="10">
        <v>6429493.0899999999</v>
      </c>
      <c r="BY8" s="10">
        <v>3900180.83</v>
      </c>
      <c r="BZ8" s="10">
        <v>3103264.09</v>
      </c>
      <c r="CA8" s="10">
        <v>816447025.60679996</v>
      </c>
      <c r="CB8" s="10">
        <v>3534839.16</v>
      </c>
      <c r="CC8" s="10">
        <v>2835204.01</v>
      </c>
      <c r="CD8" s="10">
        <v>3109911.05</v>
      </c>
      <c r="CE8" s="10">
        <v>2467533.2999999998</v>
      </c>
      <c r="CF8" s="10">
        <v>3659178.56</v>
      </c>
      <c r="CG8" s="10">
        <v>2274751.41</v>
      </c>
      <c r="CH8" s="10">
        <v>8472233.6999999993</v>
      </c>
      <c r="CI8" s="10">
        <v>11527091.41</v>
      </c>
      <c r="CJ8" s="10">
        <v>50107287.672199994</v>
      </c>
      <c r="CK8" s="10">
        <v>15284948.84</v>
      </c>
      <c r="CL8" s="10">
        <v>9460360.0099999998</v>
      </c>
      <c r="CM8" s="10">
        <v>310943144.57800001</v>
      </c>
      <c r="CN8" s="10">
        <v>156444693.50999999</v>
      </c>
      <c r="CO8" s="10">
        <v>12228888.060000001</v>
      </c>
      <c r="CP8" s="10">
        <v>10290517.369999999</v>
      </c>
      <c r="CQ8" s="10">
        <v>3953168.6</v>
      </c>
      <c r="CR8" s="10">
        <v>4573177.63</v>
      </c>
      <c r="CS8" s="10">
        <v>2542775.4900000002</v>
      </c>
      <c r="CT8" s="10">
        <v>5343287.6100000003</v>
      </c>
      <c r="CU8" s="10">
        <v>1150499.77</v>
      </c>
      <c r="CV8" s="10">
        <v>3782476.84</v>
      </c>
      <c r="CW8" s="10">
        <v>6011029.8600000003</v>
      </c>
      <c r="CX8" s="10">
        <v>1235986.58</v>
      </c>
      <c r="CY8" s="10">
        <v>21037092.25</v>
      </c>
      <c r="CZ8" s="10">
        <v>3640090.14</v>
      </c>
      <c r="DA8" s="10">
        <v>4813007.74</v>
      </c>
      <c r="DB8" s="10">
        <v>3466523.54</v>
      </c>
      <c r="DC8" s="10">
        <v>3447891.21</v>
      </c>
      <c r="DD8" s="10">
        <v>4625129.34</v>
      </c>
      <c r="DE8" s="10">
        <v>213943734.25799999</v>
      </c>
      <c r="DF8" s="10">
        <v>2221460.09</v>
      </c>
      <c r="DG8" s="10">
        <v>20691068.239999998</v>
      </c>
      <c r="DH8" s="10">
        <v>26983453.73</v>
      </c>
      <c r="DI8" s="10">
        <v>8087813.1299999999</v>
      </c>
      <c r="DJ8" s="10">
        <v>6287654.6799999997</v>
      </c>
      <c r="DK8" s="10">
        <v>65845606.780000001</v>
      </c>
      <c r="DL8" s="10">
        <v>4314287.7</v>
      </c>
      <c r="DM8" s="10">
        <v>15641940.109999999</v>
      </c>
      <c r="DN8" s="10">
        <v>37733660.490000002</v>
      </c>
      <c r="DO8" s="10">
        <v>3835375.22</v>
      </c>
      <c r="DP8" s="10">
        <v>10430451.529999999</v>
      </c>
      <c r="DQ8" s="10">
        <v>16138367.99</v>
      </c>
      <c r="DR8" s="10">
        <v>8410095.3399999999</v>
      </c>
      <c r="DS8" s="10">
        <v>3635908.41</v>
      </c>
      <c r="DT8" s="10">
        <v>5202465.09</v>
      </c>
      <c r="DU8" s="10">
        <v>3824675.96</v>
      </c>
      <c r="DV8" s="10">
        <v>4717593.07</v>
      </c>
      <c r="DW8" s="10">
        <v>3706908.81</v>
      </c>
      <c r="DX8" s="10">
        <v>5064986.5599999996</v>
      </c>
      <c r="DY8" s="10">
        <v>9229260.9100000001</v>
      </c>
      <c r="DZ8" s="10">
        <v>7031176.7800000003</v>
      </c>
      <c r="EA8" s="10">
        <v>7145800.7199999997</v>
      </c>
      <c r="EB8" s="10">
        <v>4320932.6100000003</v>
      </c>
      <c r="EC8" s="10">
        <v>23259673.48</v>
      </c>
      <c r="ED8" s="10">
        <v>3641777.45</v>
      </c>
      <c r="EE8" s="10">
        <v>16450115.33</v>
      </c>
      <c r="EF8" s="10">
        <v>4108593.61</v>
      </c>
      <c r="EG8" s="10">
        <v>4059192.23</v>
      </c>
      <c r="EH8" s="10">
        <v>163687034.40000001</v>
      </c>
      <c r="EI8" s="10">
        <v>110421167.34999999</v>
      </c>
      <c r="EJ8" s="10">
        <v>8211234.9299999997</v>
      </c>
      <c r="EK8" s="10">
        <v>5812243.7300000004</v>
      </c>
      <c r="EL8" s="10">
        <v>5411602.79</v>
      </c>
      <c r="EM8" s="10">
        <v>11816616.58</v>
      </c>
      <c r="EN8" s="10">
        <v>4712022.42</v>
      </c>
      <c r="EO8" s="10">
        <v>6005312.2199999997</v>
      </c>
      <c r="EP8" s="10">
        <v>29203245.379999999</v>
      </c>
      <c r="EQ8" s="10">
        <v>5028829.8899999997</v>
      </c>
      <c r="ER8" s="10">
        <v>3297793.59</v>
      </c>
      <c r="ES8" s="10">
        <v>4205760.08</v>
      </c>
      <c r="ET8" s="10">
        <v>7821202.0700000003</v>
      </c>
      <c r="EU8" s="10">
        <v>1893445.02</v>
      </c>
      <c r="EV8" s="10">
        <v>13370071.560000001</v>
      </c>
      <c r="EW8" s="10">
        <v>3659286.27</v>
      </c>
      <c r="EX8" s="10">
        <v>7647683.2000000002</v>
      </c>
      <c r="EY8" s="10">
        <v>2780155.05</v>
      </c>
      <c r="EZ8" s="10">
        <v>41747412.399999999</v>
      </c>
      <c r="FA8" s="10">
        <v>4765168.7699999996</v>
      </c>
      <c r="FB8" s="10">
        <v>21970505.670000002</v>
      </c>
      <c r="FC8" s="10">
        <v>5643145.6299999999</v>
      </c>
      <c r="FD8" s="10">
        <v>1991377.31</v>
      </c>
      <c r="FE8" s="10">
        <v>3689779.86</v>
      </c>
      <c r="FF8" s="10">
        <v>2767543.75</v>
      </c>
      <c r="FG8" s="10">
        <v>1710188.19</v>
      </c>
      <c r="FH8" s="10">
        <v>20277824.690000001</v>
      </c>
      <c r="FI8" s="10">
        <v>22248675.289999999</v>
      </c>
      <c r="FJ8" s="10">
        <v>28782923.780000001</v>
      </c>
      <c r="FK8" s="10">
        <v>91255549.319999993</v>
      </c>
      <c r="FL8" s="10">
        <v>42894665.549999997</v>
      </c>
      <c r="FM8" s="10">
        <v>254903396.11000001</v>
      </c>
      <c r="FN8" s="10">
        <v>13151936.9</v>
      </c>
      <c r="FO8" s="10">
        <v>26761209.670000002</v>
      </c>
      <c r="FP8" s="10">
        <v>11876720.48</v>
      </c>
      <c r="FQ8" s="10">
        <v>3378415.69</v>
      </c>
      <c r="FR8" s="10">
        <v>3425421.11</v>
      </c>
      <c r="FS8" s="10">
        <v>1484796</v>
      </c>
      <c r="FT8" s="10">
        <v>10706968.07</v>
      </c>
      <c r="FU8" s="10">
        <v>8940971.0099999998</v>
      </c>
      <c r="FV8" s="10">
        <v>3290841.9</v>
      </c>
      <c r="FW8" s="10">
        <v>1676825.22</v>
      </c>
      <c r="FX8" s="10">
        <v>237943028.57999995</v>
      </c>
      <c r="FY8" s="4">
        <f>SUM(B8:FX8)</f>
        <v>9778814251.0548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32843006.846999999</v>
      </c>
      <c r="C10" s="11">
        <v>111193003.557</v>
      </c>
      <c r="D10" s="11">
        <v>33658554.725999996</v>
      </c>
      <c r="E10" s="11">
        <v>86699656.475999996</v>
      </c>
      <c r="F10" s="11">
        <v>11556043.038279999</v>
      </c>
      <c r="G10" s="11">
        <v>3534877.125</v>
      </c>
      <c r="H10" s="11">
        <v>30096297.927000001</v>
      </c>
      <c r="I10" s="11">
        <v>4471018.6950000003</v>
      </c>
      <c r="J10" s="11">
        <v>1310559.966</v>
      </c>
      <c r="K10" s="11">
        <v>21741787.49109</v>
      </c>
      <c r="L10" s="11">
        <v>8295154.9605339998</v>
      </c>
      <c r="M10" s="11">
        <v>167403090.4461</v>
      </c>
      <c r="N10" s="11">
        <v>67182883.164000005</v>
      </c>
      <c r="O10" s="11">
        <v>1434314.898</v>
      </c>
      <c r="P10" s="11">
        <v>150435268.49700001</v>
      </c>
      <c r="Q10" s="11">
        <v>1881507.0689999999</v>
      </c>
      <c r="R10" s="11">
        <v>14228053.750680001</v>
      </c>
      <c r="S10" s="11">
        <v>614978.32988700003</v>
      </c>
      <c r="T10" s="11">
        <v>725061.15193300007</v>
      </c>
      <c r="U10" s="11">
        <v>898929.87300000002</v>
      </c>
      <c r="V10" s="11">
        <v>181522.51199999999</v>
      </c>
      <c r="W10" s="11">
        <v>275447.50738400006</v>
      </c>
      <c r="X10" s="11">
        <v>1686060.45328</v>
      </c>
      <c r="Y10" s="11">
        <v>608232.15755</v>
      </c>
      <c r="Z10" s="11">
        <v>144339748.41600001</v>
      </c>
      <c r="AA10" s="11">
        <v>259061521.428</v>
      </c>
      <c r="AB10" s="11">
        <v>8289534.29856</v>
      </c>
      <c r="AC10" s="11">
        <v>8682467.2151040006</v>
      </c>
      <c r="AD10" s="11">
        <v>582630.48274200002</v>
      </c>
      <c r="AE10" s="11">
        <v>976499.1165779999</v>
      </c>
      <c r="AF10" s="11">
        <v>4231010.3126499997</v>
      </c>
      <c r="AG10" s="11">
        <v>816308.05157999997</v>
      </c>
      <c r="AH10" s="11">
        <v>271452.33</v>
      </c>
      <c r="AI10" s="11">
        <v>777295.80871200003</v>
      </c>
      <c r="AJ10" s="11">
        <v>1357863.58344</v>
      </c>
      <c r="AK10" s="11">
        <v>2452395.906</v>
      </c>
      <c r="AL10" s="11">
        <v>1218925.8733080002</v>
      </c>
      <c r="AM10" s="11">
        <v>4163568.2736900002</v>
      </c>
      <c r="AN10" s="11">
        <v>13293770.763840001</v>
      </c>
      <c r="AO10" s="11">
        <v>683339374.08899999</v>
      </c>
      <c r="AP10" s="11">
        <v>1775449.4287149999</v>
      </c>
      <c r="AQ10" s="11">
        <v>285461279.56800002</v>
      </c>
      <c r="AR10" s="11">
        <v>55838235.418139994</v>
      </c>
      <c r="AS10" s="11">
        <v>10654815.869999999</v>
      </c>
      <c r="AT10" s="11">
        <v>1658359.5926920001</v>
      </c>
      <c r="AU10" s="11">
        <v>1198323.801</v>
      </c>
      <c r="AV10" s="11">
        <v>941305.90795999987</v>
      </c>
      <c r="AW10" s="11">
        <v>638166.45594000001</v>
      </c>
      <c r="AX10" s="11">
        <v>1585215.09</v>
      </c>
      <c r="AY10" s="11">
        <v>15846084.932400001</v>
      </c>
      <c r="AZ10" s="11">
        <v>21907358.465300001</v>
      </c>
      <c r="BA10" s="11">
        <v>5749310.8945599999</v>
      </c>
      <c r="BB10" s="11">
        <v>85369857.986699998</v>
      </c>
      <c r="BC10" s="11">
        <v>14444432.459999999</v>
      </c>
      <c r="BD10" s="11">
        <v>4944093.00416</v>
      </c>
      <c r="BE10" s="11">
        <v>75060737.370000005</v>
      </c>
      <c r="BF10" s="11">
        <v>1678877.28</v>
      </c>
      <c r="BG10" s="11">
        <v>1916163.0189</v>
      </c>
      <c r="BH10" s="11">
        <v>655548.20150999993</v>
      </c>
      <c r="BI10" s="11">
        <v>25151362.109999999</v>
      </c>
      <c r="BJ10" s="11">
        <v>46218317.039999999</v>
      </c>
      <c r="BK10" s="11">
        <v>222651.82800000001</v>
      </c>
      <c r="BL10" s="11">
        <v>1057456.280826</v>
      </c>
      <c r="BM10" s="11">
        <v>9107370.0270000007</v>
      </c>
      <c r="BN10" s="11">
        <v>3681067.6017570002</v>
      </c>
      <c r="BO10" s="11">
        <v>2371460.9042260004</v>
      </c>
      <c r="BP10" s="11">
        <v>47408306.619180001</v>
      </c>
      <c r="BQ10" s="11">
        <v>8327339.4149999991</v>
      </c>
      <c r="BR10" s="11">
        <v>3250154.2730999999</v>
      </c>
      <c r="BS10" s="11">
        <v>3088295.2109699999</v>
      </c>
      <c r="BT10" s="11">
        <v>2274961.026639</v>
      </c>
      <c r="BU10" s="11">
        <v>13747819.951889999</v>
      </c>
      <c r="BV10" s="11">
        <v>16838283.117320001</v>
      </c>
      <c r="BW10" s="11">
        <v>1057858.7057100001</v>
      </c>
      <c r="BX10" s="11">
        <v>3245116.0409999997</v>
      </c>
      <c r="BY10" s="11">
        <v>960352.65899999999</v>
      </c>
      <c r="BZ10" s="11">
        <v>2303523.099442</v>
      </c>
      <c r="CA10" s="11">
        <v>367168289.74199998</v>
      </c>
      <c r="CB10" s="11">
        <v>511729.76678399998</v>
      </c>
      <c r="CC10" s="11">
        <v>467760.06815999997</v>
      </c>
      <c r="CD10" s="11">
        <v>1161999.216</v>
      </c>
      <c r="CE10" s="11">
        <v>767410.52937</v>
      </c>
      <c r="CF10" s="11">
        <v>669414.05099999998</v>
      </c>
      <c r="CG10" s="11">
        <v>456460.37537999998</v>
      </c>
      <c r="CH10" s="11">
        <v>3083660.8470000001</v>
      </c>
      <c r="CI10" s="11">
        <v>9778837.8271139991</v>
      </c>
      <c r="CJ10" s="11">
        <v>16899416.018139999</v>
      </c>
      <c r="CK10" s="11">
        <v>2826776.1515000002</v>
      </c>
      <c r="CL10" s="11">
        <v>1661340.3933600001</v>
      </c>
      <c r="CM10" s="11">
        <v>132790607.064</v>
      </c>
      <c r="CN10" s="11">
        <v>83163389.404360011</v>
      </c>
      <c r="CO10" s="11">
        <v>11480350.450000001</v>
      </c>
      <c r="CP10" s="11">
        <v>2454945.9266220001</v>
      </c>
      <c r="CQ10" s="11">
        <v>386874.19495999999</v>
      </c>
      <c r="CR10" s="11">
        <v>1462789.3988880001</v>
      </c>
      <c r="CS10" s="11">
        <v>605336.36600000004</v>
      </c>
      <c r="CT10" s="11">
        <v>452561.67360000004</v>
      </c>
      <c r="CU10" s="11">
        <v>412325.4351</v>
      </c>
      <c r="CV10" s="11">
        <v>1188268.913223</v>
      </c>
      <c r="CW10" s="11">
        <v>2129026.005504</v>
      </c>
      <c r="CX10" s="11">
        <v>170327.745</v>
      </c>
      <c r="CY10" s="11">
        <v>6252794.676</v>
      </c>
      <c r="CZ10" s="11">
        <v>1292097.5549999999</v>
      </c>
      <c r="DA10" s="11">
        <v>1217821.014</v>
      </c>
      <c r="DB10" s="11">
        <v>1191206.383842</v>
      </c>
      <c r="DC10" s="11">
        <v>964991.94679999992</v>
      </c>
      <c r="DD10" s="11">
        <v>2049350.1775499999</v>
      </c>
      <c r="DE10" s="11">
        <v>67986981.450000003</v>
      </c>
      <c r="DF10" s="11">
        <v>1363304.8541970002</v>
      </c>
      <c r="DG10" s="11">
        <v>9771442.5620520003</v>
      </c>
      <c r="DH10" s="11">
        <v>12053015.146500001</v>
      </c>
      <c r="DI10" s="11">
        <v>1582908.90381</v>
      </c>
      <c r="DJ10" s="11">
        <v>1102913.26948</v>
      </c>
      <c r="DK10" s="11">
        <v>21777604.96655</v>
      </c>
      <c r="DL10" s="11">
        <v>596932.46880100004</v>
      </c>
      <c r="DM10" s="11">
        <v>7053144.6869999999</v>
      </c>
      <c r="DN10" s="11">
        <v>9648991.3499999996</v>
      </c>
      <c r="DO10" s="11">
        <v>904091.49</v>
      </c>
      <c r="DP10" s="11">
        <v>9947249.5836800002</v>
      </c>
      <c r="DQ10" s="11">
        <v>2304063.1439999999</v>
      </c>
      <c r="DR10" s="11">
        <v>1015668.72</v>
      </c>
      <c r="DS10" s="11">
        <v>295536.00412600004</v>
      </c>
      <c r="DT10" s="11">
        <v>744179.13</v>
      </c>
      <c r="DU10" s="11">
        <v>244885.24799999999</v>
      </c>
      <c r="DV10" s="11">
        <v>512855.16757499997</v>
      </c>
      <c r="DW10" s="11">
        <v>2333311.8015999999</v>
      </c>
      <c r="DX10" s="11">
        <v>3340365.3369600005</v>
      </c>
      <c r="DY10" s="11">
        <v>5023482.1361400001</v>
      </c>
      <c r="DZ10" s="11">
        <v>6351236.9757000003</v>
      </c>
      <c r="EA10" s="11">
        <v>2134627.29</v>
      </c>
      <c r="EB10" s="11">
        <v>923236.59600000002</v>
      </c>
      <c r="EC10" s="11">
        <v>22568122.030080002</v>
      </c>
      <c r="ED10" s="11">
        <v>472250.52</v>
      </c>
      <c r="EE10" s="11">
        <v>2132242.9878750001</v>
      </c>
      <c r="EF10" s="11">
        <v>777144.321</v>
      </c>
      <c r="EG10" s="11">
        <v>360994.05</v>
      </c>
      <c r="EH10" s="11">
        <v>33766598.222999997</v>
      </c>
      <c r="EI10" s="11">
        <v>27821842.929000001</v>
      </c>
      <c r="EJ10" s="11">
        <v>2901788.3680700003</v>
      </c>
      <c r="EK10" s="11">
        <v>1725392.5273199999</v>
      </c>
      <c r="EL10" s="11">
        <v>2360095.94618</v>
      </c>
      <c r="EM10" s="11">
        <v>2003860.89</v>
      </c>
      <c r="EN10" s="11">
        <v>1179171.675</v>
      </c>
      <c r="EO10" s="11">
        <v>3684663.0072400002</v>
      </c>
      <c r="EP10" s="11">
        <v>10825631.762770001</v>
      </c>
      <c r="EQ10" s="11">
        <v>2897862.4196500001</v>
      </c>
      <c r="ER10" s="11">
        <v>875082.74399999995</v>
      </c>
      <c r="ES10" s="11">
        <v>1182446.9369999999</v>
      </c>
      <c r="ET10" s="11">
        <v>1122153.156</v>
      </c>
      <c r="EU10" s="11">
        <v>1097876.90591</v>
      </c>
      <c r="EV10" s="11">
        <v>8981148.3468660004</v>
      </c>
      <c r="EW10" s="11">
        <v>417592.46389000001</v>
      </c>
      <c r="EX10" s="11">
        <v>930620.88</v>
      </c>
      <c r="EY10" s="11">
        <v>806083.35582000006</v>
      </c>
      <c r="EZ10" s="11">
        <v>36189055.088018</v>
      </c>
      <c r="FA10" s="11">
        <v>3982524.9556800001</v>
      </c>
      <c r="FB10" s="11">
        <v>11057031.93015</v>
      </c>
      <c r="FC10" s="11">
        <v>1325334.2039999999</v>
      </c>
      <c r="FD10" s="11">
        <v>541562.974024</v>
      </c>
      <c r="FE10" s="11">
        <v>580700.90700000001</v>
      </c>
      <c r="FF10" s="11">
        <v>892341.38699999999</v>
      </c>
      <c r="FG10" s="11">
        <v>846585.86510400008</v>
      </c>
      <c r="FH10" s="11">
        <v>13530251.557242</v>
      </c>
      <c r="FI10" s="11">
        <v>18497682.124159999</v>
      </c>
      <c r="FJ10" s="11">
        <v>23421444.484950002</v>
      </c>
      <c r="FK10" s="11">
        <v>51818632.847999997</v>
      </c>
      <c r="FL10" s="11">
        <v>26979462.15958</v>
      </c>
      <c r="FM10" s="11">
        <v>64515349.530000001</v>
      </c>
      <c r="FN10" s="11">
        <v>12346843.293720001</v>
      </c>
      <c r="FO10" s="11">
        <v>14015001.491145</v>
      </c>
      <c r="FP10" s="11">
        <v>11472301.140000001</v>
      </c>
      <c r="FQ10" s="11">
        <v>3107157.01</v>
      </c>
      <c r="FR10" s="11">
        <v>2717041.0066799996</v>
      </c>
      <c r="FS10" s="11">
        <v>1390846.0639000002</v>
      </c>
      <c r="FT10" s="11">
        <v>3471852.1405000002</v>
      </c>
      <c r="FU10" s="11">
        <v>2454384.0391199999</v>
      </c>
      <c r="FV10" s="11">
        <v>450812.31489799998</v>
      </c>
      <c r="FW10" s="11">
        <v>357125.30075000005</v>
      </c>
      <c r="FX10" s="11">
        <v>0</v>
      </c>
      <c r="FY10" s="4">
        <f>SUM(B10:FX10)</f>
        <v>3925427165.0856795</v>
      </c>
      <c r="FZ10" s="4"/>
    </row>
    <row r="11" spans="1:254" x14ac:dyDescent="0.25">
      <c r="A11" s="8" t="s">
        <v>414</v>
      </c>
      <c r="B11" s="12">
        <v>2486103.7400000002</v>
      </c>
      <c r="C11" s="12">
        <v>5722195.21</v>
      </c>
      <c r="D11" s="12">
        <v>1488921.66</v>
      </c>
      <c r="E11" s="12">
        <v>8370814.6399999997</v>
      </c>
      <c r="F11" s="12">
        <v>589322.68999999994</v>
      </c>
      <c r="G11" s="12">
        <v>53874.12</v>
      </c>
      <c r="H11" s="12">
        <v>1602194.08</v>
      </c>
      <c r="I11" s="12">
        <v>531892.17000000004</v>
      </c>
      <c r="J11" s="12">
        <v>144747.29</v>
      </c>
      <c r="K11" s="12">
        <v>1464762.74</v>
      </c>
      <c r="L11" s="12">
        <v>482581.66</v>
      </c>
      <c r="M11" s="12">
        <v>12636998.84</v>
      </c>
      <c r="N11" s="12">
        <v>5371193.4500000002</v>
      </c>
      <c r="O11" s="12">
        <v>85687.11</v>
      </c>
      <c r="P11" s="12">
        <v>9409437.8599999994</v>
      </c>
      <c r="Q11" s="12">
        <v>104826.22</v>
      </c>
      <c r="R11" s="12">
        <v>1058699.57</v>
      </c>
      <c r="S11" s="12">
        <v>7796.8</v>
      </c>
      <c r="T11" s="12">
        <v>70030.66</v>
      </c>
      <c r="U11" s="12">
        <v>86202.79</v>
      </c>
      <c r="V11" s="12">
        <v>18403.849999999999</v>
      </c>
      <c r="W11" s="12">
        <v>25569.200000000001</v>
      </c>
      <c r="X11" s="12">
        <v>137008.97</v>
      </c>
      <c r="Y11" s="12">
        <v>62529.99</v>
      </c>
      <c r="Z11" s="12">
        <v>6826844.5599999996</v>
      </c>
      <c r="AA11" s="12">
        <v>12703217.529999999</v>
      </c>
      <c r="AB11" s="12">
        <v>733088.39</v>
      </c>
      <c r="AC11" s="12">
        <v>765338.98</v>
      </c>
      <c r="AD11" s="12">
        <v>60785.05</v>
      </c>
      <c r="AE11" s="12">
        <v>96620.85</v>
      </c>
      <c r="AF11" s="12">
        <v>332294.17</v>
      </c>
      <c r="AG11" s="12">
        <v>162874.26</v>
      </c>
      <c r="AH11" s="12">
        <v>56051.74</v>
      </c>
      <c r="AI11" s="12">
        <v>139696.16</v>
      </c>
      <c r="AJ11" s="12">
        <v>50153.09</v>
      </c>
      <c r="AK11" s="12">
        <v>136478.41</v>
      </c>
      <c r="AL11" s="12">
        <v>108754.41</v>
      </c>
      <c r="AM11" s="12">
        <v>518653.93</v>
      </c>
      <c r="AN11" s="12">
        <v>1736922.12</v>
      </c>
      <c r="AO11" s="12">
        <v>36419101.409999996</v>
      </c>
      <c r="AP11" s="12">
        <v>114154.15</v>
      </c>
      <c r="AQ11" s="12">
        <v>20329146.010000002</v>
      </c>
      <c r="AR11" s="12">
        <v>3012130.71</v>
      </c>
      <c r="AS11" s="12">
        <v>1131092.32</v>
      </c>
      <c r="AT11" s="12">
        <v>193574.48</v>
      </c>
      <c r="AU11" s="12">
        <v>165380.70000000001</v>
      </c>
      <c r="AV11" s="12">
        <v>112909.41</v>
      </c>
      <c r="AW11" s="12">
        <v>81831.03</v>
      </c>
      <c r="AX11" s="12">
        <v>133275.51</v>
      </c>
      <c r="AY11" s="12">
        <v>1536087.09</v>
      </c>
      <c r="AZ11" s="12">
        <v>2320786.4700000002</v>
      </c>
      <c r="BA11" s="12">
        <v>492666.09</v>
      </c>
      <c r="BB11" s="12">
        <v>8357424.1100000003</v>
      </c>
      <c r="BC11" s="12">
        <v>1340447.97</v>
      </c>
      <c r="BD11" s="12">
        <v>451730.17</v>
      </c>
      <c r="BE11" s="12">
        <v>7293314.9400000004</v>
      </c>
      <c r="BF11" s="12">
        <v>124916.55</v>
      </c>
      <c r="BG11" s="12">
        <v>184334.54</v>
      </c>
      <c r="BH11" s="12">
        <v>70285.149999999994</v>
      </c>
      <c r="BI11" s="12">
        <v>1941438.87</v>
      </c>
      <c r="BJ11" s="12">
        <v>3573443.67</v>
      </c>
      <c r="BK11" s="12">
        <v>17265.79</v>
      </c>
      <c r="BL11" s="12">
        <v>95252.46</v>
      </c>
      <c r="BM11" s="12">
        <v>1135081.67</v>
      </c>
      <c r="BN11" s="12">
        <v>373634.27</v>
      </c>
      <c r="BO11" s="12">
        <v>231957.22</v>
      </c>
      <c r="BP11" s="12">
        <v>2156348.7599999998</v>
      </c>
      <c r="BQ11" s="12">
        <v>582213.41</v>
      </c>
      <c r="BR11" s="12">
        <v>309913.81</v>
      </c>
      <c r="BS11" s="12">
        <v>161091.41</v>
      </c>
      <c r="BT11" s="12">
        <v>93411.67</v>
      </c>
      <c r="BU11" s="12">
        <v>752815.7</v>
      </c>
      <c r="BV11" s="12">
        <v>856290.13</v>
      </c>
      <c r="BW11" s="12">
        <v>91405.49</v>
      </c>
      <c r="BX11" s="12">
        <v>318902.01</v>
      </c>
      <c r="BY11" s="12">
        <v>91684.87</v>
      </c>
      <c r="BZ11" s="12">
        <v>358753.67</v>
      </c>
      <c r="CA11" s="12">
        <v>24362000.199999999</v>
      </c>
      <c r="CB11" s="12">
        <v>6523.44</v>
      </c>
      <c r="CC11" s="12">
        <v>89625.5</v>
      </c>
      <c r="CD11" s="12">
        <v>118160.05</v>
      </c>
      <c r="CE11" s="12">
        <v>83737</v>
      </c>
      <c r="CF11" s="12">
        <v>60761.01</v>
      </c>
      <c r="CG11" s="12">
        <v>30109.95</v>
      </c>
      <c r="CH11" s="12">
        <v>251140.34</v>
      </c>
      <c r="CI11" s="12">
        <v>413656.77</v>
      </c>
      <c r="CJ11" s="12">
        <v>1699098.36</v>
      </c>
      <c r="CK11" s="12">
        <v>238217.67</v>
      </c>
      <c r="CL11" s="12">
        <v>186303</v>
      </c>
      <c r="CM11" s="12">
        <v>8558859.9399999995</v>
      </c>
      <c r="CN11" s="12">
        <v>5388104.3200000003</v>
      </c>
      <c r="CO11" s="12">
        <v>748537.61</v>
      </c>
      <c r="CP11" s="12">
        <v>404598.69</v>
      </c>
      <c r="CQ11" s="12">
        <v>75865.52</v>
      </c>
      <c r="CR11" s="12">
        <v>233975.56</v>
      </c>
      <c r="CS11" s="12">
        <v>88616.37</v>
      </c>
      <c r="CT11" s="12">
        <v>52286.5</v>
      </c>
      <c r="CU11" s="12">
        <v>40493.43</v>
      </c>
      <c r="CV11" s="12">
        <v>171301.41</v>
      </c>
      <c r="CW11" s="12">
        <v>229723.19</v>
      </c>
      <c r="CX11" s="12">
        <v>20357.29</v>
      </c>
      <c r="CY11" s="12">
        <v>736830.09</v>
      </c>
      <c r="CZ11" s="12">
        <v>156502.28</v>
      </c>
      <c r="DA11" s="12">
        <v>120477.05</v>
      </c>
      <c r="DB11" s="12">
        <v>152541.37</v>
      </c>
      <c r="DC11" s="12">
        <v>84776.14</v>
      </c>
      <c r="DD11" s="12">
        <v>223666.64</v>
      </c>
      <c r="DE11" s="12">
        <v>7700362.0300000003</v>
      </c>
      <c r="DF11" s="12">
        <v>138143.76</v>
      </c>
      <c r="DG11" s="12">
        <v>944994.79</v>
      </c>
      <c r="DH11" s="12">
        <v>1275976.19</v>
      </c>
      <c r="DI11" s="12">
        <v>158596.21</v>
      </c>
      <c r="DJ11" s="12">
        <v>87605.49</v>
      </c>
      <c r="DK11" s="12">
        <v>2625339.33</v>
      </c>
      <c r="DL11" s="12">
        <v>78402.84</v>
      </c>
      <c r="DM11" s="12">
        <v>599029.62</v>
      </c>
      <c r="DN11" s="12">
        <v>765444.43</v>
      </c>
      <c r="DO11" s="12">
        <v>60640.1</v>
      </c>
      <c r="DP11" s="12">
        <v>483159.99</v>
      </c>
      <c r="DQ11" s="12">
        <v>361120.57</v>
      </c>
      <c r="DR11" s="12">
        <v>214726.39999999999</v>
      </c>
      <c r="DS11" s="12">
        <v>55058.11</v>
      </c>
      <c r="DT11" s="12">
        <v>124347.19</v>
      </c>
      <c r="DU11" s="12">
        <v>49615.06</v>
      </c>
      <c r="DV11" s="12">
        <v>111040.06</v>
      </c>
      <c r="DW11" s="12">
        <v>143950.67000000001</v>
      </c>
      <c r="DX11" s="12">
        <v>239560.98</v>
      </c>
      <c r="DY11" s="12">
        <v>412967.03</v>
      </c>
      <c r="DZ11" s="12">
        <v>679726.33</v>
      </c>
      <c r="EA11" s="12">
        <v>248733.05</v>
      </c>
      <c r="EB11" s="12">
        <v>110128.77</v>
      </c>
      <c r="EC11" s="12">
        <v>691194.7</v>
      </c>
      <c r="ED11" s="12">
        <v>65386.43</v>
      </c>
      <c r="EE11" s="12">
        <v>326679.2</v>
      </c>
      <c r="EF11" s="12">
        <v>113173.66</v>
      </c>
      <c r="EG11" s="12">
        <v>51089.69</v>
      </c>
      <c r="EH11" s="12">
        <v>3110099.38</v>
      </c>
      <c r="EI11" s="12">
        <v>2226590.86</v>
      </c>
      <c r="EJ11" s="12">
        <v>129585.27</v>
      </c>
      <c r="EK11" s="12">
        <v>85115.18</v>
      </c>
      <c r="EL11" s="12">
        <v>279061.11</v>
      </c>
      <c r="EM11" s="12">
        <v>268552.46000000002</v>
      </c>
      <c r="EN11" s="12">
        <v>112545.45</v>
      </c>
      <c r="EO11" s="12">
        <v>205284.14</v>
      </c>
      <c r="EP11" s="12">
        <v>916333.94</v>
      </c>
      <c r="EQ11" s="12">
        <v>204633.9</v>
      </c>
      <c r="ER11" s="12">
        <v>227450.93</v>
      </c>
      <c r="ES11" s="12">
        <v>126251.14</v>
      </c>
      <c r="ET11" s="12">
        <v>171621.17</v>
      </c>
      <c r="EU11" s="12">
        <v>73633.789999999994</v>
      </c>
      <c r="EV11" s="12">
        <v>310410.44</v>
      </c>
      <c r="EW11" s="12">
        <v>20466.98</v>
      </c>
      <c r="EX11" s="12">
        <v>106067.07</v>
      </c>
      <c r="EY11" s="12">
        <v>93571.05</v>
      </c>
      <c r="EZ11" s="12">
        <v>1701019.37</v>
      </c>
      <c r="FA11" s="12">
        <v>327879.89</v>
      </c>
      <c r="FB11" s="12">
        <v>873424.45</v>
      </c>
      <c r="FC11" s="12">
        <v>157050.48000000001</v>
      </c>
      <c r="FD11" s="12">
        <v>67031.44</v>
      </c>
      <c r="FE11" s="12">
        <v>71709.539999999994</v>
      </c>
      <c r="FF11" s="12">
        <v>84557.4</v>
      </c>
      <c r="FG11" s="12">
        <v>110593.39</v>
      </c>
      <c r="FH11" s="12">
        <v>692424.05</v>
      </c>
      <c r="FI11" s="12">
        <v>944064.34</v>
      </c>
      <c r="FJ11" s="12">
        <v>912429.09</v>
      </c>
      <c r="FK11" s="12">
        <v>2192499.67</v>
      </c>
      <c r="FL11" s="12">
        <v>901144.54</v>
      </c>
      <c r="FM11" s="12">
        <v>3229587.13</v>
      </c>
      <c r="FN11" s="12">
        <v>804160.28</v>
      </c>
      <c r="FO11" s="12">
        <v>700658.33</v>
      </c>
      <c r="FP11" s="12">
        <v>404419.34</v>
      </c>
      <c r="FQ11" s="12">
        <v>271258.68</v>
      </c>
      <c r="FR11" s="12">
        <v>94816.960000000006</v>
      </c>
      <c r="FS11" s="12">
        <v>93903.08</v>
      </c>
      <c r="FT11" s="12">
        <v>329989.55</v>
      </c>
      <c r="FU11" s="12">
        <v>205512.47</v>
      </c>
      <c r="FV11" s="12">
        <v>48224.19</v>
      </c>
      <c r="FW11" s="12">
        <v>37973.199999999997</v>
      </c>
      <c r="FX11" s="12">
        <v>0</v>
      </c>
      <c r="FY11" s="4">
        <f>SUM(B11:FX11)</f>
        <v>261311707.13999993</v>
      </c>
      <c r="FZ11" s="4"/>
    </row>
    <row r="12" spans="1:254" x14ac:dyDescent="0.25">
      <c r="A12" t="s">
        <v>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</row>
    <row r="13" spans="1:254" x14ac:dyDescent="0.25">
      <c r="A13" t="s">
        <v>411</v>
      </c>
      <c r="B13" s="13">
        <v>42605214.162999995</v>
      </c>
      <c r="C13" s="13">
        <v>273615939.11900008</v>
      </c>
      <c r="D13" s="13">
        <v>28961780.938000012</v>
      </c>
      <c r="E13" s="13">
        <v>162863284.47899997</v>
      </c>
      <c r="F13" s="13">
        <v>8027112.5817200001</v>
      </c>
      <c r="G13" s="13">
        <v>9599031.3550000004</v>
      </c>
      <c r="H13" s="13">
        <v>57990118.270999998</v>
      </c>
      <c r="I13" s="13">
        <v>19297232.034999996</v>
      </c>
      <c r="J13" s="13">
        <v>2801695.9840000002</v>
      </c>
      <c r="K13" s="13">
        <v>2937069.7689100001</v>
      </c>
      <c r="L13" s="13">
        <v>4936293.9994659992</v>
      </c>
      <c r="M13" s="13">
        <v>404104473.6239</v>
      </c>
      <c r="N13" s="13">
        <v>71479750.915999994</v>
      </c>
      <c r="O13" s="13">
        <v>3667377.5019999999</v>
      </c>
      <c r="P13" s="13">
        <v>298502307.43599999</v>
      </c>
      <c r="Q13" s="13">
        <v>70508953.880999997</v>
      </c>
      <c r="R13" s="13">
        <v>3703577.8093199972</v>
      </c>
      <c r="S13" s="13">
        <v>2624581.7201130004</v>
      </c>
      <c r="T13" s="13">
        <v>619857.40806699987</v>
      </c>
      <c r="U13" s="13">
        <v>3231123.7269999995</v>
      </c>
      <c r="V13" s="13">
        <v>2601605.3279999997</v>
      </c>
      <c r="W13" s="13">
        <v>933874.06261599995</v>
      </c>
      <c r="X13" s="13">
        <v>9192617.256719999</v>
      </c>
      <c r="Y13" s="13">
        <v>3141106.5724499999</v>
      </c>
      <c r="Z13" s="13">
        <v>194137605.12400001</v>
      </c>
      <c r="AA13" s="13">
        <v>36515370.181999981</v>
      </c>
      <c r="AB13" s="13">
        <v>2141151.9014399997</v>
      </c>
      <c r="AC13" s="13">
        <v>4953473.9448959995</v>
      </c>
      <c r="AD13" s="13">
        <v>1549829.1472580002</v>
      </c>
      <c r="AE13" s="13">
        <v>2294875.6834219997</v>
      </c>
      <c r="AF13" s="13">
        <v>3402128.8773500007</v>
      </c>
      <c r="AG13" s="13">
        <v>10682276.58842</v>
      </c>
      <c r="AH13" s="13">
        <v>4971316.3999999994</v>
      </c>
      <c r="AI13" s="13">
        <v>2645688.0812879996</v>
      </c>
      <c r="AJ13" s="13">
        <v>2045509.4965599999</v>
      </c>
      <c r="AK13" s="13">
        <v>1994586.6240000005</v>
      </c>
      <c r="AL13" s="13">
        <v>3963842.576692</v>
      </c>
      <c r="AM13" s="13">
        <v>122887.37630999991</v>
      </c>
      <c r="AN13" s="13">
        <v>36175172.046160005</v>
      </c>
      <c r="AO13" s="13">
        <v>282834019.171</v>
      </c>
      <c r="AP13" s="13">
        <v>2433109.7312849998</v>
      </c>
      <c r="AQ13" s="13">
        <v>358664576.86879998</v>
      </c>
      <c r="AR13" s="13">
        <v>16240203.251860015</v>
      </c>
      <c r="AS13" s="13">
        <v>14916664.01</v>
      </c>
      <c r="AT13" s="13">
        <v>2727811.6673080004</v>
      </c>
      <c r="AU13" s="13">
        <v>3675523.8789999997</v>
      </c>
      <c r="AV13" s="13">
        <v>3341156.9220400001</v>
      </c>
      <c r="AW13" s="13">
        <v>1128107.2340599999</v>
      </c>
      <c r="AX13" s="13">
        <v>4266522.3400000008</v>
      </c>
      <c r="AY13" s="13">
        <v>124261656.54759999</v>
      </c>
      <c r="AZ13" s="13">
        <v>74410263.12470001</v>
      </c>
      <c r="BA13" s="13">
        <v>76845938.235440001</v>
      </c>
      <c r="BB13" s="13">
        <v>153286735.26030001</v>
      </c>
      <c r="BC13" s="13">
        <v>23212222.829999998</v>
      </c>
      <c r="BD13" s="13">
        <v>9056658.2558399998</v>
      </c>
      <c r="BE13" s="13">
        <v>193375586.18000001</v>
      </c>
      <c r="BF13" s="13">
        <v>9951817.8399999999</v>
      </c>
      <c r="BG13" s="13">
        <v>5508962.2111</v>
      </c>
      <c r="BH13" s="13">
        <v>3824756.4184899996</v>
      </c>
      <c r="BI13" s="13">
        <v>40695665.95000001</v>
      </c>
      <c r="BJ13" s="13">
        <v>310985693.11999995</v>
      </c>
      <c r="BK13" s="13">
        <v>1976326.2120000001</v>
      </c>
      <c r="BL13" s="13">
        <v>4267370.3791740006</v>
      </c>
      <c r="BM13" s="13">
        <v>24946785.712999992</v>
      </c>
      <c r="BN13" s="13">
        <v>10554581.148242999</v>
      </c>
      <c r="BO13" s="13">
        <v>794534.27577399951</v>
      </c>
      <c r="BP13" s="13">
        <v>19130431.120820001</v>
      </c>
      <c r="BQ13" s="13">
        <v>41811440.245000005</v>
      </c>
      <c r="BR13" s="13">
        <v>10919866.196899999</v>
      </c>
      <c r="BS13" s="13">
        <v>2516984.7390300003</v>
      </c>
      <c r="BT13" s="13">
        <v>3554441.3733610003</v>
      </c>
      <c r="BU13" s="13">
        <v>573.13810999994166</v>
      </c>
      <c r="BV13" s="13">
        <v>5534662.7926799981</v>
      </c>
      <c r="BW13" s="13">
        <v>632480.51428999985</v>
      </c>
      <c r="BX13" s="13">
        <v>2865475.0389999999</v>
      </c>
      <c r="BY13" s="13">
        <v>2848143.301</v>
      </c>
      <c r="BZ13" s="13">
        <v>440987.32055799983</v>
      </c>
      <c r="CA13" s="13">
        <v>424916735.66479999</v>
      </c>
      <c r="CB13" s="13">
        <v>3016585.953216</v>
      </c>
      <c r="CC13" s="13">
        <v>2277818.44184</v>
      </c>
      <c r="CD13" s="13">
        <v>1829751.7839999998</v>
      </c>
      <c r="CE13" s="13">
        <v>1616385.7706299997</v>
      </c>
      <c r="CF13" s="13">
        <v>2929003.4990000003</v>
      </c>
      <c r="CG13" s="13">
        <v>1788181.0846200001</v>
      </c>
      <c r="CH13" s="13">
        <v>5137432.5129999993</v>
      </c>
      <c r="CI13" s="13">
        <v>1334596.8128860011</v>
      </c>
      <c r="CJ13" s="13">
        <v>31508773.294059996</v>
      </c>
      <c r="CK13" s="13">
        <v>12219955.0185</v>
      </c>
      <c r="CL13" s="13">
        <v>7612716.6166399997</v>
      </c>
      <c r="CM13" s="13">
        <v>169593677.574</v>
      </c>
      <c r="CN13" s="13">
        <v>67893199.785639971</v>
      </c>
      <c r="CO13" s="13">
        <v>0</v>
      </c>
      <c r="CP13" s="13">
        <v>7430972.7533779992</v>
      </c>
      <c r="CQ13" s="13">
        <v>3490428.8850400001</v>
      </c>
      <c r="CR13" s="13">
        <v>2876412.6711119995</v>
      </c>
      <c r="CS13" s="13">
        <v>1848822.7540000002</v>
      </c>
      <c r="CT13" s="13">
        <v>4838439.4364</v>
      </c>
      <c r="CU13" s="13">
        <v>697680.90489999996</v>
      </c>
      <c r="CV13" s="13">
        <v>2422906.5167769995</v>
      </c>
      <c r="CW13" s="13">
        <v>3652280.6644960004</v>
      </c>
      <c r="CX13" s="13">
        <v>1045301.5449999999</v>
      </c>
      <c r="CY13" s="13">
        <v>14047467.484000001</v>
      </c>
      <c r="CZ13" s="13">
        <v>2191490.3050000002</v>
      </c>
      <c r="DA13" s="13">
        <v>3474709.6760000004</v>
      </c>
      <c r="DB13" s="13">
        <v>2122775.7861580001</v>
      </c>
      <c r="DC13" s="13">
        <v>2398123.1231999998</v>
      </c>
      <c r="DD13" s="13">
        <v>2352112.5224499996</v>
      </c>
      <c r="DE13" s="13">
        <v>138256390.77799997</v>
      </c>
      <c r="DF13" s="13">
        <v>720011.47580299969</v>
      </c>
      <c r="DG13" s="13">
        <v>9974630.8879479989</v>
      </c>
      <c r="DH13" s="13">
        <v>13654462.3935</v>
      </c>
      <c r="DI13" s="13">
        <v>6346308.0161899999</v>
      </c>
      <c r="DJ13" s="13">
        <v>5097135.9205199992</v>
      </c>
      <c r="DK13" s="13">
        <v>41442662.483450003</v>
      </c>
      <c r="DL13" s="13">
        <v>3638952.3911990002</v>
      </c>
      <c r="DM13" s="13">
        <v>7989765.8030000003</v>
      </c>
      <c r="DN13" s="13">
        <v>27319224.710000001</v>
      </c>
      <c r="DO13" s="13">
        <v>2870643.6300000004</v>
      </c>
      <c r="DP13" s="13">
        <v>41.956319999182597</v>
      </c>
      <c r="DQ13" s="13">
        <v>13473184.276000001</v>
      </c>
      <c r="DR13" s="13">
        <v>7179700.2199999997</v>
      </c>
      <c r="DS13" s="13">
        <v>3285314.2958740001</v>
      </c>
      <c r="DT13" s="13">
        <v>4333938.7699999996</v>
      </c>
      <c r="DU13" s="13">
        <v>3530175.6519999998</v>
      </c>
      <c r="DV13" s="13">
        <v>4093697.8424250004</v>
      </c>
      <c r="DW13" s="13">
        <v>1229646.3384000002</v>
      </c>
      <c r="DX13" s="13">
        <v>1485060.2430399992</v>
      </c>
      <c r="DY13" s="13">
        <v>3792811.7438599998</v>
      </c>
      <c r="DZ13" s="13">
        <v>213.47430000000168</v>
      </c>
      <c r="EA13" s="13">
        <v>4762440.38</v>
      </c>
      <c r="EB13" s="13">
        <v>3287567.2440000004</v>
      </c>
      <c r="EC13" s="13">
        <v>356.74991999869235</v>
      </c>
      <c r="ED13" s="13">
        <v>3104140.5</v>
      </c>
      <c r="EE13" s="13">
        <v>13991193.142125001</v>
      </c>
      <c r="EF13" s="13">
        <v>3218275.6289999997</v>
      </c>
      <c r="EG13" s="13">
        <v>3647108.49</v>
      </c>
      <c r="EH13" s="13">
        <v>126810336.79700002</v>
      </c>
      <c r="EI13" s="13">
        <v>80372733.56099999</v>
      </c>
      <c r="EJ13" s="13">
        <v>5179861.2919299994</v>
      </c>
      <c r="EK13" s="13">
        <v>4001736.0226800004</v>
      </c>
      <c r="EL13" s="13">
        <v>2772445.7338200002</v>
      </c>
      <c r="EM13" s="13">
        <v>9544203.2299999986</v>
      </c>
      <c r="EN13" s="13">
        <v>3420305.2949999999</v>
      </c>
      <c r="EO13" s="13">
        <v>2115365.0727599994</v>
      </c>
      <c r="EP13" s="13">
        <v>17461279.677229997</v>
      </c>
      <c r="EQ13" s="13">
        <v>1926333.5703499997</v>
      </c>
      <c r="ER13" s="13">
        <v>2195259.9159999997</v>
      </c>
      <c r="ES13" s="13">
        <v>2897062.003</v>
      </c>
      <c r="ET13" s="13">
        <v>6527427.7440000009</v>
      </c>
      <c r="EU13" s="13">
        <v>721934.32409000001</v>
      </c>
      <c r="EV13" s="13">
        <v>4078512.7731340001</v>
      </c>
      <c r="EW13" s="13">
        <v>3221226.8261100003</v>
      </c>
      <c r="EX13" s="13">
        <v>6610995.25</v>
      </c>
      <c r="EY13" s="13">
        <v>1880500.6441799996</v>
      </c>
      <c r="EZ13" s="13">
        <v>3857337.9419819983</v>
      </c>
      <c r="FA13" s="13">
        <v>454763.92431999941</v>
      </c>
      <c r="FB13" s="13">
        <v>10040049.289850002</v>
      </c>
      <c r="FC13" s="13">
        <v>4160760.946</v>
      </c>
      <c r="FD13" s="13">
        <v>1382782.895976</v>
      </c>
      <c r="FE13" s="13">
        <v>3037369.4129999997</v>
      </c>
      <c r="FF13" s="13">
        <v>1790644.963</v>
      </c>
      <c r="FG13" s="13">
        <v>753008.93489599985</v>
      </c>
      <c r="FH13" s="13">
        <v>6055149.0827580011</v>
      </c>
      <c r="FI13" s="13">
        <v>2806928.8258400001</v>
      </c>
      <c r="FJ13" s="13">
        <v>4449050.2050499991</v>
      </c>
      <c r="FK13" s="13">
        <v>37244416.801999994</v>
      </c>
      <c r="FL13" s="13">
        <v>15014058.850419998</v>
      </c>
      <c r="FM13" s="13">
        <v>187158459.45000002</v>
      </c>
      <c r="FN13" s="13">
        <v>933.32627999898978</v>
      </c>
      <c r="FO13" s="13">
        <v>12045549.848855002</v>
      </c>
      <c r="FP13" s="13">
        <v>0</v>
      </c>
      <c r="FQ13" s="13">
        <v>0</v>
      </c>
      <c r="FR13" s="13">
        <v>613563.14332000026</v>
      </c>
      <c r="FS13" s="13">
        <v>46.856099999815342</v>
      </c>
      <c r="FT13" s="13">
        <v>6905126.3795000007</v>
      </c>
      <c r="FU13" s="13">
        <v>6281074.5008800002</v>
      </c>
      <c r="FV13" s="13">
        <v>2791805.3951019999</v>
      </c>
      <c r="FW13" s="13">
        <v>1281726.7192499998</v>
      </c>
      <c r="FX13" s="13">
        <f>FX8</f>
        <v>237943028.57999995</v>
      </c>
      <c r="FY13" s="4">
        <f>SUM(B13:FX13)</f>
        <v>5592075378.8291273</v>
      </c>
      <c r="FZ13" s="4"/>
      <c r="GA13" s="4"/>
    </row>
    <row r="14" spans="1:254" x14ac:dyDescent="0.25">
      <c r="A14" t="s">
        <v>393</v>
      </c>
      <c r="B14" s="14">
        <v>2</v>
      </c>
      <c r="C14" s="14">
        <v>2</v>
      </c>
      <c r="D14" s="14">
        <v>2</v>
      </c>
      <c r="E14" s="14">
        <v>2</v>
      </c>
      <c r="F14" s="14">
        <v>2</v>
      </c>
      <c r="G14" s="14">
        <v>2</v>
      </c>
      <c r="H14" s="14">
        <v>2</v>
      </c>
      <c r="I14" s="14">
        <v>5</v>
      </c>
      <c r="J14" s="14">
        <v>5</v>
      </c>
      <c r="K14" s="14">
        <v>2</v>
      </c>
      <c r="L14" s="14">
        <v>2</v>
      </c>
      <c r="M14" s="14">
        <v>2</v>
      </c>
      <c r="N14" s="14">
        <v>2</v>
      </c>
      <c r="O14" s="14">
        <v>5</v>
      </c>
      <c r="P14" s="14">
        <v>2</v>
      </c>
      <c r="Q14" s="14">
        <v>5</v>
      </c>
      <c r="R14" s="14">
        <v>2</v>
      </c>
      <c r="S14" s="14">
        <v>2</v>
      </c>
      <c r="T14" s="14">
        <v>2</v>
      </c>
      <c r="U14" s="14">
        <v>5</v>
      </c>
      <c r="V14" s="14">
        <v>2</v>
      </c>
      <c r="W14" s="14">
        <v>2</v>
      </c>
      <c r="X14" s="14">
        <v>5</v>
      </c>
      <c r="Y14" s="14">
        <v>2</v>
      </c>
      <c r="Z14" s="14">
        <v>2</v>
      </c>
      <c r="AA14" s="14">
        <v>2</v>
      </c>
      <c r="AB14" s="14">
        <v>2</v>
      </c>
      <c r="AC14" s="14">
        <v>2</v>
      </c>
      <c r="AD14" s="14">
        <v>5</v>
      </c>
      <c r="AE14" s="14">
        <v>5</v>
      </c>
      <c r="AF14" s="14">
        <v>2</v>
      </c>
      <c r="AG14" s="14">
        <v>2</v>
      </c>
      <c r="AH14" s="14">
        <v>5</v>
      </c>
      <c r="AI14" s="14">
        <v>2</v>
      </c>
      <c r="AJ14" s="14">
        <v>5</v>
      </c>
      <c r="AK14" s="14">
        <v>2</v>
      </c>
      <c r="AL14" s="14">
        <v>2</v>
      </c>
      <c r="AM14" s="14">
        <v>2</v>
      </c>
      <c r="AN14" s="14">
        <v>2</v>
      </c>
      <c r="AO14" s="14">
        <v>2</v>
      </c>
      <c r="AP14" s="14">
        <v>2</v>
      </c>
      <c r="AQ14" s="14">
        <v>2</v>
      </c>
      <c r="AR14" s="14">
        <v>2</v>
      </c>
      <c r="AS14" s="14">
        <v>2</v>
      </c>
      <c r="AT14" s="14">
        <v>5</v>
      </c>
      <c r="AU14" s="14">
        <v>2</v>
      </c>
      <c r="AV14" s="14">
        <v>2</v>
      </c>
      <c r="AW14" s="14">
        <v>2</v>
      </c>
      <c r="AX14" s="14">
        <v>2</v>
      </c>
      <c r="AY14" s="14">
        <v>2</v>
      </c>
      <c r="AZ14" s="14">
        <v>2</v>
      </c>
      <c r="BA14" s="14">
        <v>2</v>
      </c>
      <c r="BB14" s="14">
        <v>2</v>
      </c>
      <c r="BC14" s="14">
        <v>2</v>
      </c>
      <c r="BD14" s="14">
        <v>2</v>
      </c>
      <c r="BE14" s="14">
        <v>2</v>
      </c>
      <c r="BF14" s="14">
        <v>2</v>
      </c>
      <c r="BG14" s="14">
        <v>2</v>
      </c>
      <c r="BH14" s="14">
        <v>2</v>
      </c>
      <c r="BI14" s="14">
        <v>2</v>
      </c>
      <c r="BJ14" s="14">
        <v>2</v>
      </c>
      <c r="BK14" s="14">
        <v>5</v>
      </c>
      <c r="BL14" s="14">
        <v>2</v>
      </c>
      <c r="BM14" s="14">
        <v>2</v>
      </c>
      <c r="BN14" s="14">
        <v>5</v>
      </c>
      <c r="BO14" s="14">
        <v>2</v>
      </c>
      <c r="BP14" s="14">
        <v>2</v>
      </c>
      <c r="BQ14" s="14">
        <v>2</v>
      </c>
      <c r="BR14" s="14">
        <v>2</v>
      </c>
      <c r="BS14" s="14">
        <v>5</v>
      </c>
      <c r="BT14" s="14">
        <v>5</v>
      </c>
      <c r="BU14" s="14">
        <v>2</v>
      </c>
      <c r="BV14" s="14">
        <v>2</v>
      </c>
      <c r="BW14" s="14">
        <v>2</v>
      </c>
      <c r="BX14" s="14">
        <v>2</v>
      </c>
      <c r="BY14" s="14">
        <v>2</v>
      </c>
      <c r="BZ14" s="14">
        <v>2</v>
      </c>
      <c r="CA14" s="14">
        <v>2</v>
      </c>
      <c r="CB14" s="14">
        <v>5</v>
      </c>
      <c r="CC14" s="14">
        <v>2</v>
      </c>
      <c r="CD14" s="14">
        <v>2</v>
      </c>
      <c r="CE14" s="14">
        <v>5</v>
      </c>
      <c r="CF14" s="14">
        <v>5</v>
      </c>
      <c r="CG14" s="14">
        <v>2</v>
      </c>
      <c r="CH14" s="14">
        <v>2</v>
      </c>
      <c r="CI14" s="14">
        <v>2</v>
      </c>
      <c r="CJ14" s="14">
        <v>5</v>
      </c>
      <c r="CK14" s="14">
        <v>2</v>
      </c>
      <c r="CL14" s="14">
        <v>5</v>
      </c>
      <c r="CM14" s="14">
        <v>2</v>
      </c>
      <c r="CN14" s="14">
        <v>2</v>
      </c>
      <c r="CO14" s="14">
        <v>2</v>
      </c>
      <c r="CP14" s="14">
        <v>2</v>
      </c>
      <c r="CQ14" s="14">
        <v>2</v>
      </c>
      <c r="CR14" s="14">
        <v>5</v>
      </c>
      <c r="CS14" s="14">
        <v>2</v>
      </c>
      <c r="CT14" s="14">
        <v>5</v>
      </c>
      <c r="CU14" s="14">
        <v>2</v>
      </c>
      <c r="CV14" s="14">
        <v>2</v>
      </c>
      <c r="CW14" s="14">
        <v>2</v>
      </c>
      <c r="CX14" s="14">
        <v>2</v>
      </c>
      <c r="CY14" s="14">
        <v>2</v>
      </c>
      <c r="CZ14" s="14">
        <v>5</v>
      </c>
      <c r="DA14" s="14">
        <v>5</v>
      </c>
      <c r="DB14" s="14">
        <v>5</v>
      </c>
      <c r="DC14" s="14">
        <v>2</v>
      </c>
      <c r="DD14" s="14">
        <v>5</v>
      </c>
      <c r="DE14" s="14">
        <v>2</v>
      </c>
      <c r="DF14" s="14">
        <v>5</v>
      </c>
      <c r="DG14" s="14">
        <v>2</v>
      </c>
      <c r="DH14" s="14">
        <v>2</v>
      </c>
      <c r="DI14" s="14">
        <v>2</v>
      </c>
      <c r="DJ14" s="14">
        <v>5</v>
      </c>
      <c r="DK14" s="14">
        <v>5</v>
      </c>
      <c r="DL14" s="14">
        <v>2</v>
      </c>
      <c r="DM14" s="14">
        <v>2</v>
      </c>
      <c r="DN14" s="14">
        <v>2</v>
      </c>
      <c r="DO14" s="14">
        <v>5</v>
      </c>
      <c r="DP14" s="14">
        <v>5</v>
      </c>
      <c r="DQ14" s="14">
        <v>5</v>
      </c>
      <c r="DR14" s="14">
        <v>5</v>
      </c>
      <c r="DS14" s="14">
        <v>5</v>
      </c>
      <c r="DT14" s="14">
        <v>5</v>
      </c>
      <c r="DU14" s="14">
        <v>2</v>
      </c>
      <c r="DV14" s="14">
        <v>2</v>
      </c>
      <c r="DW14" s="14">
        <v>2</v>
      </c>
      <c r="DX14" s="14">
        <v>2</v>
      </c>
      <c r="DY14" s="14">
        <v>2</v>
      </c>
      <c r="DZ14" s="14">
        <v>2</v>
      </c>
      <c r="EA14" s="14">
        <v>5</v>
      </c>
      <c r="EB14" s="14">
        <v>5</v>
      </c>
      <c r="EC14" s="14">
        <v>2</v>
      </c>
      <c r="ED14" s="14">
        <v>5</v>
      </c>
      <c r="EE14" s="14">
        <v>5</v>
      </c>
      <c r="EF14" s="14">
        <v>5</v>
      </c>
      <c r="EG14" s="14">
        <v>5</v>
      </c>
      <c r="EH14" s="14">
        <v>5</v>
      </c>
      <c r="EI14" s="14">
        <v>2</v>
      </c>
      <c r="EJ14" s="14">
        <v>2</v>
      </c>
      <c r="EK14" s="14">
        <v>2</v>
      </c>
      <c r="EL14" s="14">
        <v>2</v>
      </c>
      <c r="EM14" s="14">
        <v>2</v>
      </c>
      <c r="EN14" s="14">
        <v>5</v>
      </c>
      <c r="EO14" s="14">
        <v>2</v>
      </c>
      <c r="EP14" s="14">
        <v>2</v>
      </c>
      <c r="EQ14" s="14">
        <v>5</v>
      </c>
      <c r="ER14" s="14">
        <v>5</v>
      </c>
      <c r="ES14" s="14">
        <v>5</v>
      </c>
      <c r="ET14" s="14">
        <v>5</v>
      </c>
      <c r="EU14" s="14">
        <v>2</v>
      </c>
      <c r="EV14" s="14">
        <v>2</v>
      </c>
      <c r="EW14" s="14">
        <v>5</v>
      </c>
      <c r="EX14" s="14">
        <v>2</v>
      </c>
      <c r="EY14" s="14">
        <v>5</v>
      </c>
      <c r="EZ14" s="14">
        <v>2</v>
      </c>
      <c r="FA14" s="14">
        <v>2</v>
      </c>
      <c r="FB14" s="14">
        <v>2</v>
      </c>
      <c r="FC14" s="14">
        <v>5</v>
      </c>
      <c r="FD14" s="14">
        <v>5</v>
      </c>
      <c r="FE14" s="14">
        <v>2</v>
      </c>
      <c r="FF14" s="14">
        <v>5</v>
      </c>
      <c r="FG14" s="14">
        <v>2</v>
      </c>
      <c r="FH14" s="14">
        <v>2</v>
      </c>
      <c r="FI14" s="14">
        <v>5</v>
      </c>
      <c r="FJ14" s="14">
        <v>2</v>
      </c>
      <c r="FK14" s="14">
        <v>2</v>
      </c>
      <c r="FL14" s="14">
        <v>2</v>
      </c>
      <c r="FM14" s="14">
        <v>2</v>
      </c>
      <c r="FN14" s="14">
        <v>2</v>
      </c>
      <c r="FO14" s="14">
        <v>2</v>
      </c>
      <c r="FP14" s="14">
        <v>2</v>
      </c>
      <c r="FQ14" s="14">
        <v>2</v>
      </c>
      <c r="FR14" s="14">
        <v>2</v>
      </c>
      <c r="FS14" s="14">
        <v>2</v>
      </c>
      <c r="FT14" s="14">
        <v>5</v>
      </c>
      <c r="FU14" s="14">
        <v>5</v>
      </c>
      <c r="FV14" s="14">
        <v>2</v>
      </c>
      <c r="FW14" s="14">
        <v>2</v>
      </c>
      <c r="FX14" s="14">
        <v>5</v>
      </c>
      <c r="FY14" s="15"/>
      <c r="FZ14" s="4">
        <f>COUNTIF(B12:FY12,5)</f>
        <v>0</v>
      </c>
    </row>
    <row r="15" spans="1:254" x14ac:dyDescent="0.25">
      <c r="A15" t="s">
        <v>394</v>
      </c>
      <c r="B15" s="10">
        <f>B13</f>
        <v>42605214.162999995</v>
      </c>
      <c r="C15" s="10">
        <f t="shared" ref="C15:BN15" si="0">C13</f>
        <v>273615939.11900008</v>
      </c>
      <c r="D15" s="10">
        <f t="shared" si="0"/>
        <v>28961780.938000012</v>
      </c>
      <c r="E15" s="10">
        <f t="shared" si="0"/>
        <v>162863284.47899997</v>
      </c>
      <c r="F15" s="10">
        <f t="shared" si="0"/>
        <v>8027112.5817200001</v>
      </c>
      <c r="G15" s="10">
        <f t="shared" si="0"/>
        <v>9599031.3550000004</v>
      </c>
      <c r="H15" s="10">
        <f t="shared" si="0"/>
        <v>57990118.270999998</v>
      </c>
      <c r="I15" s="10">
        <f t="shared" si="0"/>
        <v>19297232.034999996</v>
      </c>
      <c r="J15" s="10">
        <f t="shared" si="0"/>
        <v>2801695.9840000002</v>
      </c>
      <c r="K15" s="10">
        <f t="shared" si="0"/>
        <v>2937069.7689100001</v>
      </c>
      <c r="L15" s="10">
        <f t="shared" si="0"/>
        <v>4936293.9994659992</v>
      </c>
      <c r="M15" s="10">
        <f t="shared" si="0"/>
        <v>404104473.6239</v>
      </c>
      <c r="N15" s="10">
        <f t="shared" si="0"/>
        <v>71479750.915999994</v>
      </c>
      <c r="O15" s="10">
        <f t="shared" si="0"/>
        <v>3667377.5019999999</v>
      </c>
      <c r="P15" s="10">
        <f t="shared" si="0"/>
        <v>298502307.43599999</v>
      </c>
      <c r="Q15" s="10">
        <f t="shared" si="0"/>
        <v>70508953.880999997</v>
      </c>
      <c r="R15" s="10">
        <f t="shared" si="0"/>
        <v>3703577.8093199972</v>
      </c>
      <c r="S15" s="10">
        <f t="shared" si="0"/>
        <v>2624581.7201130004</v>
      </c>
      <c r="T15" s="10">
        <f t="shared" si="0"/>
        <v>619857.40806699987</v>
      </c>
      <c r="U15" s="10">
        <f t="shared" si="0"/>
        <v>3231123.7269999995</v>
      </c>
      <c r="V15" s="10">
        <f t="shared" si="0"/>
        <v>2601605.3279999997</v>
      </c>
      <c r="W15" s="10">
        <f t="shared" si="0"/>
        <v>933874.06261599995</v>
      </c>
      <c r="X15" s="10">
        <f t="shared" si="0"/>
        <v>9192617.256719999</v>
      </c>
      <c r="Y15" s="10">
        <f t="shared" si="0"/>
        <v>3141106.5724499999</v>
      </c>
      <c r="Z15" s="10">
        <f t="shared" si="0"/>
        <v>194137605.12400001</v>
      </c>
      <c r="AA15" s="10">
        <f t="shared" si="0"/>
        <v>36515370.181999981</v>
      </c>
      <c r="AB15" s="10">
        <f t="shared" si="0"/>
        <v>2141151.9014399997</v>
      </c>
      <c r="AC15" s="10">
        <f t="shared" si="0"/>
        <v>4953473.9448959995</v>
      </c>
      <c r="AD15" s="10">
        <f t="shared" si="0"/>
        <v>1549829.1472580002</v>
      </c>
      <c r="AE15" s="10">
        <f t="shared" si="0"/>
        <v>2294875.6834219997</v>
      </c>
      <c r="AF15" s="10">
        <f t="shared" si="0"/>
        <v>3402128.8773500007</v>
      </c>
      <c r="AG15" s="10">
        <f t="shared" si="0"/>
        <v>10682276.58842</v>
      </c>
      <c r="AH15" s="10">
        <f t="shared" si="0"/>
        <v>4971316.3999999994</v>
      </c>
      <c r="AI15" s="10">
        <f t="shared" si="0"/>
        <v>2645688.0812879996</v>
      </c>
      <c r="AJ15" s="10">
        <f t="shared" si="0"/>
        <v>2045509.4965599999</v>
      </c>
      <c r="AK15" s="10">
        <f t="shared" si="0"/>
        <v>1994586.6240000005</v>
      </c>
      <c r="AL15" s="10">
        <f t="shared" si="0"/>
        <v>3963842.576692</v>
      </c>
      <c r="AM15" s="10">
        <f t="shared" si="0"/>
        <v>122887.37630999991</v>
      </c>
      <c r="AN15" s="10">
        <f t="shared" si="0"/>
        <v>36175172.046160005</v>
      </c>
      <c r="AO15" s="10">
        <f t="shared" si="0"/>
        <v>282834019.171</v>
      </c>
      <c r="AP15" s="10">
        <f t="shared" si="0"/>
        <v>2433109.7312849998</v>
      </c>
      <c r="AQ15" s="10">
        <f t="shared" si="0"/>
        <v>358664576.86879998</v>
      </c>
      <c r="AR15" s="10">
        <f t="shared" si="0"/>
        <v>16240203.251860015</v>
      </c>
      <c r="AS15" s="10">
        <f t="shared" si="0"/>
        <v>14916664.01</v>
      </c>
      <c r="AT15" s="10">
        <f t="shared" si="0"/>
        <v>2727811.6673080004</v>
      </c>
      <c r="AU15" s="10">
        <f t="shared" si="0"/>
        <v>3675523.8789999997</v>
      </c>
      <c r="AV15" s="10">
        <f t="shared" si="0"/>
        <v>3341156.9220400001</v>
      </c>
      <c r="AW15" s="10">
        <f t="shared" si="0"/>
        <v>1128107.2340599999</v>
      </c>
      <c r="AX15" s="10">
        <f t="shared" si="0"/>
        <v>4266522.3400000008</v>
      </c>
      <c r="AY15" s="10">
        <f t="shared" si="0"/>
        <v>124261656.54759999</v>
      </c>
      <c r="AZ15" s="10">
        <f t="shared" si="0"/>
        <v>74410263.12470001</v>
      </c>
      <c r="BA15" s="10">
        <f t="shared" si="0"/>
        <v>76845938.235440001</v>
      </c>
      <c r="BB15" s="10">
        <f t="shared" si="0"/>
        <v>153286735.26030001</v>
      </c>
      <c r="BC15" s="10">
        <f t="shared" si="0"/>
        <v>23212222.829999998</v>
      </c>
      <c r="BD15" s="10">
        <f t="shared" si="0"/>
        <v>9056658.2558399998</v>
      </c>
      <c r="BE15" s="10">
        <f t="shared" si="0"/>
        <v>193375586.18000001</v>
      </c>
      <c r="BF15" s="10">
        <f t="shared" si="0"/>
        <v>9951817.8399999999</v>
      </c>
      <c r="BG15" s="10">
        <f t="shared" si="0"/>
        <v>5508962.2111</v>
      </c>
      <c r="BH15" s="10">
        <f t="shared" si="0"/>
        <v>3824756.4184899996</v>
      </c>
      <c r="BI15" s="10">
        <f t="shared" si="0"/>
        <v>40695665.95000001</v>
      </c>
      <c r="BJ15" s="10">
        <f t="shared" si="0"/>
        <v>310985693.11999995</v>
      </c>
      <c r="BK15" s="10">
        <f t="shared" si="0"/>
        <v>1976326.2120000001</v>
      </c>
      <c r="BL15" s="10">
        <f t="shared" si="0"/>
        <v>4267370.3791740006</v>
      </c>
      <c r="BM15" s="10">
        <f t="shared" si="0"/>
        <v>24946785.712999992</v>
      </c>
      <c r="BN15" s="10">
        <f t="shared" si="0"/>
        <v>10554581.148242999</v>
      </c>
      <c r="BO15" s="10">
        <f t="shared" ref="BO15:DZ15" si="1">BO13</f>
        <v>794534.27577399951</v>
      </c>
      <c r="BP15" s="10">
        <f t="shared" si="1"/>
        <v>19130431.120820001</v>
      </c>
      <c r="BQ15" s="10">
        <f t="shared" si="1"/>
        <v>41811440.245000005</v>
      </c>
      <c r="BR15" s="10">
        <f t="shared" si="1"/>
        <v>10919866.196899999</v>
      </c>
      <c r="BS15" s="10">
        <f t="shared" si="1"/>
        <v>2516984.7390300003</v>
      </c>
      <c r="BT15" s="10">
        <f t="shared" si="1"/>
        <v>3554441.3733610003</v>
      </c>
      <c r="BU15" s="10">
        <f t="shared" si="1"/>
        <v>573.13810999994166</v>
      </c>
      <c r="BV15" s="10">
        <f t="shared" si="1"/>
        <v>5534662.7926799981</v>
      </c>
      <c r="BW15" s="10">
        <f t="shared" si="1"/>
        <v>632480.51428999985</v>
      </c>
      <c r="BX15" s="10">
        <f t="shared" si="1"/>
        <v>2865475.0389999999</v>
      </c>
      <c r="BY15" s="10">
        <f t="shared" si="1"/>
        <v>2848143.301</v>
      </c>
      <c r="BZ15" s="10">
        <f t="shared" si="1"/>
        <v>440987.32055799983</v>
      </c>
      <c r="CA15" s="10">
        <f t="shared" si="1"/>
        <v>424916735.66479999</v>
      </c>
      <c r="CB15" s="10">
        <f t="shared" si="1"/>
        <v>3016585.953216</v>
      </c>
      <c r="CC15" s="10">
        <f t="shared" si="1"/>
        <v>2277818.44184</v>
      </c>
      <c r="CD15" s="10">
        <f t="shared" si="1"/>
        <v>1829751.7839999998</v>
      </c>
      <c r="CE15" s="10">
        <f t="shared" si="1"/>
        <v>1616385.7706299997</v>
      </c>
      <c r="CF15" s="10">
        <f t="shared" si="1"/>
        <v>2929003.4990000003</v>
      </c>
      <c r="CG15" s="10">
        <f t="shared" si="1"/>
        <v>1788181.0846200001</v>
      </c>
      <c r="CH15" s="10">
        <f t="shared" si="1"/>
        <v>5137432.5129999993</v>
      </c>
      <c r="CI15" s="10">
        <f t="shared" si="1"/>
        <v>1334596.8128860011</v>
      </c>
      <c r="CJ15" s="10">
        <f t="shared" si="1"/>
        <v>31508773.294059996</v>
      </c>
      <c r="CK15" s="10">
        <f t="shared" si="1"/>
        <v>12219955.0185</v>
      </c>
      <c r="CL15" s="10">
        <f t="shared" si="1"/>
        <v>7612716.6166399997</v>
      </c>
      <c r="CM15" s="10">
        <f t="shared" si="1"/>
        <v>169593677.574</v>
      </c>
      <c r="CN15" s="10">
        <f t="shared" si="1"/>
        <v>67893199.785639971</v>
      </c>
      <c r="CO15" s="10">
        <f t="shared" si="1"/>
        <v>0</v>
      </c>
      <c r="CP15" s="10">
        <f t="shared" si="1"/>
        <v>7430972.7533779992</v>
      </c>
      <c r="CQ15" s="10">
        <f t="shared" si="1"/>
        <v>3490428.8850400001</v>
      </c>
      <c r="CR15" s="10">
        <f t="shared" si="1"/>
        <v>2876412.6711119995</v>
      </c>
      <c r="CS15" s="10">
        <f t="shared" si="1"/>
        <v>1848822.7540000002</v>
      </c>
      <c r="CT15" s="10">
        <f t="shared" si="1"/>
        <v>4838439.4364</v>
      </c>
      <c r="CU15" s="10">
        <f t="shared" si="1"/>
        <v>697680.90489999996</v>
      </c>
      <c r="CV15" s="10">
        <f t="shared" si="1"/>
        <v>2422906.5167769995</v>
      </c>
      <c r="CW15" s="10">
        <f t="shared" si="1"/>
        <v>3652280.6644960004</v>
      </c>
      <c r="CX15" s="10">
        <f t="shared" si="1"/>
        <v>1045301.5449999999</v>
      </c>
      <c r="CY15" s="10">
        <f t="shared" si="1"/>
        <v>14047467.484000001</v>
      </c>
      <c r="CZ15" s="10">
        <f t="shared" si="1"/>
        <v>2191490.3050000002</v>
      </c>
      <c r="DA15" s="10">
        <f t="shared" si="1"/>
        <v>3474709.6760000004</v>
      </c>
      <c r="DB15" s="10">
        <f t="shared" si="1"/>
        <v>2122775.7861580001</v>
      </c>
      <c r="DC15" s="10">
        <f t="shared" si="1"/>
        <v>2398123.1231999998</v>
      </c>
      <c r="DD15" s="10">
        <f t="shared" si="1"/>
        <v>2352112.5224499996</v>
      </c>
      <c r="DE15" s="10">
        <f t="shared" si="1"/>
        <v>138256390.77799997</v>
      </c>
      <c r="DF15" s="10">
        <f t="shared" si="1"/>
        <v>720011.47580299969</v>
      </c>
      <c r="DG15" s="10">
        <f t="shared" si="1"/>
        <v>9974630.8879479989</v>
      </c>
      <c r="DH15" s="10">
        <f t="shared" si="1"/>
        <v>13654462.3935</v>
      </c>
      <c r="DI15" s="10">
        <f t="shared" si="1"/>
        <v>6346308.0161899999</v>
      </c>
      <c r="DJ15" s="10">
        <f t="shared" si="1"/>
        <v>5097135.9205199992</v>
      </c>
      <c r="DK15" s="10">
        <f t="shared" si="1"/>
        <v>41442662.483450003</v>
      </c>
      <c r="DL15" s="10">
        <f t="shared" si="1"/>
        <v>3638952.3911990002</v>
      </c>
      <c r="DM15" s="10">
        <f t="shared" si="1"/>
        <v>7989765.8030000003</v>
      </c>
      <c r="DN15" s="10">
        <f t="shared" si="1"/>
        <v>27319224.710000001</v>
      </c>
      <c r="DO15" s="10">
        <f t="shared" si="1"/>
        <v>2870643.6300000004</v>
      </c>
      <c r="DP15" s="10">
        <f t="shared" si="1"/>
        <v>41.956319999182597</v>
      </c>
      <c r="DQ15" s="10">
        <f t="shared" si="1"/>
        <v>13473184.276000001</v>
      </c>
      <c r="DR15" s="10">
        <f t="shared" si="1"/>
        <v>7179700.2199999997</v>
      </c>
      <c r="DS15" s="10">
        <f t="shared" si="1"/>
        <v>3285314.2958740001</v>
      </c>
      <c r="DT15" s="10">
        <f t="shared" si="1"/>
        <v>4333938.7699999996</v>
      </c>
      <c r="DU15" s="10">
        <f t="shared" si="1"/>
        <v>3530175.6519999998</v>
      </c>
      <c r="DV15" s="10">
        <f t="shared" si="1"/>
        <v>4093697.8424250004</v>
      </c>
      <c r="DW15" s="10">
        <f t="shared" si="1"/>
        <v>1229646.3384000002</v>
      </c>
      <c r="DX15" s="10">
        <f t="shared" si="1"/>
        <v>1485060.2430399992</v>
      </c>
      <c r="DY15" s="10">
        <f t="shared" si="1"/>
        <v>3792811.7438599998</v>
      </c>
      <c r="DZ15" s="10">
        <f t="shared" si="1"/>
        <v>213.47430000000168</v>
      </c>
      <c r="EA15" s="10">
        <f t="shared" ref="EA15:FX15" si="2">EA13</f>
        <v>4762440.38</v>
      </c>
      <c r="EB15" s="10">
        <f t="shared" si="2"/>
        <v>3287567.2440000004</v>
      </c>
      <c r="EC15" s="10">
        <f t="shared" si="2"/>
        <v>356.74991999869235</v>
      </c>
      <c r="ED15" s="10">
        <f t="shared" si="2"/>
        <v>3104140.5</v>
      </c>
      <c r="EE15" s="10">
        <f t="shared" si="2"/>
        <v>13991193.142125001</v>
      </c>
      <c r="EF15" s="10">
        <f t="shared" si="2"/>
        <v>3218275.6289999997</v>
      </c>
      <c r="EG15" s="10">
        <f t="shared" si="2"/>
        <v>3647108.49</v>
      </c>
      <c r="EH15" s="10">
        <f t="shared" si="2"/>
        <v>126810336.79700002</v>
      </c>
      <c r="EI15" s="10">
        <f t="shared" si="2"/>
        <v>80372733.56099999</v>
      </c>
      <c r="EJ15" s="10">
        <f t="shared" si="2"/>
        <v>5179861.2919299994</v>
      </c>
      <c r="EK15" s="10">
        <f t="shared" si="2"/>
        <v>4001736.0226800004</v>
      </c>
      <c r="EL15" s="10">
        <f t="shared" si="2"/>
        <v>2772445.7338200002</v>
      </c>
      <c r="EM15" s="10">
        <f t="shared" si="2"/>
        <v>9544203.2299999986</v>
      </c>
      <c r="EN15" s="10">
        <f t="shared" si="2"/>
        <v>3420305.2949999999</v>
      </c>
      <c r="EO15" s="10">
        <f t="shared" si="2"/>
        <v>2115365.0727599994</v>
      </c>
      <c r="EP15" s="10">
        <f t="shared" si="2"/>
        <v>17461279.677229997</v>
      </c>
      <c r="EQ15" s="10">
        <f t="shared" si="2"/>
        <v>1926333.5703499997</v>
      </c>
      <c r="ER15" s="10">
        <f t="shared" si="2"/>
        <v>2195259.9159999997</v>
      </c>
      <c r="ES15" s="10">
        <f t="shared" si="2"/>
        <v>2897062.003</v>
      </c>
      <c r="ET15" s="10">
        <f t="shared" si="2"/>
        <v>6527427.7440000009</v>
      </c>
      <c r="EU15" s="10">
        <f t="shared" si="2"/>
        <v>721934.32409000001</v>
      </c>
      <c r="EV15" s="10">
        <f t="shared" si="2"/>
        <v>4078512.7731340001</v>
      </c>
      <c r="EW15" s="10">
        <f t="shared" si="2"/>
        <v>3221226.8261100003</v>
      </c>
      <c r="EX15" s="10">
        <f t="shared" si="2"/>
        <v>6610995.25</v>
      </c>
      <c r="EY15" s="10">
        <f t="shared" si="2"/>
        <v>1880500.6441799996</v>
      </c>
      <c r="EZ15" s="10">
        <f t="shared" si="2"/>
        <v>3857337.9419819983</v>
      </c>
      <c r="FA15" s="10">
        <f t="shared" si="2"/>
        <v>454763.92431999941</v>
      </c>
      <c r="FB15" s="10">
        <f t="shared" si="2"/>
        <v>10040049.289850002</v>
      </c>
      <c r="FC15" s="10">
        <f t="shared" si="2"/>
        <v>4160760.946</v>
      </c>
      <c r="FD15" s="10">
        <f t="shared" si="2"/>
        <v>1382782.895976</v>
      </c>
      <c r="FE15" s="10">
        <f t="shared" si="2"/>
        <v>3037369.4129999997</v>
      </c>
      <c r="FF15" s="10">
        <f t="shared" si="2"/>
        <v>1790644.963</v>
      </c>
      <c r="FG15" s="10">
        <f t="shared" si="2"/>
        <v>753008.93489599985</v>
      </c>
      <c r="FH15" s="10">
        <f t="shared" si="2"/>
        <v>6055149.0827580011</v>
      </c>
      <c r="FI15" s="10">
        <f t="shared" si="2"/>
        <v>2806928.8258400001</v>
      </c>
      <c r="FJ15" s="10">
        <f t="shared" si="2"/>
        <v>4449050.2050499991</v>
      </c>
      <c r="FK15" s="10">
        <f t="shared" si="2"/>
        <v>37244416.801999994</v>
      </c>
      <c r="FL15" s="10">
        <f t="shared" si="2"/>
        <v>15014058.850419998</v>
      </c>
      <c r="FM15" s="10">
        <f t="shared" si="2"/>
        <v>187158459.45000002</v>
      </c>
      <c r="FN15" s="10">
        <f t="shared" si="2"/>
        <v>933.32627999898978</v>
      </c>
      <c r="FO15" s="10">
        <f t="shared" si="2"/>
        <v>12045549.848855002</v>
      </c>
      <c r="FP15" s="10">
        <f t="shared" si="2"/>
        <v>0</v>
      </c>
      <c r="FQ15" s="10">
        <f t="shared" si="2"/>
        <v>0</v>
      </c>
      <c r="FR15" s="10">
        <f t="shared" si="2"/>
        <v>613563.14332000026</v>
      </c>
      <c r="FS15" s="10">
        <f t="shared" si="2"/>
        <v>46.856099999815342</v>
      </c>
      <c r="FT15" s="10">
        <f t="shared" si="2"/>
        <v>6905126.3795000007</v>
      </c>
      <c r="FU15" s="10">
        <f t="shared" si="2"/>
        <v>6281074.5008800002</v>
      </c>
      <c r="FV15" s="10">
        <f t="shared" si="2"/>
        <v>2791805.3951019999</v>
      </c>
      <c r="FW15" s="10">
        <f t="shared" si="2"/>
        <v>1281726.7192499998</v>
      </c>
      <c r="FX15" s="10">
        <f t="shared" si="2"/>
        <v>237943028.57999995</v>
      </c>
      <c r="FY15" s="4">
        <f>SUM(B15:FX15)</f>
        <v>5592075378.8291273</v>
      </c>
      <c r="FZ15" s="32"/>
      <c r="GA15" s="4"/>
      <c r="GB15" s="26"/>
    </row>
    <row r="16" spans="1:254" x14ac:dyDescent="0.25">
      <c r="A16" t="s">
        <v>395</v>
      </c>
      <c r="B16" s="16">
        <v>32626779.370000005</v>
      </c>
      <c r="C16" s="16">
        <v>206808810.74000001</v>
      </c>
      <c r="D16" s="16">
        <v>21279002.530000001</v>
      </c>
      <c r="E16" s="16">
        <v>125022285.71000001</v>
      </c>
      <c r="F16" s="16">
        <v>5047444.8900000006</v>
      </c>
      <c r="G16" s="16">
        <v>7305485.9300000006</v>
      </c>
      <c r="H16" s="16">
        <v>43504634.780000001</v>
      </c>
      <c r="I16" s="16">
        <v>10933295.619999999</v>
      </c>
      <c r="J16" s="16">
        <v>1646549.63</v>
      </c>
      <c r="K16" s="16">
        <v>1756059.56</v>
      </c>
      <c r="L16" s="16">
        <v>3553543.8100000005</v>
      </c>
      <c r="M16" s="16">
        <v>309138945.24000001</v>
      </c>
      <c r="N16" s="16">
        <v>53710436.319999993</v>
      </c>
      <c r="O16" s="16">
        <v>1966968.1800000002</v>
      </c>
      <c r="P16" s="16">
        <v>229393209.07999998</v>
      </c>
      <c r="Q16" s="16">
        <v>40837321.630000003</v>
      </c>
      <c r="R16" s="16">
        <v>2353759.58</v>
      </c>
      <c r="S16" s="16">
        <v>2013997.13</v>
      </c>
      <c r="T16" s="16">
        <v>455305.5</v>
      </c>
      <c r="U16" s="16">
        <v>1841622.25</v>
      </c>
      <c r="V16" s="16">
        <v>2249183.83</v>
      </c>
      <c r="W16" s="16">
        <v>719190.88</v>
      </c>
      <c r="X16" s="16">
        <v>5431715.9499999993</v>
      </c>
      <c r="Y16" s="16">
        <v>2429370.88</v>
      </c>
      <c r="Z16" s="16">
        <v>140302220.02999997</v>
      </c>
      <c r="AA16" s="16">
        <v>21913921.239999998</v>
      </c>
      <c r="AB16" s="16">
        <v>1468256.34</v>
      </c>
      <c r="AC16" s="16">
        <v>3561817.65</v>
      </c>
      <c r="AD16" s="16">
        <v>874162.37</v>
      </c>
      <c r="AE16" s="16">
        <v>1339557.3999999999</v>
      </c>
      <c r="AF16" s="16">
        <v>3245395.39</v>
      </c>
      <c r="AG16" s="16">
        <v>8235004.1599999992</v>
      </c>
      <c r="AH16" s="16">
        <v>2931316.0700000003</v>
      </c>
      <c r="AI16" s="16">
        <v>1973352.8399999999</v>
      </c>
      <c r="AJ16" s="16">
        <v>1153850.58</v>
      </c>
      <c r="AK16" s="16">
        <v>1496884.38</v>
      </c>
      <c r="AL16" s="16">
        <v>3054266.0700000003</v>
      </c>
      <c r="AM16" s="16">
        <v>33116.94</v>
      </c>
      <c r="AN16" s="16">
        <v>26718740.050000004</v>
      </c>
      <c r="AO16" s="16">
        <v>198028717.10999998</v>
      </c>
      <c r="AP16" s="16">
        <v>1868293.2400000002</v>
      </c>
      <c r="AQ16" s="16">
        <v>271792687.36000001</v>
      </c>
      <c r="AR16" s="16">
        <v>11565500.029999999</v>
      </c>
      <c r="AS16" s="16">
        <v>12252359.850000001</v>
      </c>
      <c r="AT16" s="16">
        <v>1668580.0200000003</v>
      </c>
      <c r="AU16" s="16">
        <v>2815382.4099999997</v>
      </c>
      <c r="AV16" s="16">
        <v>2585414.14</v>
      </c>
      <c r="AW16" s="16">
        <v>832265.39</v>
      </c>
      <c r="AX16" s="16">
        <v>3297259.45</v>
      </c>
      <c r="AY16" s="16">
        <v>96186204.26000002</v>
      </c>
      <c r="AZ16" s="16">
        <v>56909995.139999993</v>
      </c>
      <c r="BA16" s="16">
        <v>59197728.689999998</v>
      </c>
      <c r="BB16" s="16">
        <v>115714816.32000001</v>
      </c>
      <c r="BC16" s="16">
        <v>17538140.830000002</v>
      </c>
      <c r="BD16" s="16">
        <v>6880232.7200000007</v>
      </c>
      <c r="BE16" s="16">
        <v>148077350.83999997</v>
      </c>
      <c r="BF16" s="16">
        <v>7458866.4500000002</v>
      </c>
      <c r="BG16" s="16">
        <v>4241809.32</v>
      </c>
      <c r="BH16" s="16">
        <v>2957417.28</v>
      </c>
      <c r="BI16" s="16">
        <v>30936717.299999997</v>
      </c>
      <c r="BJ16" s="16">
        <v>233382189.81</v>
      </c>
      <c r="BK16" s="16">
        <v>1153749.58</v>
      </c>
      <c r="BL16" s="16">
        <v>3434937.94</v>
      </c>
      <c r="BM16" s="16">
        <v>19083909.219999999</v>
      </c>
      <c r="BN16" s="16">
        <v>6036483.3899999997</v>
      </c>
      <c r="BO16" s="16">
        <v>532223.55000000005</v>
      </c>
      <c r="BP16" s="16">
        <v>13853872.25</v>
      </c>
      <c r="BQ16" s="16">
        <v>31759746.609999999</v>
      </c>
      <c r="BR16" s="16">
        <v>8181187.5099999998</v>
      </c>
      <c r="BS16" s="16">
        <v>1408906.19</v>
      </c>
      <c r="BT16" s="16">
        <v>2054775.81</v>
      </c>
      <c r="BU16" s="16">
        <v>0</v>
      </c>
      <c r="BV16" s="16">
        <v>3737947.3</v>
      </c>
      <c r="BW16" s="16">
        <v>441371.74000000005</v>
      </c>
      <c r="BX16" s="16">
        <v>1848194.35</v>
      </c>
      <c r="BY16" s="16">
        <v>2082181.97</v>
      </c>
      <c r="BZ16" s="16">
        <v>322896.93</v>
      </c>
      <c r="CA16" s="16">
        <v>319137954.77999997</v>
      </c>
      <c r="CB16" s="16">
        <v>1707677.38</v>
      </c>
      <c r="CC16" s="16">
        <v>1950747.4300000002</v>
      </c>
      <c r="CD16" s="16">
        <v>1289124.8499999999</v>
      </c>
      <c r="CE16" s="16">
        <v>906279.08</v>
      </c>
      <c r="CF16" s="16">
        <v>1678088.08</v>
      </c>
      <c r="CG16" s="16">
        <v>1379103.9300000002</v>
      </c>
      <c r="CH16" s="16">
        <v>3900525.48</v>
      </c>
      <c r="CI16" s="16">
        <v>557090.78</v>
      </c>
      <c r="CJ16" s="16">
        <v>20272869.93</v>
      </c>
      <c r="CK16" s="16">
        <v>9383309.9900000002</v>
      </c>
      <c r="CL16" s="16">
        <v>4444558.6999999993</v>
      </c>
      <c r="CM16" s="16">
        <v>129454435.14</v>
      </c>
      <c r="CN16" s="16">
        <v>49343582.969999999</v>
      </c>
      <c r="CO16" s="16">
        <v>0</v>
      </c>
      <c r="CP16" s="16">
        <v>5666030.3699999992</v>
      </c>
      <c r="CQ16" s="16">
        <v>2641027.4900000002</v>
      </c>
      <c r="CR16" s="16">
        <v>1636706.44</v>
      </c>
      <c r="CS16" s="16">
        <v>1320180.8499999999</v>
      </c>
      <c r="CT16" s="16">
        <v>2592354.79</v>
      </c>
      <c r="CU16" s="16">
        <v>546265.79</v>
      </c>
      <c r="CV16" s="16">
        <v>1856765.66</v>
      </c>
      <c r="CW16" s="16">
        <v>2775614.8200000003</v>
      </c>
      <c r="CX16" s="16">
        <v>808883.67999999993</v>
      </c>
      <c r="CY16" s="16">
        <v>10630937.509999998</v>
      </c>
      <c r="CZ16" s="16">
        <v>1258238.1599999999</v>
      </c>
      <c r="DA16" s="16">
        <v>2042011.09</v>
      </c>
      <c r="DB16" s="16">
        <v>1201446.1600000001</v>
      </c>
      <c r="DC16" s="16">
        <v>1795164.19</v>
      </c>
      <c r="DD16" s="16">
        <v>1328465.8600000001</v>
      </c>
      <c r="DE16" s="16">
        <v>104774314.27000001</v>
      </c>
      <c r="DF16" s="16">
        <v>420788.99</v>
      </c>
      <c r="DG16" s="16">
        <v>7541468.4399999995</v>
      </c>
      <c r="DH16" s="16">
        <v>10035259.469999999</v>
      </c>
      <c r="DI16" s="16">
        <v>4898433.5299999993</v>
      </c>
      <c r="DJ16" s="16">
        <v>2974657.19</v>
      </c>
      <c r="DK16" s="16">
        <v>23660289.809999999</v>
      </c>
      <c r="DL16" s="16">
        <v>2805336.27</v>
      </c>
      <c r="DM16" s="16">
        <v>6126489.2899999991</v>
      </c>
      <c r="DN16" s="16">
        <v>20922506.809999999</v>
      </c>
      <c r="DO16" s="16">
        <v>1654745.5499999998</v>
      </c>
      <c r="DP16" s="16">
        <v>0</v>
      </c>
      <c r="DQ16" s="16">
        <v>7746254.1299999999</v>
      </c>
      <c r="DR16" s="16">
        <v>4138384.31</v>
      </c>
      <c r="DS16" s="16">
        <v>1900087.56</v>
      </c>
      <c r="DT16" s="16">
        <v>2499419.5</v>
      </c>
      <c r="DU16" s="16">
        <v>2745955.15</v>
      </c>
      <c r="DV16" s="16">
        <v>3160639.7499999995</v>
      </c>
      <c r="DW16" s="16">
        <v>869987.46</v>
      </c>
      <c r="DX16" s="16">
        <v>1091518.93</v>
      </c>
      <c r="DY16" s="16">
        <v>2694551.79</v>
      </c>
      <c r="DZ16" s="16">
        <v>0</v>
      </c>
      <c r="EA16" s="16">
        <v>2726877.08</v>
      </c>
      <c r="EB16" s="16">
        <v>1884142.8900000001</v>
      </c>
      <c r="EC16" s="16">
        <v>0</v>
      </c>
      <c r="ED16" s="16">
        <v>1783071.2400000002</v>
      </c>
      <c r="EE16" s="16">
        <v>8069042.3300000001</v>
      </c>
      <c r="EF16" s="16">
        <v>1827835.98</v>
      </c>
      <c r="EG16" s="16">
        <v>2106487.34</v>
      </c>
      <c r="EH16" s="16">
        <v>72171722.75</v>
      </c>
      <c r="EI16" s="16">
        <v>61154577.899999999</v>
      </c>
      <c r="EJ16" s="16">
        <v>3862259.0100000002</v>
      </c>
      <c r="EK16" s="16">
        <v>3142260.8600000003</v>
      </c>
      <c r="EL16" s="16">
        <v>2091362.5500000003</v>
      </c>
      <c r="EM16" s="16">
        <v>7363841.25</v>
      </c>
      <c r="EN16" s="16">
        <v>1961656.06</v>
      </c>
      <c r="EO16" s="16">
        <v>1587752.3399999999</v>
      </c>
      <c r="EP16" s="16">
        <v>13662733.960000001</v>
      </c>
      <c r="EQ16" s="16">
        <v>1071026.55</v>
      </c>
      <c r="ER16" s="16">
        <v>1346901.19</v>
      </c>
      <c r="ES16" s="16">
        <v>1590856.19</v>
      </c>
      <c r="ET16" s="16">
        <v>3738308.3400000003</v>
      </c>
      <c r="EU16" s="16">
        <v>540765.97000000009</v>
      </c>
      <c r="EV16" s="16">
        <v>2986619.46</v>
      </c>
      <c r="EW16" s="16">
        <v>1853951.17</v>
      </c>
      <c r="EX16" s="16">
        <v>5522991.3600000003</v>
      </c>
      <c r="EY16" s="16">
        <v>1090901.52</v>
      </c>
      <c r="EZ16" s="16">
        <v>1852987.28</v>
      </c>
      <c r="FA16" s="16">
        <v>177137.03000000003</v>
      </c>
      <c r="FB16" s="16">
        <v>7221917.3400000017</v>
      </c>
      <c r="FC16" s="16">
        <v>2366471.23</v>
      </c>
      <c r="FD16" s="16">
        <v>791232.54</v>
      </c>
      <c r="FE16" s="16">
        <v>2340249.81</v>
      </c>
      <c r="FF16" s="16">
        <v>1076350.32</v>
      </c>
      <c r="FG16" s="16">
        <v>553666.98</v>
      </c>
      <c r="FH16" s="16">
        <v>4554898.84</v>
      </c>
      <c r="FI16" s="16">
        <v>1046986.0900000001</v>
      </c>
      <c r="FJ16" s="16">
        <v>3902897.8199999994</v>
      </c>
      <c r="FK16" s="16">
        <v>26522683.129999999</v>
      </c>
      <c r="FL16" s="16">
        <v>12254320.439999998</v>
      </c>
      <c r="FM16" s="16">
        <v>140779115.53999999</v>
      </c>
      <c r="FN16" s="16">
        <v>0</v>
      </c>
      <c r="FO16" s="16">
        <v>8051753.8399999999</v>
      </c>
      <c r="FP16" s="16">
        <v>229388.69999999998</v>
      </c>
      <c r="FQ16" s="16">
        <v>0</v>
      </c>
      <c r="FR16" s="16">
        <v>728244.7</v>
      </c>
      <c r="FS16" s="16">
        <v>0</v>
      </c>
      <c r="FT16" s="16">
        <v>3912088.74</v>
      </c>
      <c r="FU16" s="16">
        <v>3858186.3799999994</v>
      </c>
      <c r="FV16" s="16">
        <v>2155002.9699999997</v>
      </c>
      <c r="FW16" s="16">
        <v>933292.15</v>
      </c>
      <c r="FX16" s="16">
        <v>139393546.31000006</v>
      </c>
      <c r="FY16" s="17">
        <f>SUM(B16:FX16)</f>
        <v>4078453985.8800006</v>
      </c>
      <c r="FZ16" s="4"/>
      <c r="GC16" s="4"/>
    </row>
    <row r="17" spans="1:254" s="12" customFormat="1" x14ac:dyDescent="0.25">
      <c r="A17" s="12" t="s">
        <v>396</v>
      </c>
      <c r="B17" s="11">
        <f t="shared" ref="B17:BM17" si="3">IF(B15-B16&lt;1000,0,ROUND((B15-B16)/B14,2))</f>
        <v>4989217.4000000004</v>
      </c>
      <c r="C17" s="11">
        <f t="shared" si="3"/>
        <v>33403564.190000001</v>
      </c>
      <c r="D17" s="11">
        <f t="shared" si="3"/>
        <v>3841389.2</v>
      </c>
      <c r="E17" s="11">
        <f t="shared" si="3"/>
        <v>18920499.379999999</v>
      </c>
      <c r="F17" s="11">
        <f t="shared" si="3"/>
        <v>1489833.85</v>
      </c>
      <c r="G17" s="11">
        <f t="shared" si="3"/>
        <v>1146772.71</v>
      </c>
      <c r="H17" s="11">
        <f t="shared" si="3"/>
        <v>7242741.75</v>
      </c>
      <c r="I17" s="11">
        <f t="shared" si="3"/>
        <v>1672787.28</v>
      </c>
      <c r="J17" s="11">
        <f t="shared" si="3"/>
        <v>231029.27</v>
      </c>
      <c r="K17" s="11">
        <f t="shared" si="3"/>
        <v>590505.1</v>
      </c>
      <c r="L17" s="11">
        <f t="shared" si="3"/>
        <v>691375.09</v>
      </c>
      <c r="M17" s="11">
        <f t="shared" si="3"/>
        <v>47482764.189999998</v>
      </c>
      <c r="N17" s="11">
        <f t="shared" si="3"/>
        <v>8884657.3000000007</v>
      </c>
      <c r="O17" s="11">
        <f t="shared" si="3"/>
        <v>340081.86</v>
      </c>
      <c r="P17" s="11">
        <f t="shared" si="3"/>
        <v>34554549.18</v>
      </c>
      <c r="Q17" s="11">
        <f t="shared" si="3"/>
        <v>5934326.4500000002</v>
      </c>
      <c r="R17" s="11">
        <f t="shared" si="3"/>
        <v>674909.11</v>
      </c>
      <c r="S17" s="11">
        <f t="shared" si="3"/>
        <v>305292.3</v>
      </c>
      <c r="T17" s="11">
        <f t="shared" si="3"/>
        <v>82275.95</v>
      </c>
      <c r="U17" s="11">
        <f t="shared" si="3"/>
        <v>277900.3</v>
      </c>
      <c r="V17" s="11">
        <f t="shared" si="3"/>
        <v>176210.75</v>
      </c>
      <c r="W17" s="11">
        <f t="shared" si="3"/>
        <v>107341.59</v>
      </c>
      <c r="X17" s="11">
        <f t="shared" si="3"/>
        <v>752180.26</v>
      </c>
      <c r="Y17" s="11">
        <f t="shared" si="3"/>
        <v>355867.85</v>
      </c>
      <c r="Z17" s="11">
        <f t="shared" si="3"/>
        <v>26917692.550000001</v>
      </c>
      <c r="AA17" s="11">
        <f t="shared" si="3"/>
        <v>7300724.4699999997</v>
      </c>
      <c r="AB17" s="11">
        <f t="shared" si="3"/>
        <v>336447.78</v>
      </c>
      <c r="AC17" s="11">
        <f t="shared" si="3"/>
        <v>695828.15</v>
      </c>
      <c r="AD17" s="11">
        <f t="shared" si="3"/>
        <v>135133.35999999999</v>
      </c>
      <c r="AE17" s="11">
        <f t="shared" si="3"/>
        <v>191063.66</v>
      </c>
      <c r="AF17" s="11">
        <f t="shared" si="3"/>
        <v>78366.740000000005</v>
      </c>
      <c r="AG17" s="11">
        <f t="shared" si="3"/>
        <v>1223636.21</v>
      </c>
      <c r="AH17" s="11">
        <f t="shared" si="3"/>
        <v>408000.07</v>
      </c>
      <c r="AI17" s="11">
        <f t="shared" si="3"/>
        <v>336167.62</v>
      </c>
      <c r="AJ17" s="11">
        <f t="shared" si="3"/>
        <v>178331.78</v>
      </c>
      <c r="AK17" s="11">
        <f t="shared" si="3"/>
        <v>248851.12</v>
      </c>
      <c r="AL17" s="11">
        <f t="shared" si="3"/>
        <v>454788.25</v>
      </c>
      <c r="AM17" s="11">
        <f t="shared" si="3"/>
        <v>44885.22</v>
      </c>
      <c r="AN17" s="11">
        <f t="shared" si="3"/>
        <v>4728216</v>
      </c>
      <c r="AO17" s="11">
        <f t="shared" si="3"/>
        <v>42402651.030000001</v>
      </c>
      <c r="AP17" s="11">
        <f t="shared" si="3"/>
        <v>282408.25</v>
      </c>
      <c r="AQ17" s="11">
        <f t="shared" si="3"/>
        <v>43435944.75</v>
      </c>
      <c r="AR17" s="11">
        <f t="shared" si="3"/>
        <v>2337351.61</v>
      </c>
      <c r="AS17" s="11">
        <f t="shared" si="3"/>
        <v>1332152.08</v>
      </c>
      <c r="AT17" s="11">
        <f t="shared" si="3"/>
        <v>211846.33</v>
      </c>
      <c r="AU17" s="11">
        <f t="shared" si="3"/>
        <v>430070.73</v>
      </c>
      <c r="AV17" s="11">
        <f t="shared" si="3"/>
        <v>377871.39</v>
      </c>
      <c r="AW17" s="11">
        <f t="shared" si="3"/>
        <v>147920.92000000001</v>
      </c>
      <c r="AX17" s="11">
        <f t="shared" si="3"/>
        <v>484631.45</v>
      </c>
      <c r="AY17" s="11">
        <f t="shared" si="3"/>
        <v>14037726.140000001</v>
      </c>
      <c r="AZ17" s="11">
        <f t="shared" si="3"/>
        <v>8750133.9900000002</v>
      </c>
      <c r="BA17" s="11">
        <f t="shared" si="3"/>
        <v>8824104.7699999996</v>
      </c>
      <c r="BB17" s="11">
        <f t="shared" si="3"/>
        <v>18785959.469999999</v>
      </c>
      <c r="BC17" s="11">
        <f t="shared" si="3"/>
        <v>2837041</v>
      </c>
      <c r="BD17" s="11">
        <f t="shared" si="3"/>
        <v>1088212.77</v>
      </c>
      <c r="BE17" s="11">
        <f t="shared" si="3"/>
        <v>22649117.670000002</v>
      </c>
      <c r="BF17" s="11">
        <f t="shared" si="3"/>
        <v>1246475.7</v>
      </c>
      <c r="BG17" s="11">
        <f t="shared" si="3"/>
        <v>633576.44999999995</v>
      </c>
      <c r="BH17" s="11">
        <f t="shared" si="3"/>
        <v>433669.57</v>
      </c>
      <c r="BI17" s="11">
        <f t="shared" si="3"/>
        <v>4879474.33</v>
      </c>
      <c r="BJ17" s="11">
        <f t="shared" si="3"/>
        <v>38801751.659999996</v>
      </c>
      <c r="BK17" s="11">
        <f t="shared" si="3"/>
        <v>164515.32999999999</v>
      </c>
      <c r="BL17" s="11">
        <f t="shared" si="3"/>
        <v>416216.22</v>
      </c>
      <c r="BM17" s="11">
        <f t="shared" si="3"/>
        <v>2931438.25</v>
      </c>
      <c r="BN17" s="11">
        <f t="shared" ref="BN17:BT17" si="4">IF(BN15-BN16&lt;1000,0,ROUND((BN15-BN16)/BN14,2))</f>
        <v>903619.55</v>
      </c>
      <c r="BO17" s="11">
        <f t="shared" si="4"/>
        <v>131155.35999999999</v>
      </c>
      <c r="BP17" s="11">
        <f t="shared" si="4"/>
        <v>2638279.44</v>
      </c>
      <c r="BQ17" s="11">
        <f t="shared" si="4"/>
        <v>5025846.82</v>
      </c>
      <c r="BR17" s="11">
        <f t="shared" si="4"/>
        <v>1369339.34</v>
      </c>
      <c r="BS17" s="11">
        <f t="shared" si="4"/>
        <v>221615.71</v>
      </c>
      <c r="BT17" s="11">
        <f t="shared" si="4"/>
        <v>299933.11</v>
      </c>
      <c r="BU17" s="11">
        <f>IF(BU15-BU16&lt;1000,0,ROUND((BU15-BU16)/BU14,2))</f>
        <v>0</v>
      </c>
      <c r="BV17" s="11">
        <f t="shared" ref="BV17:EG17" si="5">IF(BV15-BV16&lt;1000,0,ROUND((BV15-BV16)/BV14,2))</f>
        <v>898357.75</v>
      </c>
      <c r="BW17" s="11">
        <f t="shared" si="5"/>
        <v>95554.39</v>
      </c>
      <c r="BX17" s="11">
        <f t="shared" si="5"/>
        <v>508640.34</v>
      </c>
      <c r="BY17" s="11">
        <f t="shared" si="5"/>
        <v>382980.67</v>
      </c>
      <c r="BZ17" s="11">
        <f t="shared" si="5"/>
        <v>59045.2</v>
      </c>
      <c r="CA17" s="11">
        <f t="shared" si="5"/>
        <v>52889390.439999998</v>
      </c>
      <c r="CB17" s="11">
        <f t="shared" si="5"/>
        <v>261781.71</v>
      </c>
      <c r="CC17" s="11">
        <f t="shared" si="5"/>
        <v>163535.51</v>
      </c>
      <c r="CD17" s="11">
        <f t="shared" si="5"/>
        <v>270313.46999999997</v>
      </c>
      <c r="CE17" s="11">
        <f t="shared" si="5"/>
        <v>142021.34</v>
      </c>
      <c r="CF17" s="11">
        <f t="shared" si="5"/>
        <v>250183.08</v>
      </c>
      <c r="CG17" s="11">
        <f t="shared" si="5"/>
        <v>204538.58</v>
      </c>
      <c r="CH17" s="11">
        <f t="shared" si="5"/>
        <v>618453.52</v>
      </c>
      <c r="CI17" s="11">
        <f t="shared" si="5"/>
        <v>388753.02</v>
      </c>
      <c r="CJ17" s="11">
        <f t="shared" si="5"/>
        <v>2247180.67</v>
      </c>
      <c r="CK17" s="11">
        <f t="shared" si="5"/>
        <v>1418322.51</v>
      </c>
      <c r="CL17" s="11">
        <f t="shared" si="5"/>
        <v>633631.57999999996</v>
      </c>
      <c r="CM17" s="11">
        <f t="shared" si="5"/>
        <v>20069621.219999999</v>
      </c>
      <c r="CN17" s="11">
        <f t="shared" si="5"/>
        <v>9274808.4100000001</v>
      </c>
      <c r="CO17" s="11">
        <f t="shared" si="5"/>
        <v>0</v>
      </c>
      <c r="CP17" s="11">
        <f t="shared" si="5"/>
        <v>882471.19</v>
      </c>
      <c r="CQ17" s="11">
        <f t="shared" si="5"/>
        <v>424700.7</v>
      </c>
      <c r="CR17" s="11">
        <f t="shared" si="5"/>
        <v>247941.25</v>
      </c>
      <c r="CS17" s="11">
        <f t="shared" si="5"/>
        <v>264320.95</v>
      </c>
      <c r="CT17" s="11">
        <f t="shared" si="5"/>
        <v>449216.93</v>
      </c>
      <c r="CU17" s="11">
        <f t="shared" si="5"/>
        <v>75707.56</v>
      </c>
      <c r="CV17" s="11">
        <f t="shared" si="5"/>
        <v>283070.43</v>
      </c>
      <c r="CW17" s="11">
        <f t="shared" si="5"/>
        <v>438332.92</v>
      </c>
      <c r="CX17" s="11">
        <f t="shared" si="5"/>
        <v>118208.93</v>
      </c>
      <c r="CY17" s="11">
        <f t="shared" si="5"/>
        <v>1708264.99</v>
      </c>
      <c r="CZ17" s="11">
        <f t="shared" si="5"/>
        <v>186650.43</v>
      </c>
      <c r="DA17" s="11">
        <f t="shared" si="5"/>
        <v>286539.71999999997</v>
      </c>
      <c r="DB17" s="11">
        <f t="shared" si="5"/>
        <v>184265.93</v>
      </c>
      <c r="DC17" s="11">
        <f t="shared" si="5"/>
        <v>301479.46999999997</v>
      </c>
      <c r="DD17" s="11">
        <f t="shared" si="5"/>
        <v>204729.33</v>
      </c>
      <c r="DE17" s="11">
        <f t="shared" si="5"/>
        <v>16741038.25</v>
      </c>
      <c r="DF17" s="11">
        <f t="shared" si="5"/>
        <v>59844.5</v>
      </c>
      <c r="DG17" s="11">
        <f t="shared" si="5"/>
        <v>1216581.22</v>
      </c>
      <c r="DH17" s="11">
        <f t="shared" si="5"/>
        <v>1809601.46</v>
      </c>
      <c r="DI17" s="11">
        <f t="shared" si="5"/>
        <v>723937.24</v>
      </c>
      <c r="DJ17" s="11">
        <f t="shared" si="5"/>
        <v>424495.75</v>
      </c>
      <c r="DK17" s="11">
        <f t="shared" si="5"/>
        <v>3556474.53</v>
      </c>
      <c r="DL17" s="11">
        <f t="shared" si="5"/>
        <v>416808.06</v>
      </c>
      <c r="DM17" s="11">
        <f t="shared" si="5"/>
        <v>931638.26</v>
      </c>
      <c r="DN17" s="11">
        <f t="shared" si="5"/>
        <v>3198358.95</v>
      </c>
      <c r="DO17" s="11">
        <f t="shared" si="5"/>
        <v>243179.62</v>
      </c>
      <c r="DP17" s="11">
        <f t="shared" si="5"/>
        <v>0</v>
      </c>
      <c r="DQ17" s="11">
        <f t="shared" si="5"/>
        <v>1145386.03</v>
      </c>
      <c r="DR17" s="11">
        <f t="shared" si="5"/>
        <v>608263.18000000005</v>
      </c>
      <c r="DS17" s="11">
        <f t="shared" si="5"/>
        <v>277045.34999999998</v>
      </c>
      <c r="DT17" s="11">
        <f t="shared" si="5"/>
        <v>366903.85</v>
      </c>
      <c r="DU17" s="11">
        <f t="shared" si="5"/>
        <v>392110.25</v>
      </c>
      <c r="DV17" s="11">
        <f t="shared" si="5"/>
        <v>466529.05</v>
      </c>
      <c r="DW17" s="11">
        <f t="shared" si="5"/>
        <v>179829.44</v>
      </c>
      <c r="DX17" s="11">
        <f t="shared" si="5"/>
        <v>196770.66</v>
      </c>
      <c r="DY17" s="11">
        <f t="shared" si="5"/>
        <v>549129.98</v>
      </c>
      <c r="DZ17" s="11">
        <f t="shared" si="5"/>
        <v>0</v>
      </c>
      <c r="EA17" s="11">
        <f t="shared" si="5"/>
        <v>407112.66</v>
      </c>
      <c r="EB17" s="11">
        <f t="shared" si="5"/>
        <v>280684.87</v>
      </c>
      <c r="EC17" s="11">
        <f t="shared" si="5"/>
        <v>0</v>
      </c>
      <c r="ED17" s="11">
        <f t="shared" si="5"/>
        <v>264213.84999999998</v>
      </c>
      <c r="EE17" s="11">
        <f t="shared" si="5"/>
        <v>1184430.1599999999</v>
      </c>
      <c r="EF17" s="11">
        <f t="shared" si="5"/>
        <v>278087.93</v>
      </c>
      <c r="EG17" s="11">
        <f t="shared" si="5"/>
        <v>308124.23</v>
      </c>
      <c r="EH17" s="11">
        <f t="shared" ref="EH17:FW17" si="6">IF(EH15-EH16&lt;1000,0,ROUND((EH15-EH16)/EH14,2))</f>
        <v>10927722.810000001</v>
      </c>
      <c r="EI17" s="11">
        <f t="shared" si="6"/>
        <v>9609077.8300000001</v>
      </c>
      <c r="EJ17" s="11">
        <f t="shared" si="6"/>
        <v>658801.14</v>
      </c>
      <c r="EK17" s="11">
        <f t="shared" si="6"/>
        <v>429737.58</v>
      </c>
      <c r="EL17" s="11">
        <f t="shared" si="6"/>
        <v>340541.59</v>
      </c>
      <c r="EM17" s="11">
        <f t="shared" si="6"/>
        <v>1090180.99</v>
      </c>
      <c r="EN17" s="11">
        <f t="shared" si="6"/>
        <v>291729.84999999998</v>
      </c>
      <c r="EO17" s="11">
        <f t="shared" si="6"/>
        <v>263806.37</v>
      </c>
      <c r="EP17" s="11">
        <f t="shared" si="6"/>
        <v>1899272.86</v>
      </c>
      <c r="EQ17" s="11">
        <f t="shared" si="6"/>
        <v>171061.4</v>
      </c>
      <c r="ER17" s="11">
        <f t="shared" si="6"/>
        <v>169671.75</v>
      </c>
      <c r="ES17" s="11">
        <f t="shared" si="6"/>
        <v>261241.16</v>
      </c>
      <c r="ET17" s="11">
        <f t="shared" si="6"/>
        <v>557823.88</v>
      </c>
      <c r="EU17" s="11">
        <f t="shared" si="6"/>
        <v>90584.18</v>
      </c>
      <c r="EV17" s="11">
        <f t="shared" si="6"/>
        <v>545946.66</v>
      </c>
      <c r="EW17" s="11">
        <f t="shared" si="6"/>
        <v>273455.13</v>
      </c>
      <c r="EX17" s="11">
        <f t="shared" si="6"/>
        <v>544001.94999999995</v>
      </c>
      <c r="EY17" s="11">
        <f t="shared" si="6"/>
        <v>157919.82</v>
      </c>
      <c r="EZ17" s="11">
        <f t="shared" si="6"/>
        <v>1002175.33</v>
      </c>
      <c r="FA17" s="11">
        <f t="shared" si="6"/>
        <v>138813.45000000001</v>
      </c>
      <c r="FB17" s="11">
        <f t="shared" si="6"/>
        <v>1409065.97</v>
      </c>
      <c r="FC17" s="11">
        <f t="shared" si="6"/>
        <v>358857.94</v>
      </c>
      <c r="FD17" s="11">
        <f t="shared" si="6"/>
        <v>118310.07</v>
      </c>
      <c r="FE17" s="11">
        <f t="shared" si="6"/>
        <v>348559.8</v>
      </c>
      <c r="FF17" s="11">
        <f t="shared" si="6"/>
        <v>142858.93</v>
      </c>
      <c r="FG17" s="11">
        <f t="shared" si="6"/>
        <v>99670.98</v>
      </c>
      <c r="FH17" s="11">
        <f t="shared" si="6"/>
        <v>750125.12</v>
      </c>
      <c r="FI17" s="11">
        <f t="shared" si="6"/>
        <v>351988.55</v>
      </c>
      <c r="FJ17" s="11">
        <f t="shared" si="6"/>
        <v>273076.19</v>
      </c>
      <c r="FK17" s="11">
        <f t="shared" si="6"/>
        <v>5360866.84</v>
      </c>
      <c r="FL17" s="11">
        <f t="shared" si="6"/>
        <v>1379869.21</v>
      </c>
      <c r="FM17" s="11">
        <f t="shared" si="6"/>
        <v>23189671.960000001</v>
      </c>
      <c r="FN17" s="11">
        <f t="shared" si="6"/>
        <v>0</v>
      </c>
      <c r="FO17" s="11">
        <f t="shared" si="6"/>
        <v>1996898</v>
      </c>
      <c r="FP17" s="11">
        <f t="shared" si="6"/>
        <v>0</v>
      </c>
      <c r="FQ17" s="11">
        <f t="shared" si="6"/>
        <v>0</v>
      </c>
      <c r="FR17" s="11">
        <f t="shared" si="6"/>
        <v>0</v>
      </c>
      <c r="FS17" s="11">
        <f t="shared" si="6"/>
        <v>0</v>
      </c>
      <c r="FT17" s="11">
        <f t="shared" si="6"/>
        <v>598607.53</v>
      </c>
      <c r="FU17" s="11">
        <f t="shared" si="6"/>
        <v>484577.62</v>
      </c>
      <c r="FV17" s="11">
        <f t="shared" si="6"/>
        <v>318401.21000000002</v>
      </c>
      <c r="FW17" s="11">
        <f t="shared" si="6"/>
        <v>174217.28</v>
      </c>
      <c r="FX17" s="11">
        <f>IF(FX15-FX16&lt;1000,0,ROUND((FX15-FX16)/FX14,2))-0.03</f>
        <v>19709896.419999998</v>
      </c>
      <c r="FY17" s="4">
        <f>SUM(B17:FX17)</f>
        <v>665486935.29999995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21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9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42" t="s">
        <v>398</v>
      </c>
      <c r="B21" s="21">
        <v>-20380.22</v>
      </c>
      <c r="C21" s="21">
        <v>-33239.06</v>
      </c>
      <c r="D21" s="21">
        <v>-28787.58</v>
      </c>
      <c r="E21" s="21">
        <v>0</v>
      </c>
      <c r="F21" s="21">
        <v>0</v>
      </c>
      <c r="G21" s="21">
        <v>0</v>
      </c>
      <c r="H21" s="21">
        <v>-28992.7</v>
      </c>
      <c r="I21" s="40">
        <f>-17556.85-122897.95</f>
        <v>-140454.79999999999</v>
      </c>
      <c r="J21" s="21">
        <v>0</v>
      </c>
      <c r="K21" s="21">
        <v>-12304.79</v>
      </c>
      <c r="L21" s="21">
        <v>0</v>
      </c>
      <c r="M21" s="21">
        <v>0</v>
      </c>
      <c r="N21" s="21">
        <v>-32076.74</v>
      </c>
      <c r="O21" s="21">
        <v>0</v>
      </c>
      <c r="P21" s="21">
        <v>-19819.12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-60539.08</v>
      </c>
      <c r="AA21" s="21">
        <v>-36884.97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-15594.92</v>
      </c>
      <c r="AO21" s="21">
        <v>-55509.35</v>
      </c>
      <c r="AP21" s="21">
        <v>0</v>
      </c>
      <c r="AQ21" s="21">
        <v>-29625.77</v>
      </c>
      <c r="AR21" s="21">
        <v>-12191.17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-9912.94</v>
      </c>
      <c r="AZ21" s="21">
        <v>-7788.74</v>
      </c>
      <c r="BA21" s="21">
        <v>-6638.13</v>
      </c>
      <c r="BB21" s="21">
        <v>0</v>
      </c>
      <c r="BC21" s="21">
        <v>-4277.8999999999996</v>
      </c>
      <c r="BD21" s="21">
        <v>0</v>
      </c>
      <c r="BE21" s="21">
        <v>-29736.11</v>
      </c>
      <c r="BF21" s="21">
        <v>-885.08</v>
      </c>
      <c r="BG21" s="21">
        <v>0</v>
      </c>
      <c r="BH21" s="21">
        <v>0</v>
      </c>
      <c r="BI21" s="21">
        <v>0</v>
      </c>
      <c r="BJ21" s="21">
        <v>-9411.5400000000009</v>
      </c>
      <c r="BK21" s="21">
        <v>0</v>
      </c>
      <c r="BL21" s="21">
        <v>0</v>
      </c>
      <c r="BM21" s="21">
        <v>-11426.94</v>
      </c>
      <c r="BN21" s="21"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>
        <v>0</v>
      </c>
      <c r="BX21" s="21">
        <v>0</v>
      </c>
      <c r="BY21" s="21">
        <v>0</v>
      </c>
      <c r="BZ21" s="21">
        <v>0</v>
      </c>
      <c r="CA21" s="21">
        <v>-56032.46</v>
      </c>
      <c r="CB21" s="21">
        <v>0</v>
      </c>
      <c r="CC21" s="21">
        <v>0</v>
      </c>
      <c r="CD21" s="21">
        <v>0</v>
      </c>
      <c r="CE21" s="21">
        <v>0</v>
      </c>
      <c r="CF21" s="21">
        <v>0</v>
      </c>
      <c r="CG21" s="21">
        <v>0</v>
      </c>
      <c r="CH21" s="21">
        <v>0</v>
      </c>
      <c r="CI21" s="21">
        <v>0</v>
      </c>
      <c r="CJ21" s="21">
        <v>0</v>
      </c>
      <c r="CK21" s="21">
        <v>0</v>
      </c>
      <c r="CL21" s="21">
        <v>0</v>
      </c>
      <c r="CM21" s="21">
        <v>-43128.26</v>
      </c>
      <c r="CN21" s="21">
        <v>-19803.62</v>
      </c>
      <c r="CO21" s="21">
        <v>0</v>
      </c>
      <c r="CP21" s="21">
        <v>0</v>
      </c>
      <c r="CQ21" s="21">
        <v>0</v>
      </c>
      <c r="CR21" s="21">
        <v>0</v>
      </c>
      <c r="CS21" s="21">
        <v>0</v>
      </c>
      <c r="CT21" s="21">
        <v>0</v>
      </c>
      <c r="CU21" s="21">
        <v>0</v>
      </c>
      <c r="CV21" s="21">
        <v>0</v>
      </c>
      <c r="CW21" s="21">
        <v>0</v>
      </c>
      <c r="CX21" s="21">
        <v>0</v>
      </c>
      <c r="CY21" s="40">
        <v>94851.54</v>
      </c>
      <c r="CZ21" s="21">
        <v>0</v>
      </c>
      <c r="DA21" s="21">
        <v>0</v>
      </c>
      <c r="DB21" s="21">
        <v>0</v>
      </c>
      <c r="DC21" s="21">
        <v>0</v>
      </c>
      <c r="DD21" s="21">
        <v>0</v>
      </c>
      <c r="DE21" s="21">
        <v>-38073.78</v>
      </c>
      <c r="DF21" s="21">
        <v>0</v>
      </c>
      <c r="DG21" s="21">
        <v>-10284.92</v>
      </c>
      <c r="DH21" s="21">
        <v>0</v>
      </c>
      <c r="DI21" s="21">
        <v>0</v>
      </c>
      <c r="DJ21" s="21">
        <v>0</v>
      </c>
      <c r="DK21" s="21">
        <v>-9148.3799999999992</v>
      </c>
      <c r="DL21" s="21">
        <v>0</v>
      </c>
      <c r="DM21" s="21">
        <v>0</v>
      </c>
      <c r="DN21" s="21">
        <v>0</v>
      </c>
      <c r="DO21" s="21">
        <v>0</v>
      </c>
      <c r="DP21" s="21">
        <v>0</v>
      </c>
      <c r="DQ21" s="21">
        <v>0</v>
      </c>
      <c r="DR21" s="21">
        <v>0</v>
      </c>
      <c r="DS21" s="21">
        <v>0</v>
      </c>
      <c r="DT21" s="21">
        <v>0</v>
      </c>
      <c r="DU21" s="21">
        <v>0</v>
      </c>
      <c r="DV21" s="21">
        <v>0</v>
      </c>
      <c r="DW21" s="21">
        <v>0</v>
      </c>
      <c r="DX21" s="21">
        <v>0</v>
      </c>
      <c r="DY21" s="21">
        <v>0</v>
      </c>
      <c r="DZ21" s="21">
        <v>0</v>
      </c>
      <c r="EA21" s="21">
        <v>0</v>
      </c>
      <c r="EB21" s="21">
        <v>0</v>
      </c>
      <c r="EC21" s="21">
        <v>0</v>
      </c>
      <c r="ED21" s="21">
        <v>0</v>
      </c>
      <c r="EE21" s="21">
        <v>0</v>
      </c>
      <c r="EF21" s="21">
        <v>0</v>
      </c>
      <c r="EG21" s="21">
        <v>0</v>
      </c>
      <c r="EH21" s="21">
        <v>0</v>
      </c>
      <c r="EI21" s="21">
        <v>0</v>
      </c>
      <c r="EJ21" s="21">
        <v>0</v>
      </c>
      <c r="EK21" s="40">
        <f>-13550.22+28046.41</f>
        <v>14496.19</v>
      </c>
      <c r="EL21" s="21">
        <v>0</v>
      </c>
      <c r="EM21" s="21">
        <v>0</v>
      </c>
      <c r="EN21" s="21">
        <v>0</v>
      </c>
      <c r="EO21" s="21">
        <v>0</v>
      </c>
      <c r="EP21" s="21">
        <v>0</v>
      </c>
      <c r="EQ21" s="21">
        <v>0</v>
      </c>
      <c r="ER21" s="21">
        <v>0</v>
      </c>
      <c r="ES21" s="21">
        <v>0</v>
      </c>
      <c r="ET21" s="21">
        <v>0</v>
      </c>
      <c r="EU21" s="21">
        <v>0</v>
      </c>
      <c r="EV21" s="21">
        <v>0</v>
      </c>
      <c r="EW21" s="21">
        <v>0</v>
      </c>
      <c r="EX21" s="21">
        <v>0</v>
      </c>
      <c r="EY21" s="21">
        <v>0</v>
      </c>
      <c r="EZ21" s="21">
        <v>0</v>
      </c>
      <c r="FA21" s="21">
        <v>0</v>
      </c>
      <c r="FB21" s="21">
        <v>-16169.53</v>
      </c>
      <c r="FC21" s="21">
        <v>0</v>
      </c>
      <c r="FD21" s="21">
        <v>0</v>
      </c>
      <c r="FE21" s="21">
        <v>0</v>
      </c>
      <c r="FF21" s="21">
        <v>0</v>
      </c>
      <c r="FG21" s="21">
        <v>0</v>
      </c>
      <c r="FH21" s="21">
        <v>0</v>
      </c>
      <c r="FI21" s="21">
        <v>0</v>
      </c>
      <c r="FJ21" s="21">
        <v>0</v>
      </c>
      <c r="FK21" s="21">
        <v>-23738.78</v>
      </c>
      <c r="FL21" s="21">
        <v>-7459.65</v>
      </c>
      <c r="FM21" s="21">
        <v>-24387.05</v>
      </c>
      <c r="FN21" s="21">
        <v>0</v>
      </c>
      <c r="FO21" s="21">
        <v>-26410.14</v>
      </c>
      <c r="FP21" s="21">
        <v>0</v>
      </c>
      <c r="FQ21" s="21">
        <v>0</v>
      </c>
      <c r="FR21" s="21">
        <v>0</v>
      </c>
      <c r="FS21" s="21">
        <v>0</v>
      </c>
      <c r="FT21" s="21">
        <v>0</v>
      </c>
      <c r="FU21" s="21">
        <v>0</v>
      </c>
      <c r="FV21" s="21">
        <v>0</v>
      </c>
      <c r="FW21" s="21">
        <v>0</v>
      </c>
      <c r="FX21" s="21">
        <v>0</v>
      </c>
      <c r="FY21" s="18">
        <f>SUM(B21:FX21)</f>
        <v>-771766.49</v>
      </c>
    </row>
    <row r="22" spans="1:254" s="18" customFormat="1" x14ac:dyDescent="0.25">
      <c r="A22" s="42" t="s">
        <v>404</v>
      </c>
      <c r="B22" s="21">
        <v>0</v>
      </c>
      <c r="C22" s="21">
        <v>-800541.81249999988</v>
      </c>
      <c r="D22" s="21">
        <v>0</v>
      </c>
      <c r="E22" s="21">
        <v>-456363.41250000009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-137802.5975</v>
      </c>
      <c r="N22" s="21">
        <v>-142730.71250000002</v>
      </c>
      <c r="O22" s="21">
        <v>0</v>
      </c>
      <c r="P22" s="21">
        <v>-703942.99999999988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-621937.29</v>
      </c>
      <c r="AA22" s="21">
        <v>-207998.43750000003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-337932.45749999996</v>
      </c>
      <c r="AP22" s="21">
        <v>0</v>
      </c>
      <c r="AQ22" s="21">
        <v>-3062392.3</v>
      </c>
      <c r="AR22" s="21">
        <v>0</v>
      </c>
      <c r="AS22" s="21">
        <v>-92427.055000000008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-445319.0025</v>
      </c>
      <c r="AZ22" s="21">
        <v>-13937.5</v>
      </c>
      <c r="BA22" s="21">
        <v>0</v>
      </c>
      <c r="BB22" s="21">
        <v>-129799</v>
      </c>
      <c r="BC22" s="21">
        <v>0</v>
      </c>
      <c r="BD22" s="21">
        <v>0</v>
      </c>
      <c r="BE22" s="21">
        <v>-686411.07250000001</v>
      </c>
      <c r="BF22" s="21">
        <v>0</v>
      </c>
      <c r="BG22" s="21">
        <v>0</v>
      </c>
      <c r="BH22" s="21">
        <v>0</v>
      </c>
      <c r="BI22" s="21">
        <v>-404093.7950000001</v>
      </c>
      <c r="BJ22" s="21">
        <v>-1411629.8674999997</v>
      </c>
      <c r="BK22" s="21">
        <v>0</v>
      </c>
      <c r="BL22" s="21">
        <v>0</v>
      </c>
      <c r="BM22" s="21">
        <v>0</v>
      </c>
      <c r="BN22" s="21">
        <v>0</v>
      </c>
      <c r="BO22" s="21">
        <v>0</v>
      </c>
      <c r="BP22" s="21">
        <v>-42339.14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>
        <v>0</v>
      </c>
      <c r="BX22" s="21">
        <v>0</v>
      </c>
      <c r="BY22" s="21">
        <v>0</v>
      </c>
      <c r="BZ22" s="21">
        <v>0</v>
      </c>
      <c r="CA22" s="21">
        <v>-847262.78250000009</v>
      </c>
      <c r="CB22" s="21">
        <v>0</v>
      </c>
      <c r="CC22" s="21">
        <v>0</v>
      </c>
      <c r="CD22" s="21">
        <v>0</v>
      </c>
      <c r="CE22" s="21">
        <v>0</v>
      </c>
      <c r="CF22" s="21">
        <v>0</v>
      </c>
      <c r="CG22" s="21">
        <v>0</v>
      </c>
      <c r="CH22" s="21">
        <v>0</v>
      </c>
      <c r="CI22" s="21">
        <v>0</v>
      </c>
      <c r="CJ22" s="21">
        <v>-18702.38</v>
      </c>
      <c r="CK22" s="21">
        <v>0</v>
      </c>
      <c r="CL22" s="21">
        <v>0</v>
      </c>
      <c r="CM22" s="21">
        <v>-882913.64333333331</v>
      </c>
      <c r="CN22" s="21">
        <v>-530700.57999999996</v>
      </c>
      <c r="CO22" s="21">
        <v>0</v>
      </c>
      <c r="CP22" s="21">
        <v>0</v>
      </c>
      <c r="CQ22" s="21">
        <v>0</v>
      </c>
      <c r="CR22" s="21">
        <v>0</v>
      </c>
      <c r="CS22" s="21">
        <v>0</v>
      </c>
      <c r="CT22" s="21">
        <v>0</v>
      </c>
      <c r="CU22" s="21">
        <v>0</v>
      </c>
      <c r="CV22" s="21">
        <v>0</v>
      </c>
      <c r="CW22" s="21">
        <v>0</v>
      </c>
      <c r="CX22" s="21">
        <v>0</v>
      </c>
      <c r="CY22" s="21">
        <v>0</v>
      </c>
      <c r="CZ22" s="21">
        <v>0</v>
      </c>
      <c r="DA22" s="21">
        <v>0</v>
      </c>
      <c r="DB22" s="21">
        <v>0</v>
      </c>
      <c r="DC22" s="21">
        <v>0</v>
      </c>
      <c r="DD22" s="21">
        <v>0</v>
      </c>
      <c r="DE22" s="21">
        <v>-131989.02000000002</v>
      </c>
      <c r="DF22" s="21">
        <v>0</v>
      </c>
      <c r="DG22" s="21">
        <v>0</v>
      </c>
      <c r="DH22" s="21">
        <v>0</v>
      </c>
      <c r="DI22" s="21">
        <v>0</v>
      </c>
      <c r="DJ22" s="21">
        <v>0</v>
      </c>
      <c r="DK22" s="21">
        <v>0</v>
      </c>
      <c r="DL22" s="21">
        <v>0</v>
      </c>
      <c r="DM22" s="21">
        <v>0</v>
      </c>
      <c r="DN22" s="21">
        <v>0</v>
      </c>
      <c r="DO22" s="21">
        <v>0</v>
      </c>
      <c r="DP22" s="21">
        <v>0</v>
      </c>
      <c r="DQ22" s="21">
        <v>0</v>
      </c>
      <c r="DR22" s="21">
        <v>0</v>
      </c>
      <c r="DS22" s="21">
        <v>0</v>
      </c>
      <c r="DT22" s="21">
        <v>0</v>
      </c>
      <c r="DU22" s="21">
        <v>0</v>
      </c>
      <c r="DV22" s="21">
        <v>0</v>
      </c>
      <c r="DW22" s="21">
        <v>0</v>
      </c>
      <c r="DX22" s="21">
        <v>0</v>
      </c>
      <c r="DY22" s="21">
        <v>0</v>
      </c>
      <c r="DZ22" s="21">
        <v>0</v>
      </c>
      <c r="EA22" s="21">
        <v>0</v>
      </c>
      <c r="EB22" s="21">
        <v>0</v>
      </c>
      <c r="EC22" s="21">
        <v>0</v>
      </c>
      <c r="ED22" s="21">
        <v>0</v>
      </c>
      <c r="EE22" s="21">
        <v>0</v>
      </c>
      <c r="EF22" s="21">
        <v>0</v>
      </c>
      <c r="EG22" s="21">
        <v>0</v>
      </c>
      <c r="EH22" s="21">
        <v>-223250.52999999997</v>
      </c>
      <c r="EI22" s="21">
        <v>-253390.98750000008</v>
      </c>
      <c r="EJ22" s="21">
        <v>0</v>
      </c>
      <c r="EK22" s="21">
        <v>0</v>
      </c>
      <c r="EL22" s="21">
        <v>0</v>
      </c>
      <c r="EM22" s="21">
        <v>0</v>
      </c>
      <c r="EN22" s="21">
        <v>0</v>
      </c>
      <c r="EO22" s="21">
        <v>0</v>
      </c>
      <c r="EP22" s="21">
        <v>0</v>
      </c>
      <c r="EQ22" s="21">
        <v>0</v>
      </c>
      <c r="ER22" s="21">
        <v>0</v>
      </c>
      <c r="ES22" s="21">
        <v>0</v>
      </c>
      <c r="ET22" s="21">
        <v>0</v>
      </c>
      <c r="EU22" s="21">
        <v>0</v>
      </c>
      <c r="EV22" s="21">
        <v>0</v>
      </c>
      <c r="EW22" s="21">
        <v>0</v>
      </c>
      <c r="EX22" s="21">
        <v>0</v>
      </c>
      <c r="EY22" s="21">
        <v>0</v>
      </c>
      <c r="EZ22" s="21">
        <v>0</v>
      </c>
      <c r="FA22" s="21">
        <v>0</v>
      </c>
      <c r="FB22" s="21">
        <v>0</v>
      </c>
      <c r="FC22" s="21">
        <v>0</v>
      </c>
      <c r="FD22" s="21">
        <v>0</v>
      </c>
      <c r="FE22" s="21">
        <v>0</v>
      </c>
      <c r="FF22" s="21">
        <v>0</v>
      </c>
      <c r="FG22" s="21">
        <v>0</v>
      </c>
      <c r="FH22" s="21">
        <v>0</v>
      </c>
      <c r="FI22" s="21">
        <v>0</v>
      </c>
      <c r="FJ22" s="21">
        <v>0</v>
      </c>
      <c r="FK22" s="21">
        <v>-205892.6275</v>
      </c>
      <c r="FL22" s="21">
        <v>-107796.1825</v>
      </c>
      <c r="FM22" s="21">
        <v>-852399.00999999978</v>
      </c>
      <c r="FN22" s="21">
        <v>0</v>
      </c>
      <c r="FO22" s="21">
        <v>0</v>
      </c>
      <c r="FP22" s="21">
        <v>0</v>
      </c>
      <c r="FQ22" s="21">
        <v>0</v>
      </c>
      <c r="FR22" s="21">
        <v>0</v>
      </c>
      <c r="FS22" s="21">
        <v>0</v>
      </c>
      <c r="FT22" s="21">
        <v>0</v>
      </c>
      <c r="FU22" s="21">
        <v>0</v>
      </c>
      <c r="FV22" s="21">
        <v>0</v>
      </c>
      <c r="FW22" s="21">
        <v>0</v>
      </c>
      <c r="FX22" s="21">
        <v>-1932087.38</v>
      </c>
      <c r="FY22" s="18">
        <f>SUM(B22:FX22)</f>
        <v>-15683983.575833332</v>
      </c>
    </row>
    <row r="23" spans="1:254" s="22" customFormat="1" x14ac:dyDescent="0.25">
      <c r="A23" s="42" t="s">
        <v>403</v>
      </c>
      <c r="B23" s="21">
        <v>0</v>
      </c>
      <c r="C23" s="21">
        <v>-205304.48472692817</v>
      </c>
      <c r="D23" s="21">
        <v>15649.096052750014</v>
      </c>
      <c r="E23" s="21">
        <v>-13613.246259807143</v>
      </c>
      <c r="F23" s="21">
        <v>0</v>
      </c>
      <c r="G23" s="21">
        <v>0</v>
      </c>
      <c r="H23" s="21">
        <v>64469.444256582297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35">
        <v>277429.11136855371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35957.746560523519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54">
        <v>4767.8281203238294</v>
      </c>
      <c r="AR23" s="35">
        <v>28219.015627137385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318263.85681153112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50039.326172502013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4981.9403792250669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136875.87811556575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-7537.4114758417709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19690.466905516572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-591296.91000000015</v>
      </c>
      <c r="FY23" s="18">
        <f t="shared" ref="FY23:FY25" si="7">SUM(B23:FX23)</f>
        <v>138591.65790763404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42" t="s">
        <v>416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1389.14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40">
        <v>-367.34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21">
        <v>0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 t="shared" si="7"/>
        <v>1021.8000000000002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42" t="s">
        <v>417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18">
        <f t="shared" si="7"/>
        <v>0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>SUM(B21:B26)</f>
        <v>-20380.22</v>
      </c>
      <c r="C27" s="18">
        <f>SUM(C21:C26)</f>
        <v>-1039085.357226928</v>
      </c>
      <c r="D27" s="18">
        <f t="shared" ref="D27:BO27" si="8">SUM(D21:D26)</f>
        <v>-13138.483947249988</v>
      </c>
      <c r="E27" s="18">
        <f t="shared" si="8"/>
        <v>-469976.65875980724</v>
      </c>
      <c r="F27" s="18">
        <f t="shared" si="8"/>
        <v>0</v>
      </c>
      <c r="G27" s="18">
        <f t="shared" si="8"/>
        <v>1389.14</v>
      </c>
      <c r="H27" s="18">
        <f t="shared" si="8"/>
        <v>35476.7442565823</v>
      </c>
      <c r="I27" s="18">
        <f t="shared" si="8"/>
        <v>-140454.79999999999</v>
      </c>
      <c r="J27" s="18">
        <f t="shared" si="8"/>
        <v>0</v>
      </c>
      <c r="K27" s="18">
        <f t="shared" si="8"/>
        <v>-12304.79</v>
      </c>
      <c r="L27" s="18">
        <f t="shared" si="8"/>
        <v>0</v>
      </c>
      <c r="M27" s="18">
        <f t="shared" si="8"/>
        <v>-137802.5975</v>
      </c>
      <c r="N27" s="18">
        <f t="shared" si="8"/>
        <v>-174807.45250000001</v>
      </c>
      <c r="O27" s="18">
        <f t="shared" si="8"/>
        <v>0</v>
      </c>
      <c r="P27" s="18">
        <f t="shared" si="8"/>
        <v>-446333.00863144617</v>
      </c>
      <c r="Q27" s="18">
        <f t="shared" si="8"/>
        <v>0</v>
      </c>
      <c r="R27" s="18">
        <f t="shared" si="8"/>
        <v>0</v>
      </c>
      <c r="S27" s="18">
        <f t="shared" si="8"/>
        <v>0</v>
      </c>
      <c r="T27" s="18">
        <f t="shared" si="8"/>
        <v>0</v>
      </c>
      <c r="U27" s="18">
        <f t="shared" si="8"/>
        <v>0</v>
      </c>
      <c r="V27" s="18">
        <f t="shared" si="8"/>
        <v>0</v>
      </c>
      <c r="W27" s="18">
        <f t="shared" si="8"/>
        <v>0</v>
      </c>
      <c r="X27" s="18">
        <f t="shared" si="8"/>
        <v>0</v>
      </c>
      <c r="Y27" s="18">
        <f t="shared" si="8"/>
        <v>0</v>
      </c>
      <c r="Z27" s="18">
        <f t="shared" si="8"/>
        <v>-682476.37</v>
      </c>
      <c r="AA27" s="18">
        <f t="shared" si="8"/>
        <v>-244883.40750000003</v>
      </c>
      <c r="AB27" s="18">
        <f t="shared" si="8"/>
        <v>0</v>
      </c>
      <c r="AC27" s="18">
        <f t="shared" si="8"/>
        <v>35957.746560523519</v>
      </c>
      <c r="AD27" s="18">
        <f t="shared" si="8"/>
        <v>0</v>
      </c>
      <c r="AE27" s="18">
        <f t="shared" si="8"/>
        <v>0</v>
      </c>
      <c r="AF27" s="18">
        <f t="shared" si="8"/>
        <v>0</v>
      </c>
      <c r="AG27" s="18">
        <f t="shared" si="8"/>
        <v>0</v>
      </c>
      <c r="AH27" s="18">
        <f t="shared" si="8"/>
        <v>0</v>
      </c>
      <c r="AI27" s="18">
        <f t="shared" si="8"/>
        <v>0</v>
      </c>
      <c r="AJ27" s="18">
        <f t="shared" si="8"/>
        <v>0</v>
      </c>
      <c r="AK27" s="18">
        <f t="shared" si="8"/>
        <v>0</v>
      </c>
      <c r="AL27" s="18">
        <f t="shared" si="8"/>
        <v>0</v>
      </c>
      <c r="AM27" s="18">
        <f t="shared" si="8"/>
        <v>0</v>
      </c>
      <c r="AN27" s="18">
        <f t="shared" si="8"/>
        <v>-15594.92</v>
      </c>
      <c r="AO27" s="18">
        <f t="shared" si="8"/>
        <v>-393441.80749999994</v>
      </c>
      <c r="AP27" s="18">
        <f t="shared" si="8"/>
        <v>0</v>
      </c>
      <c r="AQ27" s="18">
        <f t="shared" si="8"/>
        <v>-3087250.241879676</v>
      </c>
      <c r="AR27" s="18">
        <f t="shared" si="8"/>
        <v>16027.845627137385</v>
      </c>
      <c r="AS27" s="18">
        <f t="shared" si="8"/>
        <v>-92427.055000000008</v>
      </c>
      <c r="AT27" s="18">
        <f t="shared" si="8"/>
        <v>0</v>
      </c>
      <c r="AU27" s="18">
        <f t="shared" si="8"/>
        <v>0</v>
      </c>
      <c r="AV27" s="18">
        <f t="shared" si="8"/>
        <v>0</v>
      </c>
      <c r="AW27" s="18">
        <f t="shared" si="8"/>
        <v>0</v>
      </c>
      <c r="AX27" s="18">
        <f t="shared" si="8"/>
        <v>0</v>
      </c>
      <c r="AY27" s="18">
        <f t="shared" si="8"/>
        <v>-455231.9425</v>
      </c>
      <c r="AZ27" s="18">
        <f t="shared" si="8"/>
        <v>-21726.239999999998</v>
      </c>
      <c r="BA27" s="18">
        <f t="shared" si="8"/>
        <v>-6638.13</v>
      </c>
      <c r="BB27" s="18">
        <f t="shared" si="8"/>
        <v>188464.85681153112</v>
      </c>
      <c r="BC27" s="18">
        <f t="shared" si="8"/>
        <v>-4277.8999999999996</v>
      </c>
      <c r="BD27" s="18">
        <f t="shared" si="8"/>
        <v>0</v>
      </c>
      <c r="BE27" s="18">
        <f t="shared" si="8"/>
        <v>-716147.1825</v>
      </c>
      <c r="BF27" s="18">
        <f t="shared" si="8"/>
        <v>-885.08</v>
      </c>
      <c r="BG27" s="18">
        <f t="shared" si="8"/>
        <v>0</v>
      </c>
      <c r="BH27" s="18">
        <f t="shared" si="8"/>
        <v>0</v>
      </c>
      <c r="BI27" s="18">
        <f t="shared" si="8"/>
        <v>-404093.7950000001</v>
      </c>
      <c r="BJ27" s="18">
        <f t="shared" si="8"/>
        <v>-1421041.4074999997</v>
      </c>
      <c r="BK27" s="18">
        <f t="shared" si="8"/>
        <v>0</v>
      </c>
      <c r="BL27" s="18">
        <v>0</v>
      </c>
      <c r="BM27" s="18">
        <f t="shared" si="8"/>
        <v>-11426.94</v>
      </c>
      <c r="BN27" s="18">
        <f t="shared" si="8"/>
        <v>0</v>
      </c>
      <c r="BO27" s="18">
        <f t="shared" si="8"/>
        <v>0</v>
      </c>
      <c r="BP27" s="18">
        <f t="shared" ref="BP27:EA27" si="9">SUM(BP21:BP26)</f>
        <v>7700.1861725020135</v>
      </c>
      <c r="BQ27" s="18">
        <f t="shared" si="9"/>
        <v>0</v>
      </c>
      <c r="BR27" s="18">
        <f t="shared" si="9"/>
        <v>0</v>
      </c>
      <c r="BS27" s="18">
        <f t="shared" si="9"/>
        <v>0</v>
      </c>
      <c r="BT27" s="18">
        <f t="shared" si="9"/>
        <v>0</v>
      </c>
      <c r="BU27" s="18">
        <f t="shared" si="9"/>
        <v>0</v>
      </c>
      <c r="BV27" s="18">
        <f t="shared" si="9"/>
        <v>0</v>
      </c>
      <c r="BW27" s="18">
        <f t="shared" si="9"/>
        <v>0</v>
      </c>
      <c r="BX27" s="18">
        <f t="shared" si="9"/>
        <v>0</v>
      </c>
      <c r="BY27" s="18">
        <f t="shared" si="9"/>
        <v>0</v>
      </c>
      <c r="BZ27" s="18">
        <f t="shared" si="9"/>
        <v>0</v>
      </c>
      <c r="CA27" s="18">
        <f t="shared" si="9"/>
        <v>-898313.30212077498</v>
      </c>
      <c r="CB27" s="18">
        <f t="shared" si="9"/>
        <v>0</v>
      </c>
      <c r="CC27" s="18">
        <f t="shared" si="9"/>
        <v>0</v>
      </c>
      <c r="CD27" s="18">
        <f t="shared" si="9"/>
        <v>-367.34</v>
      </c>
      <c r="CE27" s="18">
        <f t="shared" si="9"/>
        <v>0</v>
      </c>
      <c r="CF27" s="18">
        <f t="shared" si="9"/>
        <v>0</v>
      </c>
      <c r="CG27" s="18">
        <f t="shared" si="9"/>
        <v>0</v>
      </c>
      <c r="CH27" s="18">
        <f t="shared" si="9"/>
        <v>0</v>
      </c>
      <c r="CI27" s="18">
        <f t="shared" si="9"/>
        <v>0</v>
      </c>
      <c r="CJ27" s="18">
        <f t="shared" si="9"/>
        <v>118173.49811556574</v>
      </c>
      <c r="CK27" s="18">
        <f t="shared" si="9"/>
        <v>0</v>
      </c>
      <c r="CL27" s="18">
        <f t="shared" si="9"/>
        <v>0</v>
      </c>
      <c r="CM27" s="18">
        <f t="shared" si="9"/>
        <v>-926041.90333333332</v>
      </c>
      <c r="CN27" s="18">
        <f t="shared" si="9"/>
        <v>-550504.19999999995</v>
      </c>
      <c r="CO27" s="18">
        <f t="shared" si="9"/>
        <v>0</v>
      </c>
      <c r="CP27" s="18">
        <f t="shared" si="9"/>
        <v>0</v>
      </c>
      <c r="CQ27" s="18">
        <f t="shared" si="9"/>
        <v>0</v>
      </c>
      <c r="CR27" s="18">
        <f t="shared" si="9"/>
        <v>0</v>
      </c>
      <c r="CS27" s="18">
        <f t="shared" si="9"/>
        <v>0</v>
      </c>
      <c r="CT27" s="18">
        <f t="shared" si="9"/>
        <v>0</v>
      </c>
      <c r="CU27" s="18">
        <f t="shared" si="9"/>
        <v>0</v>
      </c>
      <c r="CV27" s="18">
        <f t="shared" si="9"/>
        <v>0</v>
      </c>
      <c r="CW27" s="18">
        <f t="shared" si="9"/>
        <v>0</v>
      </c>
      <c r="CX27" s="18">
        <f t="shared" si="9"/>
        <v>0</v>
      </c>
      <c r="CY27" s="18">
        <f t="shared" si="9"/>
        <v>94851.54</v>
      </c>
      <c r="CZ27" s="18">
        <f t="shared" si="9"/>
        <v>0</v>
      </c>
      <c r="DA27" s="18">
        <f t="shared" si="9"/>
        <v>0</v>
      </c>
      <c r="DB27" s="18">
        <f t="shared" si="9"/>
        <v>0</v>
      </c>
      <c r="DC27" s="18">
        <f t="shared" si="9"/>
        <v>0</v>
      </c>
      <c r="DD27" s="18">
        <f t="shared" si="9"/>
        <v>0</v>
      </c>
      <c r="DE27" s="18">
        <f t="shared" si="9"/>
        <v>-170062.80000000002</v>
      </c>
      <c r="DF27" s="18">
        <f t="shared" si="9"/>
        <v>0</v>
      </c>
      <c r="DG27" s="18">
        <f t="shared" si="9"/>
        <v>-10284.92</v>
      </c>
      <c r="DH27" s="18">
        <f t="shared" si="9"/>
        <v>-7537.4114758417709</v>
      </c>
      <c r="DI27" s="18">
        <f t="shared" si="9"/>
        <v>0</v>
      </c>
      <c r="DJ27" s="18">
        <f t="shared" si="9"/>
        <v>0</v>
      </c>
      <c r="DK27" s="18">
        <f t="shared" si="9"/>
        <v>-9148.3799999999992</v>
      </c>
      <c r="DL27" s="18">
        <f t="shared" si="9"/>
        <v>0</v>
      </c>
      <c r="DM27" s="18">
        <f t="shared" si="9"/>
        <v>0</v>
      </c>
      <c r="DN27" s="18">
        <f t="shared" si="9"/>
        <v>0</v>
      </c>
      <c r="DO27" s="18">
        <f t="shared" si="9"/>
        <v>0</v>
      </c>
      <c r="DP27" s="18">
        <f t="shared" si="9"/>
        <v>0</v>
      </c>
      <c r="DQ27" s="18">
        <f t="shared" si="9"/>
        <v>0</v>
      </c>
      <c r="DR27" s="18">
        <f t="shared" si="9"/>
        <v>0</v>
      </c>
      <c r="DS27" s="18">
        <f t="shared" si="9"/>
        <v>0</v>
      </c>
      <c r="DT27" s="18">
        <f t="shared" si="9"/>
        <v>0</v>
      </c>
      <c r="DU27" s="18">
        <f t="shared" si="9"/>
        <v>0</v>
      </c>
      <c r="DV27" s="18">
        <f t="shared" si="9"/>
        <v>0</v>
      </c>
      <c r="DW27" s="18">
        <f t="shared" si="9"/>
        <v>0</v>
      </c>
      <c r="DX27" s="18">
        <f t="shared" si="9"/>
        <v>0</v>
      </c>
      <c r="DY27" s="18">
        <f t="shared" si="9"/>
        <v>0</v>
      </c>
      <c r="DZ27" s="18">
        <f t="shared" si="9"/>
        <v>0</v>
      </c>
      <c r="EA27" s="18">
        <f t="shared" si="9"/>
        <v>0</v>
      </c>
      <c r="EB27" s="18">
        <f t="shared" ref="EB27:FX27" si="10">SUM(EB21:EB26)</f>
        <v>0</v>
      </c>
      <c r="EC27" s="18">
        <f t="shared" si="10"/>
        <v>0</v>
      </c>
      <c r="ED27" s="18">
        <f t="shared" si="10"/>
        <v>0</v>
      </c>
      <c r="EE27" s="18">
        <f t="shared" si="10"/>
        <v>0</v>
      </c>
      <c r="EF27" s="18">
        <f t="shared" si="10"/>
        <v>0</v>
      </c>
      <c r="EG27" s="18">
        <f t="shared" si="10"/>
        <v>0</v>
      </c>
      <c r="EH27" s="18">
        <f t="shared" si="10"/>
        <v>-223250.52999999997</v>
      </c>
      <c r="EI27" s="18">
        <f t="shared" si="10"/>
        <v>-253390.98750000008</v>
      </c>
      <c r="EJ27" s="18">
        <f t="shared" si="10"/>
        <v>0</v>
      </c>
      <c r="EK27" s="18">
        <f t="shared" si="10"/>
        <v>14496.19</v>
      </c>
      <c r="EL27" s="18">
        <f t="shared" si="10"/>
        <v>0</v>
      </c>
      <c r="EM27" s="18">
        <f t="shared" si="10"/>
        <v>0</v>
      </c>
      <c r="EN27" s="18">
        <f t="shared" si="10"/>
        <v>0</v>
      </c>
      <c r="EO27" s="18">
        <f t="shared" si="10"/>
        <v>0</v>
      </c>
      <c r="EP27" s="18">
        <f t="shared" si="10"/>
        <v>19690.466905516572</v>
      </c>
      <c r="EQ27" s="18">
        <v>0</v>
      </c>
      <c r="ER27" s="18">
        <f t="shared" si="10"/>
        <v>0</v>
      </c>
      <c r="ES27" s="18">
        <f t="shared" si="10"/>
        <v>0</v>
      </c>
      <c r="ET27" s="18">
        <f t="shared" si="10"/>
        <v>0</v>
      </c>
      <c r="EU27" s="18">
        <f t="shared" si="10"/>
        <v>0</v>
      </c>
      <c r="EV27" s="18">
        <f t="shared" si="10"/>
        <v>0</v>
      </c>
      <c r="EW27" s="18">
        <f t="shared" si="10"/>
        <v>0</v>
      </c>
      <c r="EX27" s="18">
        <f t="shared" si="10"/>
        <v>0</v>
      </c>
      <c r="EY27" s="18">
        <f t="shared" si="10"/>
        <v>0</v>
      </c>
      <c r="EZ27" s="18">
        <f t="shared" si="10"/>
        <v>0</v>
      </c>
      <c r="FA27" s="18">
        <f t="shared" si="10"/>
        <v>0</v>
      </c>
      <c r="FB27" s="18">
        <f t="shared" si="10"/>
        <v>-16169.53</v>
      </c>
      <c r="FC27" s="18">
        <f t="shared" si="10"/>
        <v>0</v>
      </c>
      <c r="FD27" s="18">
        <f t="shared" si="10"/>
        <v>0</v>
      </c>
      <c r="FE27" s="18">
        <f t="shared" si="10"/>
        <v>0</v>
      </c>
      <c r="FF27" s="18">
        <f t="shared" si="10"/>
        <v>0</v>
      </c>
      <c r="FG27" s="18">
        <f t="shared" si="10"/>
        <v>0</v>
      </c>
      <c r="FH27" s="18">
        <f t="shared" si="10"/>
        <v>0</v>
      </c>
      <c r="FI27" s="18">
        <f t="shared" si="10"/>
        <v>0</v>
      </c>
      <c r="FJ27" s="18">
        <f t="shared" si="10"/>
        <v>0</v>
      </c>
      <c r="FK27" s="18">
        <f t="shared" si="10"/>
        <v>-229631.4075</v>
      </c>
      <c r="FL27" s="18">
        <f t="shared" si="10"/>
        <v>-115255.83249999999</v>
      </c>
      <c r="FM27" s="18">
        <f t="shared" si="10"/>
        <v>-876786.05999999982</v>
      </c>
      <c r="FN27" s="18">
        <f t="shared" si="10"/>
        <v>0</v>
      </c>
      <c r="FO27" s="18">
        <f t="shared" si="10"/>
        <v>-26410.14</v>
      </c>
      <c r="FP27" s="18">
        <f t="shared" si="10"/>
        <v>0</v>
      </c>
      <c r="FQ27" s="18">
        <f t="shared" si="10"/>
        <v>0</v>
      </c>
      <c r="FR27" s="18">
        <f t="shared" si="10"/>
        <v>0</v>
      </c>
      <c r="FS27" s="18">
        <f t="shared" si="10"/>
        <v>0</v>
      </c>
      <c r="FT27" s="18">
        <f t="shared" si="10"/>
        <v>0</v>
      </c>
      <c r="FU27" s="18">
        <f t="shared" si="10"/>
        <v>0</v>
      </c>
      <c r="FV27" s="18">
        <f t="shared" si="10"/>
        <v>0</v>
      </c>
      <c r="FW27" s="18">
        <f t="shared" si="10"/>
        <v>0</v>
      </c>
      <c r="FX27" s="18">
        <f t="shared" si="10"/>
        <v>-2523384.29</v>
      </c>
      <c r="FY27" s="18">
        <f>SUM(B27:FX27)</f>
        <v>-16316136.607925702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>ROUND(B17+B27,2)</f>
        <v>4968837.18</v>
      </c>
      <c r="C29" s="25">
        <f t="shared" ref="C29:BN29" si="11">ROUND(C17+C27,2)</f>
        <v>32364478.829999998</v>
      </c>
      <c r="D29" s="25">
        <f t="shared" si="11"/>
        <v>3828250.72</v>
      </c>
      <c r="E29" s="25">
        <f t="shared" si="11"/>
        <v>18450522.719999999</v>
      </c>
      <c r="F29" s="25">
        <f t="shared" si="11"/>
        <v>1489833.85</v>
      </c>
      <c r="G29" s="25">
        <f t="shared" si="11"/>
        <v>1148161.8500000001</v>
      </c>
      <c r="H29" s="25">
        <f t="shared" si="11"/>
        <v>7278218.4900000002</v>
      </c>
      <c r="I29" s="25">
        <f t="shared" si="11"/>
        <v>1532332.48</v>
      </c>
      <c r="J29" s="25">
        <f t="shared" si="11"/>
        <v>231029.27</v>
      </c>
      <c r="K29" s="25">
        <f t="shared" si="11"/>
        <v>578200.31000000006</v>
      </c>
      <c r="L29" s="25">
        <f t="shared" si="11"/>
        <v>691375.09</v>
      </c>
      <c r="M29" s="25">
        <f t="shared" si="11"/>
        <v>47344961.590000004</v>
      </c>
      <c r="N29" s="25">
        <f t="shared" si="11"/>
        <v>8709849.8499999996</v>
      </c>
      <c r="O29" s="25">
        <f t="shared" si="11"/>
        <v>340081.86</v>
      </c>
      <c r="P29" s="25">
        <f t="shared" si="11"/>
        <v>34108216.170000002</v>
      </c>
      <c r="Q29" s="25">
        <f t="shared" si="11"/>
        <v>5934326.4500000002</v>
      </c>
      <c r="R29" s="25">
        <f t="shared" si="11"/>
        <v>674909.11</v>
      </c>
      <c r="S29" s="25">
        <f t="shared" si="11"/>
        <v>305292.3</v>
      </c>
      <c r="T29" s="25">
        <f t="shared" si="11"/>
        <v>82275.95</v>
      </c>
      <c r="U29" s="25">
        <f t="shared" si="11"/>
        <v>277900.3</v>
      </c>
      <c r="V29" s="25">
        <f t="shared" si="11"/>
        <v>176210.75</v>
      </c>
      <c r="W29" s="25">
        <f t="shared" si="11"/>
        <v>107341.59</v>
      </c>
      <c r="X29" s="25">
        <f t="shared" si="11"/>
        <v>752180.26</v>
      </c>
      <c r="Y29" s="25">
        <f t="shared" si="11"/>
        <v>355867.85</v>
      </c>
      <c r="Z29" s="25">
        <f t="shared" si="11"/>
        <v>26235216.18</v>
      </c>
      <c r="AA29" s="25">
        <f t="shared" si="11"/>
        <v>7055841.0599999996</v>
      </c>
      <c r="AB29" s="25">
        <f t="shared" si="11"/>
        <v>336447.78</v>
      </c>
      <c r="AC29" s="25">
        <f t="shared" si="11"/>
        <v>731785.9</v>
      </c>
      <c r="AD29" s="25">
        <f t="shared" si="11"/>
        <v>135133.35999999999</v>
      </c>
      <c r="AE29" s="25">
        <f t="shared" si="11"/>
        <v>191063.66</v>
      </c>
      <c r="AF29" s="25">
        <f t="shared" si="11"/>
        <v>78366.740000000005</v>
      </c>
      <c r="AG29" s="25">
        <f t="shared" si="11"/>
        <v>1223636.21</v>
      </c>
      <c r="AH29" s="25">
        <f t="shared" si="11"/>
        <v>408000.07</v>
      </c>
      <c r="AI29" s="25">
        <f t="shared" si="11"/>
        <v>336167.62</v>
      </c>
      <c r="AJ29" s="25">
        <f t="shared" si="11"/>
        <v>178331.78</v>
      </c>
      <c r="AK29" s="25">
        <f t="shared" si="11"/>
        <v>248851.12</v>
      </c>
      <c r="AL29" s="25">
        <f t="shared" si="11"/>
        <v>454788.25</v>
      </c>
      <c r="AM29" s="25">
        <f t="shared" si="11"/>
        <v>44885.22</v>
      </c>
      <c r="AN29" s="25">
        <f t="shared" si="11"/>
        <v>4712621.08</v>
      </c>
      <c r="AO29" s="25">
        <f t="shared" si="11"/>
        <v>42009209.219999999</v>
      </c>
      <c r="AP29" s="25">
        <f t="shared" si="11"/>
        <v>282408.25</v>
      </c>
      <c r="AQ29" s="25">
        <f t="shared" si="11"/>
        <v>40348694.509999998</v>
      </c>
      <c r="AR29" s="25">
        <f t="shared" si="11"/>
        <v>2353379.46</v>
      </c>
      <c r="AS29" s="25">
        <f t="shared" si="11"/>
        <v>1239725.03</v>
      </c>
      <c r="AT29" s="25">
        <f t="shared" si="11"/>
        <v>211846.33</v>
      </c>
      <c r="AU29" s="25">
        <f t="shared" si="11"/>
        <v>430070.73</v>
      </c>
      <c r="AV29" s="25">
        <f t="shared" si="11"/>
        <v>377871.39</v>
      </c>
      <c r="AW29" s="25">
        <f t="shared" si="11"/>
        <v>147920.92000000001</v>
      </c>
      <c r="AX29" s="25">
        <f t="shared" si="11"/>
        <v>484631.45</v>
      </c>
      <c r="AY29" s="25">
        <f t="shared" si="11"/>
        <v>13582494.199999999</v>
      </c>
      <c r="AZ29" s="25">
        <f t="shared" si="11"/>
        <v>8728407.75</v>
      </c>
      <c r="BA29" s="25">
        <f t="shared" si="11"/>
        <v>8817466.6400000006</v>
      </c>
      <c r="BB29" s="25">
        <f t="shared" si="11"/>
        <v>18974424.329999998</v>
      </c>
      <c r="BC29" s="25">
        <f t="shared" si="11"/>
        <v>2832763.1</v>
      </c>
      <c r="BD29" s="25">
        <f t="shared" si="11"/>
        <v>1088212.77</v>
      </c>
      <c r="BE29" s="25">
        <f t="shared" si="11"/>
        <v>21932970.489999998</v>
      </c>
      <c r="BF29" s="25">
        <f t="shared" si="11"/>
        <v>1245590.6200000001</v>
      </c>
      <c r="BG29" s="25">
        <f t="shared" si="11"/>
        <v>633576.44999999995</v>
      </c>
      <c r="BH29" s="25">
        <f t="shared" si="11"/>
        <v>433669.57</v>
      </c>
      <c r="BI29" s="25">
        <f t="shared" si="11"/>
        <v>4475380.54</v>
      </c>
      <c r="BJ29" s="25">
        <f t="shared" si="11"/>
        <v>37380710.25</v>
      </c>
      <c r="BK29" s="25">
        <f t="shared" si="11"/>
        <v>164515.32999999999</v>
      </c>
      <c r="BL29" s="25">
        <f t="shared" si="11"/>
        <v>416216.22</v>
      </c>
      <c r="BM29" s="25">
        <f t="shared" si="11"/>
        <v>2920011.31</v>
      </c>
      <c r="BN29" s="25">
        <f t="shared" si="11"/>
        <v>903619.55</v>
      </c>
      <c r="BO29" s="25">
        <f t="shared" ref="BO29:DZ29" si="12">ROUND(BO17+BO27,2)</f>
        <v>131155.35999999999</v>
      </c>
      <c r="BP29" s="25">
        <f t="shared" si="12"/>
        <v>2645979.63</v>
      </c>
      <c r="BQ29" s="25">
        <f t="shared" si="12"/>
        <v>5025846.82</v>
      </c>
      <c r="BR29" s="25">
        <f t="shared" si="12"/>
        <v>1369339.34</v>
      </c>
      <c r="BS29" s="25">
        <f t="shared" si="12"/>
        <v>221615.71</v>
      </c>
      <c r="BT29" s="25">
        <f t="shared" si="12"/>
        <v>299933.11</v>
      </c>
      <c r="BU29" s="25">
        <f t="shared" si="12"/>
        <v>0</v>
      </c>
      <c r="BV29" s="25">
        <f t="shared" si="12"/>
        <v>898357.75</v>
      </c>
      <c r="BW29" s="25">
        <f t="shared" si="12"/>
        <v>95554.39</v>
      </c>
      <c r="BX29" s="25">
        <f t="shared" si="12"/>
        <v>508640.34</v>
      </c>
      <c r="BY29" s="25">
        <f t="shared" si="12"/>
        <v>382980.67</v>
      </c>
      <c r="BZ29" s="25">
        <f t="shared" si="12"/>
        <v>59045.2</v>
      </c>
      <c r="CA29" s="25">
        <f t="shared" si="12"/>
        <v>51991077.140000001</v>
      </c>
      <c r="CB29" s="25">
        <f t="shared" si="12"/>
        <v>261781.71</v>
      </c>
      <c r="CC29" s="25">
        <f t="shared" si="12"/>
        <v>163535.51</v>
      </c>
      <c r="CD29" s="25">
        <f t="shared" si="12"/>
        <v>269946.13</v>
      </c>
      <c r="CE29" s="25">
        <f t="shared" si="12"/>
        <v>142021.34</v>
      </c>
      <c r="CF29" s="25">
        <f t="shared" si="12"/>
        <v>250183.08</v>
      </c>
      <c r="CG29" s="25">
        <f t="shared" si="12"/>
        <v>204538.58</v>
      </c>
      <c r="CH29" s="25">
        <f t="shared" si="12"/>
        <v>618453.52</v>
      </c>
      <c r="CI29" s="25">
        <f t="shared" si="12"/>
        <v>388753.02</v>
      </c>
      <c r="CJ29" s="25">
        <f t="shared" si="12"/>
        <v>2365354.17</v>
      </c>
      <c r="CK29" s="25">
        <f t="shared" si="12"/>
        <v>1418322.51</v>
      </c>
      <c r="CL29" s="25">
        <f t="shared" si="12"/>
        <v>633631.57999999996</v>
      </c>
      <c r="CM29" s="25">
        <f t="shared" si="12"/>
        <v>19143579.32</v>
      </c>
      <c r="CN29" s="25">
        <f t="shared" si="12"/>
        <v>8724304.2100000009</v>
      </c>
      <c r="CO29" s="25">
        <f t="shared" si="12"/>
        <v>0</v>
      </c>
      <c r="CP29" s="25">
        <f t="shared" si="12"/>
        <v>882471.19</v>
      </c>
      <c r="CQ29" s="25">
        <f t="shared" si="12"/>
        <v>424700.7</v>
      </c>
      <c r="CR29" s="25">
        <f t="shared" si="12"/>
        <v>247941.25</v>
      </c>
      <c r="CS29" s="25">
        <f t="shared" si="12"/>
        <v>264320.95</v>
      </c>
      <c r="CT29" s="25">
        <f t="shared" si="12"/>
        <v>449216.93</v>
      </c>
      <c r="CU29" s="25">
        <f t="shared" si="12"/>
        <v>75707.56</v>
      </c>
      <c r="CV29" s="25">
        <f t="shared" si="12"/>
        <v>283070.43</v>
      </c>
      <c r="CW29" s="25">
        <f t="shared" si="12"/>
        <v>438332.92</v>
      </c>
      <c r="CX29" s="25">
        <f t="shared" si="12"/>
        <v>118208.93</v>
      </c>
      <c r="CY29" s="25">
        <f t="shared" si="12"/>
        <v>1803116.53</v>
      </c>
      <c r="CZ29" s="25">
        <f t="shared" si="12"/>
        <v>186650.43</v>
      </c>
      <c r="DA29" s="25">
        <f t="shared" si="12"/>
        <v>286539.71999999997</v>
      </c>
      <c r="DB29" s="25">
        <f t="shared" si="12"/>
        <v>184265.93</v>
      </c>
      <c r="DC29" s="25">
        <f t="shared" si="12"/>
        <v>301479.46999999997</v>
      </c>
      <c r="DD29" s="25">
        <f t="shared" si="12"/>
        <v>204729.33</v>
      </c>
      <c r="DE29" s="25">
        <f t="shared" si="12"/>
        <v>16570975.449999999</v>
      </c>
      <c r="DF29" s="25">
        <f t="shared" si="12"/>
        <v>59844.5</v>
      </c>
      <c r="DG29" s="25">
        <f t="shared" si="12"/>
        <v>1206296.3</v>
      </c>
      <c r="DH29" s="25">
        <f t="shared" si="12"/>
        <v>1802064.05</v>
      </c>
      <c r="DI29" s="25">
        <f t="shared" si="12"/>
        <v>723937.24</v>
      </c>
      <c r="DJ29" s="25">
        <f t="shared" si="12"/>
        <v>424495.75</v>
      </c>
      <c r="DK29" s="25">
        <f t="shared" si="12"/>
        <v>3547326.15</v>
      </c>
      <c r="DL29" s="25">
        <f t="shared" si="12"/>
        <v>416808.06</v>
      </c>
      <c r="DM29" s="25">
        <f t="shared" si="12"/>
        <v>931638.26</v>
      </c>
      <c r="DN29" s="25">
        <f t="shared" si="12"/>
        <v>3198358.95</v>
      </c>
      <c r="DO29" s="25">
        <f t="shared" si="12"/>
        <v>243179.62</v>
      </c>
      <c r="DP29" s="25">
        <f t="shared" si="12"/>
        <v>0</v>
      </c>
      <c r="DQ29" s="25">
        <f t="shared" si="12"/>
        <v>1145386.03</v>
      </c>
      <c r="DR29" s="25">
        <f t="shared" si="12"/>
        <v>608263.18000000005</v>
      </c>
      <c r="DS29" s="25">
        <f t="shared" si="12"/>
        <v>277045.34999999998</v>
      </c>
      <c r="DT29" s="25">
        <f t="shared" si="12"/>
        <v>366903.85</v>
      </c>
      <c r="DU29" s="25">
        <f t="shared" si="12"/>
        <v>392110.25</v>
      </c>
      <c r="DV29" s="25">
        <f t="shared" si="12"/>
        <v>466529.05</v>
      </c>
      <c r="DW29" s="25">
        <f t="shared" si="12"/>
        <v>179829.44</v>
      </c>
      <c r="DX29" s="25">
        <f t="shared" si="12"/>
        <v>196770.66</v>
      </c>
      <c r="DY29" s="25">
        <f t="shared" si="12"/>
        <v>549129.98</v>
      </c>
      <c r="DZ29" s="25">
        <f t="shared" si="12"/>
        <v>0</v>
      </c>
      <c r="EA29" s="25">
        <f t="shared" ref="EA29:FX29" si="13">ROUND(EA17+EA27,2)</f>
        <v>407112.66</v>
      </c>
      <c r="EB29" s="25">
        <f t="shared" si="13"/>
        <v>280684.87</v>
      </c>
      <c r="EC29" s="25">
        <f t="shared" si="13"/>
        <v>0</v>
      </c>
      <c r="ED29" s="25">
        <f t="shared" si="13"/>
        <v>264213.84999999998</v>
      </c>
      <c r="EE29" s="25">
        <f t="shared" si="13"/>
        <v>1184430.1599999999</v>
      </c>
      <c r="EF29" s="25">
        <f t="shared" si="13"/>
        <v>278087.93</v>
      </c>
      <c r="EG29" s="25">
        <f t="shared" si="13"/>
        <v>308124.23</v>
      </c>
      <c r="EH29" s="25">
        <f t="shared" si="13"/>
        <v>10704472.279999999</v>
      </c>
      <c r="EI29" s="25">
        <f t="shared" si="13"/>
        <v>9355686.8399999999</v>
      </c>
      <c r="EJ29" s="25">
        <f t="shared" si="13"/>
        <v>658801.14</v>
      </c>
      <c r="EK29" s="25">
        <f t="shared" si="13"/>
        <v>444233.77</v>
      </c>
      <c r="EL29" s="25">
        <f t="shared" si="13"/>
        <v>340541.59</v>
      </c>
      <c r="EM29" s="25">
        <f t="shared" si="13"/>
        <v>1090180.99</v>
      </c>
      <c r="EN29" s="25">
        <f t="shared" si="13"/>
        <v>291729.84999999998</v>
      </c>
      <c r="EO29" s="25">
        <f t="shared" si="13"/>
        <v>263806.37</v>
      </c>
      <c r="EP29" s="25">
        <f t="shared" si="13"/>
        <v>1918963.33</v>
      </c>
      <c r="EQ29" s="25">
        <f t="shared" si="13"/>
        <v>171061.4</v>
      </c>
      <c r="ER29" s="25">
        <f t="shared" si="13"/>
        <v>169671.75</v>
      </c>
      <c r="ES29" s="25">
        <f t="shared" si="13"/>
        <v>261241.16</v>
      </c>
      <c r="ET29" s="25">
        <f t="shared" si="13"/>
        <v>557823.88</v>
      </c>
      <c r="EU29" s="25">
        <f t="shared" si="13"/>
        <v>90584.18</v>
      </c>
      <c r="EV29" s="25">
        <f t="shared" si="13"/>
        <v>545946.66</v>
      </c>
      <c r="EW29" s="25">
        <f t="shared" si="13"/>
        <v>273455.13</v>
      </c>
      <c r="EX29" s="25">
        <f t="shared" si="13"/>
        <v>544001.94999999995</v>
      </c>
      <c r="EY29" s="25">
        <f t="shared" si="13"/>
        <v>157919.82</v>
      </c>
      <c r="EZ29" s="25">
        <f t="shared" si="13"/>
        <v>1002175.33</v>
      </c>
      <c r="FA29" s="25">
        <f t="shared" si="13"/>
        <v>138813.45000000001</v>
      </c>
      <c r="FB29" s="25">
        <f t="shared" si="13"/>
        <v>1392896.44</v>
      </c>
      <c r="FC29" s="25">
        <f t="shared" si="13"/>
        <v>358857.94</v>
      </c>
      <c r="FD29" s="25">
        <f t="shared" si="13"/>
        <v>118310.07</v>
      </c>
      <c r="FE29" s="25">
        <f t="shared" si="13"/>
        <v>348559.8</v>
      </c>
      <c r="FF29" s="25">
        <f t="shared" si="13"/>
        <v>142858.93</v>
      </c>
      <c r="FG29" s="25">
        <f t="shared" si="13"/>
        <v>99670.98</v>
      </c>
      <c r="FH29" s="25">
        <f t="shared" si="13"/>
        <v>750125.12</v>
      </c>
      <c r="FI29" s="25">
        <f t="shared" si="13"/>
        <v>351988.55</v>
      </c>
      <c r="FJ29" s="25">
        <f t="shared" si="13"/>
        <v>273076.19</v>
      </c>
      <c r="FK29" s="25">
        <f t="shared" si="13"/>
        <v>5131235.43</v>
      </c>
      <c r="FL29" s="25">
        <f t="shared" si="13"/>
        <v>1264613.3799999999</v>
      </c>
      <c r="FM29" s="25">
        <f t="shared" si="13"/>
        <v>22312885.899999999</v>
      </c>
      <c r="FN29" s="25">
        <f t="shared" si="13"/>
        <v>0</v>
      </c>
      <c r="FO29" s="25">
        <f t="shared" si="13"/>
        <v>1970487.86</v>
      </c>
      <c r="FP29" s="25">
        <f t="shared" si="13"/>
        <v>0</v>
      </c>
      <c r="FQ29" s="25">
        <f t="shared" si="13"/>
        <v>0</v>
      </c>
      <c r="FR29" s="25">
        <f t="shared" si="13"/>
        <v>0</v>
      </c>
      <c r="FS29" s="25">
        <f t="shared" si="13"/>
        <v>0</v>
      </c>
      <c r="FT29" s="25">
        <f t="shared" si="13"/>
        <v>598607.53</v>
      </c>
      <c r="FU29" s="25">
        <f t="shared" si="13"/>
        <v>484577.62</v>
      </c>
      <c r="FV29" s="25">
        <f t="shared" si="13"/>
        <v>318401.21000000002</v>
      </c>
      <c r="FW29" s="25">
        <f t="shared" si="13"/>
        <v>174217.28</v>
      </c>
      <c r="FX29" s="25">
        <f t="shared" si="13"/>
        <v>17186512.129999999</v>
      </c>
      <c r="FY29" s="25">
        <f>SUM(B29:FX29)</f>
        <v>649170798.71999967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665486935.29999995</v>
      </c>
      <c r="C32" s="39">
        <f>FY29</f>
        <v>649170798.71999967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3" x14ac:dyDescent="0.25">
      <c r="B33" s="48">
        <f>+B17+K17+M17+N17+P17+AA17+AK17+AM17+AO17+AQ17+AR17+AS17+AZ17+BF17+BL17+BU17+BX17+CI17+CM17+CN17+CO17+CS17+CY17+DZ17+EC17+EO17+EQ17+EV17+EZ17+FH17+FJ17+FK17+FL17+FO17</f>
        <v>247975313.41000006</v>
      </c>
      <c r="C33" s="49">
        <f>+B29+K29+M29+N29+P29+AA29+AK29+AM29+AO29+AQ29+AR29+AS29+BU29+BX29+CI29+CM29+CN29+CO29+CY29+DZ29+EC29+EO29+EQ29+EV29+EZ29+FH29+FJ29+FK29+FL29+FO29+BL29+AZ29+BF29+CS29</f>
        <v>241606107.42000008</v>
      </c>
      <c r="D33" s="53" t="s">
        <v>407</v>
      </c>
      <c r="E33" s="26"/>
      <c r="AJ33" s="4"/>
      <c r="AQ33" s="22"/>
      <c r="CE33" s="25"/>
      <c r="EC33" s="26"/>
      <c r="FX33" s="4"/>
      <c r="FY33" s="4"/>
    </row>
    <row r="34" spans="1:183" x14ac:dyDescent="0.25">
      <c r="B34" s="26">
        <f>B32-B33</f>
        <v>417511621.88999987</v>
      </c>
      <c r="C34" s="26">
        <f>C32-C33</f>
        <v>407564691.29999959</v>
      </c>
      <c r="AJ34" s="4"/>
      <c r="FX34" s="4"/>
      <c r="FY34" s="10"/>
    </row>
    <row r="35" spans="1:183" x14ac:dyDescent="0.25">
      <c r="B35" s="26"/>
      <c r="C35" s="26"/>
      <c r="AJ35" s="4"/>
      <c r="FX35" s="4"/>
      <c r="FY35" s="10"/>
    </row>
    <row r="36" spans="1:183" x14ac:dyDescent="0.25">
      <c r="A36" s="43"/>
      <c r="B36" s="26"/>
      <c r="FX36" s="4"/>
    </row>
    <row r="37" spans="1:183" x14ac:dyDescent="0.25"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</row>
    <row r="38" spans="1:183" x14ac:dyDescent="0.25"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"/>
      <c r="FY38" s="12"/>
      <c r="FZ38" s="44"/>
      <c r="GA38" s="26"/>
    </row>
    <row r="39" spans="1:183" x14ac:dyDescent="0.25">
      <c r="FX39" s="4"/>
    </row>
    <row r="40" spans="1:183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"/>
      <c r="FY40" s="26"/>
    </row>
    <row r="41" spans="1:183" x14ac:dyDescent="0.25">
      <c r="B41" s="4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4"/>
    </row>
    <row r="43" spans="1:183" x14ac:dyDescent="0.25">
      <c r="FX43" s="4"/>
    </row>
    <row r="44" spans="1:183" x14ac:dyDescent="0.25">
      <c r="FX44" s="4"/>
    </row>
    <row r="45" spans="1:183" x14ac:dyDescent="0.25">
      <c r="FX45" s="4"/>
    </row>
    <row r="46" spans="1:183" x14ac:dyDescent="0.25">
      <c r="FX46" s="4"/>
    </row>
    <row r="47" spans="1:183" x14ac:dyDescent="0.25">
      <c r="FX47" s="4"/>
    </row>
    <row r="48" spans="1:183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</sheetData>
  <conditionalFormatting sqref="A3">
    <cfRule type="cellIs" dxfId="17" priority="2" operator="greaterThan">
      <formula>0</formula>
    </cfRule>
  </conditionalFormatting>
  <conditionalFormatting sqref="B4:CR4 CT4:FX4">
    <cfRule type="cellIs" dxfId="16" priority="1" operator="greater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D0568-16B2-46CE-9672-5E6B58F36FE5}">
  <dimension ref="A1:IT73"/>
  <sheetViews>
    <sheetView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B8" sqref="B8"/>
    </sheetView>
  </sheetViews>
  <sheetFormatPr defaultColWidth="24.7265625" defaultRowHeight="12.5" x14ac:dyDescent="0.25"/>
  <cols>
    <col min="1" max="1" width="36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6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37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8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36"/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6560.5</v>
      </c>
      <c r="C5" s="6">
        <v>34668.799999999996</v>
      </c>
      <c r="D5" s="6">
        <v>5272.1</v>
      </c>
      <c r="E5" s="6">
        <v>23094.5</v>
      </c>
      <c r="F5" s="6">
        <v>1710</v>
      </c>
      <c r="G5" s="6">
        <v>1105</v>
      </c>
      <c r="H5" s="6">
        <v>7482.3</v>
      </c>
      <c r="I5" s="6">
        <v>2103.8000000000002</v>
      </c>
      <c r="J5" s="6">
        <v>253.3</v>
      </c>
      <c r="K5" s="6">
        <v>2194.3000000000002</v>
      </c>
      <c r="L5" s="6">
        <v>1009</v>
      </c>
      <c r="M5" s="6">
        <v>51113.9</v>
      </c>
      <c r="N5" s="6">
        <v>13208.4</v>
      </c>
      <c r="O5" s="6">
        <v>316.5</v>
      </c>
      <c r="P5" s="6">
        <v>37229.1</v>
      </c>
      <c r="Q5" s="6">
        <v>6498.8</v>
      </c>
      <c r="R5" s="6">
        <v>1616.8</v>
      </c>
      <c r="S5" s="6">
        <v>161.5</v>
      </c>
      <c r="T5" s="6">
        <v>57</v>
      </c>
      <c r="U5" s="6">
        <v>257.60000000000002</v>
      </c>
      <c r="V5" s="6">
        <v>133.80000000000001</v>
      </c>
      <c r="W5" s="6">
        <v>50</v>
      </c>
      <c r="X5" s="6">
        <v>904</v>
      </c>
      <c r="Y5" s="6">
        <v>231.2</v>
      </c>
      <c r="Z5" s="6">
        <v>31037.4</v>
      </c>
      <c r="AA5" s="6">
        <v>27431.599999999999</v>
      </c>
      <c r="AB5" s="6">
        <v>921</v>
      </c>
      <c r="AC5" s="6">
        <v>1276.0999999999999</v>
      </c>
      <c r="AD5" s="6">
        <v>97</v>
      </c>
      <c r="AE5" s="6">
        <v>168.4</v>
      </c>
      <c r="AF5" s="6">
        <v>611.1</v>
      </c>
      <c r="AG5" s="6">
        <v>974.9</v>
      </c>
      <c r="AH5" s="6">
        <v>374.3</v>
      </c>
      <c r="AI5" s="6">
        <v>176</v>
      </c>
      <c r="AJ5" s="6">
        <v>171.8</v>
      </c>
      <c r="AK5" s="6">
        <v>286</v>
      </c>
      <c r="AL5" s="6">
        <v>370</v>
      </c>
      <c r="AM5" s="6">
        <v>310.39999999999998</v>
      </c>
      <c r="AN5" s="6">
        <v>4561.3</v>
      </c>
      <c r="AO5" s="6">
        <v>85190.6</v>
      </c>
      <c r="AP5" s="6">
        <v>242.5</v>
      </c>
      <c r="AQ5" s="6">
        <v>60799.76</v>
      </c>
      <c r="AR5" s="6">
        <v>6294.6</v>
      </c>
      <c r="AS5" s="6">
        <v>2345.6</v>
      </c>
      <c r="AT5" s="6">
        <v>272</v>
      </c>
      <c r="AU5" s="6">
        <v>308.5</v>
      </c>
      <c r="AV5" s="6">
        <v>255</v>
      </c>
      <c r="AW5" s="6">
        <v>73</v>
      </c>
      <c r="AX5" s="6">
        <v>415.1</v>
      </c>
      <c r="AY5" s="6">
        <v>12362.6</v>
      </c>
      <c r="AZ5" s="6">
        <v>9147.9</v>
      </c>
      <c r="BA5" s="6">
        <v>7638.4</v>
      </c>
      <c r="BB5" s="6">
        <v>21991.3</v>
      </c>
      <c r="BC5" s="6">
        <v>3614.2</v>
      </c>
      <c r="BD5" s="6">
        <v>1242.8</v>
      </c>
      <c r="BE5" s="6">
        <v>25615.3</v>
      </c>
      <c r="BF5" s="6">
        <v>921.6</v>
      </c>
      <c r="BG5" s="6">
        <v>587.5</v>
      </c>
      <c r="BH5" s="6">
        <v>258.2</v>
      </c>
      <c r="BI5" s="6">
        <v>6283.6</v>
      </c>
      <c r="BJ5" s="6">
        <v>33191.699999999997</v>
      </c>
      <c r="BK5" s="6">
        <v>93.1</v>
      </c>
      <c r="BL5" s="6">
        <v>364.5</v>
      </c>
      <c r="BM5" s="6">
        <v>3196.7</v>
      </c>
      <c r="BN5" s="6">
        <v>1278.4000000000001</v>
      </c>
      <c r="BO5" s="6">
        <v>168.4</v>
      </c>
      <c r="BP5" s="6">
        <v>5651.2999999999993</v>
      </c>
      <c r="BQ5" s="6">
        <v>4493</v>
      </c>
      <c r="BR5" s="6">
        <v>1151.0999999999999</v>
      </c>
      <c r="BS5" s="6">
        <v>383.7</v>
      </c>
      <c r="BT5" s="6">
        <v>397.4</v>
      </c>
      <c r="BU5" s="6">
        <v>1247.5</v>
      </c>
      <c r="BV5" s="6">
        <v>2017</v>
      </c>
      <c r="BW5" s="6">
        <v>68.900000000000006</v>
      </c>
      <c r="BX5" s="6">
        <v>452.2</v>
      </c>
      <c r="BY5" s="6">
        <v>224</v>
      </c>
      <c r="BZ5" s="6">
        <v>147.4</v>
      </c>
      <c r="CA5" s="6">
        <v>74111.38</v>
      </c>
      <c r="CB5" s="6">
        <v>191</v>
      </c>
      <c r="CC5" s="6">
        <v>151.30000000000001</v>
      </c>
      <c r="CD5" s="6">
        <v>158.5</v>
      </c>
      <c r="CE5" s="6">
        <v>119.9</v>
      </c>
      <c r="CF5" s="6">
        <v>202.1</v>
      </c>
      <c r="CG5" s="6">
        <v>98.7</v>
      </c>
      <c r="CH5" s="6">
        <v>689.5</v>
      </c>
      <c r="CI5" s="6">
        <v>899.6</v>
      </c>
      <c r="CJ5" s="6">
        <v>4368.4599999999991</v>
      </c>
      <c r="CK5" s="6">
        <v>1269.5</v>
      </c>
      <c r="CL5" s="6">
        <v>694.7</v>
      </c>
      <c r="CM5" s="6">
        <v>28849.059999999998</v>
      </c>
      <c r="CN5" s="6">
        <v>14503.2</v>
      </c>
      <c r="CO5" s="6">
        <v>961.4</v>
      </c>
      <c r="CP5" s="6">
        <v>775</v>
      </c>
      <c r="CQ5" s="6">
        <v>222.7</v>
      </c>
      <c r="CR5" s="6">
        <v>300.2</v>
      </c>
      <c r="CS5" s="6">
        <v>115</v>
      </c>
      <c r="CT5" s="6">
        <v>471</v>
      </c>
      <c r="CU5" s="6">
        <v>50</v>
      </c>
      <c r="CV5" s="6">
        <v>204.5</v>
      </c>
      <c r="CW5" s="6">
        <v>462.8</v>
      </c>
      <c r="CX5" s="6">
        <v>50</v>
      </c>
      <c r="CY5" s="6">
        <v>1847.9</v>
      </c>
      <c r="CZ5" s="6">
        <v>200.7</v>
      </c>
      <c r="DA5" s="6">
        <v>318.3</v>
      </c>
      <c r="DB5" s="6">
        <v>183</v>
      </c>
      <c r="DC5" s="6">
        <v>170</v>
      </c>
      <c r="DD5" s="6">
        <v>296.5</v>
      </c>
      <c r="DE5" s="6">
        <v>19825.16</v>
      </c>
      <c r="DF5" s="6">
        <v>93.5</v>
      </c>
      <c r="DG5" s="6">
        <v>1846.6</v>
      </c>
      <c r="DH5" s="6">
        <v>2414.8000000000002</v>
      </c>
      <c r="DI5" s="6">
        <v>629.79999999999995</v>
      </c>
      <c r="DJ5" s="6">
        <v>481.3</v>
      </c>
      <c r="DK5" s="6">
        <v>5713.5</v>
      </c>
      <c r="DL5" s="6">
        <v>232.8</v>
      </c>
      <c r="DM5" s="6">
        <v>1290.5999999999999</v>
      </c>
      <c r="DN5" s="6">
        <v>3255.5</v>
      </c>
      <c r="DO5" s="6">
        <v>200.3</v>
      </c>
      <c r="DP5" s="6">
        <v>844</v>
      </c>
      <c r="DQ5" s="6">
        <v>1338.9</v>
      </c>
      <c r="DR5" s="6">
        <v>634</v>
      </c>
      <c r="DS5" s="6">
        <v>177.3</v>
      </c>
      <c r="DT5" s="6">
        <v>356.1</v>
      </c>
      <c r="DU5" s="6">
        <v>210.5</v>
      </c>
      <c r="DV5" s="6">
        <v>305.60000000000002</v>
      </c>
      <c r="DW5" s="6">
        <v>166.6</v>
      </c>
      <c r="DX5" s="6">
        <v>304</v>
      </c>
      <c r="DY5" s="6">
        <v>705.4</v>
      </c>
      <c r="DZ5" s="6">
        <v>525.1</v>
      </c>
      <c r="EA5" s="6">
        <v>553.4</v>
      </c>
      <c r="EB5" s="6">
        <v>293.3</v>
      </c>
      <c r="EC5" s="6">
        <v>1569.3</v>
      </c>
      <c r="ED5" s="6">
        <v>194</v>
      </c>
      <c r="EE5" s="6">
        <v>1391.9</v>
      </c>
      <c r="EF5" s="6">
        <v>257</v>
      </c>
      <c r="EG5" s="6">
        <v>247.8</v>
      </c>
      <c r="EH5" s="6">
        <v>14153.3</v>
      </c>
      <c r="EI5" s="6">
        <v>10245</v>
      </c>
      <c r="EJ5" s="6">
        <v>670</v>
      </c>
      <c r="EK5" s="6">
        <v>462.5</v>
      </c>
      <c r="EL5" s="6">
        <v>383.9</v>
      </c>
      <c r="EM5" s="6">
        <v>966.5</v>
      </c>
      <c r="EN5" s="6">
        <v>314.39999999999998</v>
      </c>
      <c r="EO5" s="6">
        <v>419.8</v>
      </c>
      <c r="EP5" s="6">
        <v>2540</v>
      </c>
      <c r="EQ5" s="6">
        <v>310</v>
      </c>
      <c r="ER5" s="6">
        <v>164.9</v>
      </c>
      <c r="ES5" s="6">
        <v>193.5</v>
      </c>
      <c r="ET5" s="6">
        <v>577.1</v>
      </c>
      <c r="EU5" s="6">
        <v>74.3</v>
      </c>
      <c r="EV5" s="6">
        <v>844.6</v>
      </c>
      <c r="EW5" s="6">
        <v>170</v>
      </c>
      <c r="EX5" s="6">
        <v>661.3</v>
      </c>
      <c r="EY5" s="6">
        <v>130.5</v>
      </c>
      <c r="EZ5" s="6">
        <v>3432.3</v>
      </c>
      <c r="FA5" s="6">
        <v>295.7</v>
      </c>
      <c r="FB5" s="6">
        <v>1952.4</v>
      </c>
      <c r="FC5" s="6">
        <v>403</v>
      </c>
      <c r="FD5" s="6">
        <v>82.4</v>
      </c>
      <c r="FE5" s="6">
        <v>192.1</v>
      </c>
      <c r="FF5" s="6">
        <v>125.8</v>
      </c>
      <c r="FG5" s="6">
        <v>71</v>
      </c>
      <c r="FH5" s="6">
        <v>1732.8</v>
      </c>
      <c r="FI5" s="6">
        <v>2013</v>
      </c>
      <c r="FJ5" s="6">
        <v>2543.1999999999998</v>
      </c>
      <c r="FK5" s="6">
        <v>8456.4</v>
      </c>
      <c r="FL5" s="6">
        <v>3910.5</v>
      </c>
      <c r="FM5" s="6">
        <v>22377.3</v>
      </c>
      <c r="FN5" s="6">
        <v>1113.2</v>
      </c>
      <c r="FO5" s="6">
        <v>2307.5</v>
      </c>
      <c r="FP5" s="6">
        <v>985.5</v>
      </c>
      <c r="FQ5" s="6">
        <v>169.5</v>
      </c>
      <c r="FR5" s="6">
        <v>177.5</v>
      </c>
      <c r="FS5" s="6">
        <v>57.1</v>
      </c>
      <c r="FT5" s="6">
        <v>808.9</v>
      </c>
      <c r="FU5" s="6">
        <v>695</v>
      </c>
      <c r="FV5" s="6">
        <v>159.6</v>
      </c>
      <c r="FW5" s="6">
        <v>65</v>
      </c>
      <c r="FX5" s="7">
        <v>21229.850000000002</v>
      </c>
      <c r="FY5" s="6">
        <f>SUM(B5:FX5)</f>
        <v>854017.97000000044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4821</v>
      </c>
      <c r="C6" s="7">
        <v>19501.599999999999</v>
      </c>
      <c r="D6" s="7">
        <v>4799.1000000000004</v>
      </c>
      <c r="E6" s="7">
        <v>12353.5</v>
      </c>
      <c r="F6" s="7">
        <v>752.8</v>
      </c>
      <c r="G6" s="7">
        <v>446</v>
      </c>
      <c r="H6" s="7">
        <v>6561</v>
      </c>
      <c r="I6" s="7">
        <v>1608.1</v>
      </c>
      <c r="J6" s="7">
        <v>149</v>
      </c>
      <c r="K6" s="7">
        <v>1364.8</v>
      </c>
      <c r="L6" s="7">
        <v>753</v>
      </c>
      <c r="M6" s="7">
        <v>19034.099999999999</v>
      </c>
      <c r="N6" s="7">
        <v>3108</v>
      </c>
      <c r="O6" s="7">
        <v>158.4</v>
      </c>
      <c r="P6" s="7">
        <v>31256</v>
      </c>
      <c r="Q6" s="7">
        <v>3594</v>
      </c>
      <c r="R6" s="7">
        <v>932.3</v>
      </c>
      <c r="S6" s="7">
        <v>117</v>
      </c>
      <c r="T6" s="7">
        <v>38.5</v>
      </c>
      <c r="U6" s="7">
        <v>183.3</v>
      </c>
      <c r="V6" s="7">
        <v>39.9</v>
      </c>
      <c r="W6" s="7">
        <v>22</v>
      </c>
      <c r="X6" s="7">
        <v>739</v>
      </c>
      <c r="Y6" s="7">
        <v>90.1</v>
      </c>
      <c r="Z6" s="7">
        <v>11329.9</v>
      </c>
      <c r="AA6" s="7">
        <v>7464.8</v>
      </c>
      <c r="AB6" s="7">
        <v>318</v>
      </c>
      <c r="AC6" s="7">
        <v>554.79999999999995</v>
      </c>
      <c r="AD6" s="7">
        <v>67.7</v>
      </c>
      <c r="AE6" s="7">
        <v>89.9</v>
      </c>
      <c r="AF6" s="7">
        <v>189.2</v>
      </c>
      <c r="AG6" s="7">
        <v>637.20000000000005</v>
      </c>
      <c r="AH6" s="7">
        <v>222</v>
      </c>
      <c r="AI6" s="7">
        <v>149</v>
      </c>
      <c r="AJ6" s="7">
        <v>149</v>
      </c>
      <c r="AK6" s="7">
        <v>235.8</v>
      </c>
      <c r="AL6" s="7">
        <v>217.4</v>
      </c>
      <c r="AM6" s="7">
        <v>141.9</v>
      </c>
      <c r="AN6" s="7">
        <v>2541.6</v>
      </c>
      <c r="AO6" s="7">
        <v>53422.8</v>
      </c>
      <c r="AP6" s="7">
        <v>146.4</v>
      </c>
      <c r="AQ6" s="7">
        <v>10837</v>
      </c>
      <c r="AR6" s="7">
        <v>2707.8</v>
      </c>
      <c r="AS6" s="7">
        <v>600.70000000000005</v>
      </c>
      <c r="AT6" s="7">
        <v>101</v>
      </c>
      <c r="AU6" s="7">
        <v>189</v>
      </c>
      <c r="AV6" s="7">
        <v>86.6</v>
      </c>
      <c r="AW6" s="7">
        <v>40</v>
      </c>
      <c r="AX6" s="7">
        <v>210.9</v>
      </c>
      <c r="AY6" s="7">
        <v>8190.7</v>
      </c>
      <c r="AZ6" s="7">
        <v>4309.8</v>
      </c>
      <c r="BA6" s="7">
        <v>3643.9</v>
      </c>
      <c r="BB6" s="7">
        <v>14504.6</v>
      </c>
      <c r="BC6" s="7">
        <v>787.6</v>
      </c>
      <c r="BD6" s="7">
        <v>423.3</v>
      </c>
      <c r="BE6" s="7">
        <v>5890.6</v>
      </c>
      <c r="BF6" s="7">
        <v>552.5</v>
      </c>
      <c r="BG6" s="7">
        <v>169</v>
      </c>
      <c r="BH6" s="7">
        <v>188.3</v>
      </c>
      <c r="BI6" s="7">
        <v>1084.3</v>
      </c>
      <c r="BJ6" s="7">
        <v>13237</v>
      </c>
      <c r="BK6" s="7">
        <v>51.9</v>
      </c>
      <c r="BL6" s="7">
        <v>229.6</v>
      </c>
      <c r="BM6" s="7">
        <v>1822.9</v>
      </c>
      <c r="BN6" s="7">
        <v>685.4</v>
      </c>
      <c r="BO6" s="7">
        <v>92.1</v>
      </c>
      <c r="BP6" s="7">
        <v>2954.2</v>
      </c>
      <c r="BQ6" s="7">
        <v>2229.8000000000002</v>
      </c>
      <c r="BR6" s="7">
        <v>767.6</v>
      </c>
      <c r="BS6" s="7">
        <v>163.9</v>
      </c>
      <c r="BT6" s="7">
        <v>167.1</v>
      </c>
      <c r="BU6" s="7">
        <v>415.2</v>
      </c>
      <c r="BV6" s="7">
        <v>714.8</v>
      </c>
      <c r="BW6" s="7">
        <v>26.4</v>
      </c>
      <c r="BX6" s="7">
        <v>354</v>
      </c>
      <c r="BY6" s="7">
        <v>160.69999999999999</v>
      </c>
      <c r="BZ6" s="7">
        <v>41.7</v>
      </c>
      <c r="CA6" s="7">
        <v>22604.9</v>
      </c>
      <c r="CB6" s="7">
        <v>124.2</v>
      </c>
      <c r="CC6" s="7">
        <v>11</v>
      </c>
      <c r="CD6" s="7">
        <v>74</v>
      </c>
      <c r="CE6" s="7">
        <v>46</v>
      </c>
      <c r="CF6" s="7">
        <v>88.8</v>
      </c>
      <c r="CG6" s="7">
        <v>68</v>
      </c>
      <c r="CH6" s="7">
        <v>417.6</v>
      </c>
      <c r="CI6" s="7">
        <v>536.4</v>
      </c>
      <c r="CJ6" s="7">
        <v>1812.8</v>
      </c>
      <c r="CK6" s="7">
        <v>502.4</v>
      </c>
      <c r="CL6" s="7">
        <v>343.6</v>
      </c>
      <c r="CM6" s="7">
        <v>10084.200000000001</v>
      </c>
      <c r="CN6" s="7">
        <v>4727.6000000000004</v>
      </c>
      <c r="CO6" s="7">
        <v>433.1</v>
      </c>
      <c r="CP6" s="7">
        <v>577.20000000000005</v>
      </c>
      <c r="CQ6" s="7">
        <v>75</v>
      </c>
      <c r="CR6" s="7">
        <v>109.4</v>
      </c>
      <c r="CS6" s="7">
        <v>93</v>
      </c>
      <c r="CT6" s="7">
        <v>208.7</v>
      </c>
      <c r="CU6" s="7">
        <v>8.3000000000000007</v>
      </c>
      <c r="CV6" s="7">
        <v>114.7</v>
      </c>
      <c r="CW6" s="7">
        <v>227.9</v>
      </c>
      <c r="CX6" s="7">
        <v>14</v>
      </c>
      <c r="CY6" s="7">
        <v>1006.1</v>
      </c>
      <c r="CZ6" s="7">
        <v>49</v>
      </c>
      <c r="DA6" s="7">
        <v>92</v>
      </c>
      <c r="DB6" s="7">
        <v>48</v>
      </c>
      <c r="DC6" s="7">
        <v>107</v>
      </c>
      <c r="DD6" s="7">
        <v>130</v>
      </c>
      <c r="DE6" s="7">
        <v>11481.5</v>
      </c>
      <c r="DF6" s="7">
        <v>37</v>
      </c>
      <c r="DG6" s="7">
        <v>980.2</v>
      </c>
      <c r="DH6" s="7">
        <v>1581.4</v>
      </c>
      <c r="DI6" s="7">
        <v>337.5</v>
      </c>
      <c r="DJ6" s="7">
        <v>197.6</v>
      </c>
      <c r="DK6" s="7">
        <v>3218.3</v>
      </c>
      <c r="DL6" s="7">
        <v>133</v>
      </c>
      <c r="DM6" s="7">
        <v>838.5</v>
      </c>
      <c r="DN6" s="7">
        <v>1991.1</v>
      </c>
      <c r="DO6" s="7">
        <v>66</v>
      </c>
      <c r="DP6" s="7">
        <v>354.6</v>
      </c>
      <c r="DQ6" s="7">
        <v>993.3</v>
      </c>
      <c r="DR6" s="7">
        <v>461.4</v>
      </c>
      <c r="DS6" s="7">
        <v>151.30000000000001</v>
      </c>
      <c r="DT6" s="7">
        <v>204.9</v>
      </c>
      <c r="DU6" s="7">
        <v>93.3</v>
      </c>
      <c r="DV6" s="7">
        <v>153.69999999999999</v>
      </c>
      <c r="DW6" s="7">
        <v>56</v>
      </c>
      <c r="DX6" s="7">
        <v>73</v>
      </c>
      <c r="DY6" s="7">
        <v>251.1</v>
      </c>
      <c r="DZ6" s="7">
        <v>217.4</v>
      </c>
      <c r="EA6" s="7">
        <v>321.39999999999998</v>
      </c>
      <c r="EB6" s="7">
        <v>99</v>
      </c>
      <c r="EC6" s="7">
        <v>103.3</v>
      </c>
      <c r="ED6" s="7">
        <v>138.4</v>
      </c>
      <c r="EE6" s="7">
        <v>971.6</v>
      </c>
      <c r="EF6" s="7">
        <v>165.8</v>
      </c>
      <c r="EG6" s="7">
        <v>130.19999999999999</v>
      </c>
      <c r="EH6" s="7">
        <v>10903.2</v>
      </c>
      <c r="EI6" s="7">
        <v>5259.7</v>
      </c>
      <c r="EJ6" s="7">
        <v>245</v>
      </c>
      <c r="EK6" s="7">
        <v>220.7</v>
      </c>
      <c r="EL6" s="7">
        <v>214.4</v>
      </c>
      <c r="EM6" s="7">
        <v>684.2</v>
      </c>
      <c r="EN6" s="7">
        <v>141.1</v>
      </c>
      <c r="EO6" s="7">
        <v>115</v>
      </c>
      <c r="EP6" s="7">
        <v>491</v>
      </c>
      <c r="EQ6" s="7">
        <v>85</v>
      </c>
      <c r="ER6" s="7">
        <v>118</v>
      </c>
      <c r="ES6" s="7">
        <v>150</v>
      </c>
      <c r="ET6" s="7">
        <v>540.29999999999995</v>
      </c>
      <c r="EU6" s="7">
        <v>44</v>
      </c>
      <c r="EV6" s="7">
        <v>245.7</v>
      </c>
      <c r="EW6" s="7">
        <v>90.3</v>
      </c>
      <c r="EX6" s="7">
        <v>425.9</v>
      </c>
      <c r="EY6" s="7">
        <v>71.5</v>
      </c>
      <c r="EZ6" s="7">
        <v>1305.2</v>
      </c>
      <c r="FA6" s="7">
        <v>214.5</v>
      </c>
      <c r="FB6" s="7">
        <v>635.29999999999995</v>
      </c>
      <c r="FC6" s="7">
        <v>225.7</v>
      </c>
      <c r="FD6" s="7">
        <v>51.1</v>
      </c>
      <c r="FE6" s="7">
        <v>104.6</v>
      </c>
      <c r="FF6" s="7">
        <v>54</v>
      </c>
      <c r="FG6" s="7">
        <v>33</v>
      </c>
      <c r="FH6" s="7">
        <v>1029</v>
      </c>
      <c r="FI6" s="7">
        <v>745</v>
      </c>
      <c r="FJ6" s="7">
        <v>1373.7</v>
      </c>
      <c r="FK6" s="7">
        <v>2151</v>
      </c>
      <c r="FL6" s="7">
        <v>1277</v>
      </c>
      <c r="FM6" s="7">
        <v>15657.6</v>
      </c>
      <c r="FN6" s="7">
        <v>575.29999999999995</v>
      </c>
      <c r="FO6" s="7">
        <v>1323.7</v>
      </c>
      <c r="FP6" s="7">
        <v>351.1</v>
      </c>
      <c r="FQ6" s="7">
        <v>45</v>
      </c>
      <c r="FR6" s="7">
        <v>42.3</v>
      </c>
      <c r="FS6" s="7">
        <v>31.5</v>
      </c>
      <c r="FT6" s="7">
        <v>485</v>
      </c>
      <c r="FU6" s="7">
        <v>433.3</v>
      </c>
      <c r="FV6" s="7">
        <v>85.5</v>
      </c>
      <c r="FW6" s="7">
        <v>29.8</v>
      </c>
      <c r="FX6" s="7"/>
      <c r="FY6" s="6">
        <f>SUM(B6:FX6)</f>
        <v>387772.69999999995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77934324.75</v>
      </c>
      <c r="C8" s="10">
        <v>390531137.88999999</v>
      </c>
      <c r="D8" s="10">
        <v>64109257.32</v>
      </c>
      <c r="E8" s="10">
        <v>257933755.59999999</v>
      </c>
      <c r="F8" s="10">
        <v>20172478.309999999</v>
      </c>
      <c r="G8" s="10">
        <v>13187782.6</v>
      </c>
      <c r="H8" s="10">
        <v>89688610.280000001</v>
      </c>
      <c r="I8" s="10">
        <v>24300142.899999999</v>
      </c>
      <c r="J8" s="10">
        <v>4257003.24</v>
      </c>
      <c r="K8" s="10">
        <v>26143620</v>
      </c>
      <c r="L8" s="10">
        <v>13714030.619999999</v>
      </c>
      <c r="M8" s="10">
        <v>584144562.90999997</v>
      </c>
      <c r="N8" s="10">
        <v>144033827.53</v>
      </c>
      <c r="O8" s="10">
        <v>5187379.51</v>
      </c>
      <c r="P8" s="10">
        <v>458347013.79000002</v>
      </c>
      <c r="Q8" s="10">
        <v>72495287.170000002</v>
      </c>
      <c r="R8" s="10">
        <v>18990331.129999999</v>
      </c>
      <c r="S8" s="10">
        <v>3247356.85</v>
      </c>
      <c r="T8" s="10">
        <v>1414949.22</v>
      </c>
      <c r="U8" s="10">
        <v>4216256.3899999997</v>
      </c>
      <c r="V8" s="10">
        <v>2801531.69</v>
      </c>
      <c r="W8" s="10">
        <v>1234890.77</v>
      </c>
      <c r="X8" s="10">
        <v>11015686.68</v>
      </c>
      <c r="Y8" s="10">
        <v>3811868.72</v>
      </c>
      <c r="Z8" s="10">
        <v>345304198.10000002</v>
      </c>
      <c r="AA8" s="10">
        <v>308280109.13999999</v>
      </c>
      <c r="AB8" s="10">
        <v>11163774.59</v>
      </c>
      <c r="AC8" s="10">
        <v>14401280.140000001</v>
      </c>
      <c r="AD8" s="10">
        <v>2193244.6800000002</v>
      </c>
      <c r="AE8" s="10">
        <v>3367995.65</v>
      </c>
      <c r="AF8" s="10">
        <v>7965433.3600000003</v>
      </c>
      <c r="AG8" s="10">
        <v>11661458.9</v>
      </c>
      <c r="AH8" s="10">
        <v>5298820.47</v>
      </c>
      <c r="AI8" s="10">
        <v>3562680.05</v>
      </c>
      <c r="AJ8" s="10">
        <v>3453526.17</v>
      </c>
      <c r="AK8" s="10">
        <v>4583460.9400000004</v>
      </c>
      <c r="AL8" s="10">
        <v>5291522.8600000003</v>
      </c>
      <c r="AM8" s="10">
        <v>4805109.58</v>
      </c>
      <c r="AN8" s="10">
        <v>51205864.93</v>
      </c>
      <c r="AO8" s="10">
        <v>1002592494.67</v>
      </c>
      <c r="AP8" s="10">
        <v>4322713.3099999996</v>
      </c>
      <c r="AQ8" s="10">
        <v>664455002.45000005</v>
      </c>
      <c r="AR8" s="10">
        <v>75090569.379999995</v>
      </c>
      <c r="AS8" s="10">
        <v>26702572.199999999</v>
      </c>
      <c r="AT8" s="10">
        <v>4579745.74</v>
      </c>
      <c r="AU8" s="10">
        <v>5039228.38</v>
      </c>
      <c r="AV8" s="10">
        <v>4395372.24</v>
      </c>
      <c r="AW8" s="10">
        <v>1848104.72</v>
      </c>
      <c r="AX8" s="10">
        <v>5985012.9400000004</v>
      </c>
      <c r="AY8" s="10">
        <v>141643828.56999999</v>
      </c>
      <c r="AZ8" s="10">
        <v>98638408.060000002</v>
      </c>
      <c r="BA8" s="10">
        <v>83087915.219999999</v>
      </c>
      <c r="BB8" s="10">
        <v>247014017.36000001</v>
      </c>
      <c r="BC8" s="10">
        <v>38997103.259999998</v>
      </c>
      <c r="BD8" s="10">
        <v>14452481.43</v>
      </c>
      <c r="BE8" s="10">
        <v>275729638.49000001</v>
      </c>
      <c r="BF8" s="10">
        <v>11755611.67</v>
      </c>
      <c r="BG8" s="10">
        <v>7609459.7699999996</v>
      </c>
      <c r="BH8" s="10">
        <v>4550589.7699999996</v>
      </c>
      <c r="BI8" s="10">
        <v>67788466.930000007</v>
      </c>
      <c r="BJ8" s="10">
        <v>360777453.82999998</v>
      </c>
      <c r="BK8" s="10">
        <v>2216243.83</v>
      </c>
      <c r="BL8" s="10">
        <v>5420079.1200000001</v>
      </c>
      <c r="BM8" s="10">
        <v>35189237.409999996</v>
      </c>
      <c r="BN8" s="10">
        <v>14609283.02</v>
      </c>
      <c r="BO8" s="10">
        <v>3397952.4</v>
      </c>
      <c r="BP8" s="10">
        <v>68695086.5</v>
      </c>
      <c r="BQ8" s="10">
        <v>50720993.07</v>
      </c>
      <c r="BR8" s="10">
        <v>14479934.279999999</v>
      </c>
      <c r="BS8" s="10">
        <v>5766371.3600000003</v>
      </c>
      <c r="BT8" s="10">
        <v>5922814.0700000003</v>
      </c>
      <c r="BU8" s="10">
        <v>14501208.789999999</v>
      </c>
      <c r="BV8" s="10">
        <v>23229236.039999999</v>
      </c>
      <c r="BW8" s="10">
        <v>1781744.71</v>
      </c>
      <c r="BX8" s="10">
        <v>6429493.0899999999</v>
      </c>
      <c r="BY8" s="10">
        <v>3900180.83</v>
      </c>
      <c r="BZ8" s="10">
        <v>3103264.09</v>
      </c>
      <c r="CA8" s="10">
        <v>816447025.61000001</v>
      </c>
      <c r="CB8" s="10">
        <v>3534839.16</v>
      </c>
      <c r="CC8" s="10">
        <v>2835204.01</v>
      </c>
      <c r="CD8" s="10">
        <v>3109911.05</v>
      </c>
      <c r="CE8" s="10">
        <v>2467533.2999999998</v>
      </c>
      <c r="CF8" s="10">
        <v>3659178.56</v>
      </c>
      <c r="CG8" s="10">
        <v>2274751.41</v>
      </c>
      <c r="CH8" s="10">
        <v>8472233.6999999993</v>
      </c>
      <c r="CI8" s="10">
        <v>11527091.41</v>
      </c>
      <c r="CJ8" s="10">
        <v>50107287.670000002</v>
      </c>
      <c r="CK8" s="10">
        <v>15284948.84</v>
      </c>
      <c r="CL8" s="10">
        <v>9460360.0099999998</v>
      </c>
      <c r="CM8" s="10">
        <v>310943144.57999998</v>
      </c>
      <c r="CN8" s="10">
        <v>156444693.50999999</v>
      </c>
      <c r="CO8" s="10">
        <v>12228888.060000001</v>
      </c>
      <c r="CP8" s="10">
        <v>10290517.369999999</v>
      </c>
      <c r="CQ8" s="10">
        <v>3953168.6</v>
      </c>
      <c r="CR8" s="10">
        <v>4573177.63</v>
      </c>
      <c r="CS8" s="10">
        <v>2542775.4900000002</v>
      </c>
      <c r="CT8" s="10">
        <v>5343287.6100000003</v>
      </c>
      <c r="CU8" s="10">
        <v>1150499.77</v>
      </c>
      <c r="CV8" s="10">
        <v>3782476.84</v>
      </c>
      <c r="CW8" s="10">
        <v>6011029.8600000003</v>
      </c>
      <c r="CX8" s="10">
        <v>1235986.58</v>
      </c>
      <c r="CY8" s="10">
        <v>21037092.25</v>
      </c>
      <c r="CZ8" s="10">
        <v>3640090.14</v>
      </c>
      <c r="DA8" s="10">
        <v>4813007.74</v>
      </c>
      <c r="DB8" s="10">
        <v>3466523.54</v>
      </c>
      <c r="DC8" s="10">
        <v>3447891.21</v>
      </c>
      <c r="DD8" s="10">
        <v>4625129.34</v>
      </c>
      <c r="DE8" s="10">
        <v>213943734.25999999</v>
      </c>
      <c r="DF8" s="10">
        <v>2221460.09</v>
      </c>
      <c r="DG8" s="10">
        <v>20691068.239999998</v>
      </c>
      <c r="DH8" s="10">
        <v>26983453.73</v>
      </c>
      <c r="DI8" s="10">
        <v>8087813.1299999999</v>
      </c>
      <c r="DJ8" s="10">
        <v>6287654.6799999997</v>
      </c>
      <c r="DK8" s="10">
        <v>65845606.780000001</v>
      </c>
      <c r="DL8" s="10">
        <v>4314287.7</v>
      </c>
      <c r="DM8" s="10">
        <v>15641940.109999999</v>
      </c>
      <c r="DN8" s="10">
        <v>37733660.490000002</v>
      </c>
      <c r="DO8" s="10">
        <v>3835375.22</v>
      </c>
      <c r="DP8" s="10">
        <v>10430451.529999999</v>
      </c>
      <c r="DQ8" s="10">
        <v>16138367.99</v>
      </c>
      <c r="DR8" s="10">
        <v>8410095.3399999999</v>
      </c>
      <c r="DS8" s="10">
        <v>3635908.41</v>
      </c>
      <c r="DT8" s="10">
        <v>5202465.09</v>
      </c>
      <c r="DU8" s="10">
        <v>3824675.96</v>
      </c>
      <c r="DV8" s="10">
        <v>4717593.07</v>
      </c>
      <c r="DW8" s="10">
        <v>3706908.81</v>
      </c>
      <c r="DX8" s="10">
        <v>5064986.5599999996</v>
      </c>
      <c r="DY8" s="10">
        <v>9229260.9100000001</v>
      </c>
      <c r="DZ8" s="10">
        <v>7031176.7800000003</v>
      </c>
      <c r="EA8" s="10">
        <v>7145800.7199999997</v>
      </c>
      <c r="EB8" s="10">
        <v>4320932.6100000003</v>
      </c>
      <c r="EC8" s="10">
        <v>23259673.48</v>
      </c>
      <c r="ED8" s="10">
        <v>3641777.45</v>
      </c>
      <c r="EE8" s="10">
        <v>16450115.33</v>
      </c>
      <c r="EF8" s="10">
        <v>4108593.61</v>
      </c>
      <c r="EG8" s="10">
        <v>4059192.23</v>
      </c>
      <c r="EH8" s="10">
        <v>163687034.40000001</v>
      </c>
      <c r="EI8" s="10">
        <v>110421167.34999999</v>
      </c>
      <c r="EJ8" s="10">
        <v>8211234.9299999997</v>
      </c>
      <c r="EK8" s="10">
        <v>5812243.7300000004</v>
      </c>
      <c r="EL8" s="10">
        <v>5411602.79</v>
      </c>
      <c r="EM8" s="10">
        <v>11816616.58</v>
      </c>
      <c r="EN8" s="10">
        <v>4712022.42</v>
      </c>
      <c r="EO8" s="10">
        <v>6005312.2199999997</v>
      </c>
      <c r="EP8" s="10">
        <v>29203245.379999999</v>
      </c>
      <c r="EQ8" s="10">
        <v>5028829.8899999997</v>
      </c>
      <c r="ER8" s="10">
        <v>3297793.59</v>
      </c>
      <c r="ES8" s="10">
        <v>4205760.08</v>
      </c>
      <c r="ET8" s="10">
        <v>7821202.0700000003</v>
      </c>
      <c r="EU8" s="10">
        <v>1893445.02</v>
      </c>
      <c r="EV8" s="10">
        <v>13370071.560000001</v>
      </c>
      <c r="EW8" s="10">
        <v>3659286.27</v>
      </c>
      <c r="EX8" s="10">
        <v>7647683.2000000002</v>
      </c>
      <c r="EY8" s="10">
        <v>2780155.05</v>
      </c>
      <c r="EZ8" s="10">
        <v>41747412.399999999</v>
      </c>
      <c r="FA8" s="10">
        <v>4765168.7699999996</v>
      </c>
      <c r="FB8" s="10">
        <v>21970505.670000002</v>
      </c>
      <c r="FC8" s="10">
        <v>5643145.6299999999</v>
      </c>
      <c r="FD8" s="10">
        <v>1991377.31</v>
      </c>
      <c r="FE8" s="10">
        <v>3689779.86</v>
      </c>
      <c r="FF8" s="10">
        <v>2767543.75</v>
      </c>
      <c r="FG8" s="10">
        <v>1710188.19</v>
      </c>
      <c r="FH8" s="10">
        <v>20277824.690000001</v>
      </c>
      <c r="FI8" s="10">
        <v>22248675.289999999</v>
      </c>
      <c r="FJ8" s="10">
        <v>28782923.780000001</v>
      </c>
      <c r="FK8" s="10">
        <v>91255549.319999993</v>
      </c>
      <c r="FL8" s="10">
        <v>42894665.549999997</v>
      </c>
      <c r="FM8" s="10">
        <v>254903396.11000001</v>
      </c>
      <c r="FN8" s="10">
        <v>13151936.9</v>
      </c>
      <c r="FO8" s="10">
        <v>26761209.670000002</v>
      </c>
      <c r="FP8" s="10">
        <v>11876720.48</v>
      </c>
      <c r="FQ8" s="10">
        <v>3378415.69</v>
      </c>
      <c r="FR8" s="10">
        <v>3425421.11</v>
      </c>
      <c r="FS8" s="10">
        <v>1484796</v>
      </c>
      <c r="FT8" s="10">
        <v>10706968.07</v>
      </c>
      <c r="FU8" s="10">
        <v>8940971.0099999998</v>
      </c>
      <c r="FV8" s="10">
        <v>3290841.9</v>
      </c>
      <c r="FW8" s="10">
        <v>1676825.22</v>
      </c>
      <c r="FX8" s="10">
        <v>237834042.62999994</v>
      </c>
      <c r="FY8" s="4">
        <f>SUM(B8:FX8)</f>
        <v>9778705265.119997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32843006.846999999</v>
      </c>
      <c r="C10" s="11">
        <v>111193003.557</v>
      </c>
      <c r="D10" s="11">
        <v>33658554.725999996</v>
      </c>
      <c r="E10" s="11">
        <v>86699656.475999996</v>
      </c>
      <c r="F10" s="11">
        <v>11556043.038279999</v>
      </c>
      <c r="G10" s="11">
        <v>3534877.125</v>
      </c>
      <c r="H10" s="11">
        <v>30096297.927000001</v>
      </c>
      <c r="I10" s="11">
        <v>4471018.6950000003</v>
      </c>
      <c r="J10" s="11">
        <v>1310559.966</v>
      </c>
      <c r="K10" s="11">
        <v>21741787.49109</v>
      </c>
      <c r="L10" s="11">
        <v>8295154.9605339998</v>
      </c>
      <c r="M10" s="11">
        <v>167403090.4461</v>
      </c>
      <c r="N10" s="11">
        <v>67182883.164000005</v>
      </c>
      <c r="O10" s="11">
        <v>1434314.898</v>
      </c>
      <c r="P10" s="11">
        <v>150435268.49700001</v>
      </c>
      <c r="Q10" s="11">
        <v>1881507.0689999999</v>
      </c>
      <c r="R10" s="11">
        <v>14228053.750680001</v>
      </c>
      <c r="S10" s="11">
        <v>614978.32988700003</v>
      </c>
      <c r="T10" s="11">
        <v>725061.15193300007</v>
      </c>
      <c r="U10" s="11">
        <v>898929.87300000002</v>
      </c>
      <c r="V10" s="11">
        <v>181522.51199999999</v>
      </c>
      <c r="W10" s="11">
        <v>275447.50738400006</v>
      </c>
      <c r="X10" s="11">
        <v>1686060.45328</v>
      </c>
      <c r="Y10" s="11">
        <v>608232.15755</v>
      </c>
      <c r="Z10" s="11">
        <v>144339748.41600001</v>
      </c>
      <c r="AA10" s="11">
        <v>259061521.428</v>
      </c>
      <c r="AB10" s="11">
        <v>8289534.29856</v>
      </c>
      <c r="AC10" s="11">
        <v>8682467.2151040006</v>
      </c>
      <c r="AD10" s="11">
        <v>582630.48274200002</v>
      </c>
      <c r="AE10" s="11">
        <v>976499.1165779999</v>
      </c>
      <c r="AF10" s="11">
        <v>4231010.3126499997</v>
      </c>
      <c r="AG10" s="11">
        <v>816308.05157999997</v>
      </c>
      <c r="AH10" s="11">
        <v>271452.33</v>
      </c>
      <c r="AI10" s="11">
        <v>777295.80871200003</v>
      </c>
      <c r="AJ10" s="11">
        <v>1357863.58344</v>
      </c>
      <c r="AK10" s="11">
        <v>2452395.906</v>
      </c>
      <c r="AL10" s="11">
        <v>1218925.8733080002</v>
      </c>
      <c r="AM10" s="11">
        <v>4163568.2736900002</v>
      </c>
      <c r="AN10" s="11">
        <v>13293770.763840001</v>
      </c>
      <c r="AO10" s="11">
        <v>683339374.08899999</v>
      </c>
      <c r="AP10" s="11">
        <v>1775449.4287149999</v>
      </c>
      <c r="AQ10" s="11">
        <v>285461279.56800002</v>
      </c>
      <c r="AR10" s="11">
        <v>55838235.418139994</v>
      </c>
      <c r="AS10" s="11">
        <v>10654815.869999999</v>
      </c>
      <c r="AT10" s="11">
        <v>1658359.5926920001</v>
      </c>
      <c r="AU10" s="11">
        <v>1198323.801</v>
      </c>
      <c r="AV10" s="11">
        <v>941305.90795999987</v>
      </c>
      <c r="AW10" s="11">
        <v>638166.45594000001</v>
      </c>
      <c r="AX10" s="11">
        <v>1585215.09</v>
      </c>
      <c r="AY10" s="11">
        <v>15846084.932400001</v>
      </c>
      <c r="AZ10" s="11">
        <v>21907358.465300001</v>
      </c>
      <c r="BA10" s="11">
        <v>5749310.8945599999</v>
      </c>
      <c r="BB10" s="11">
        <v>85369857.986699998</v>
      </c>
      <c r="BC10" s="11">
        <v>14444432.459999999</v>
      </c>
      <c r="BD10" s="11">
        <v>4944093.00416</v>
      </c>
      <c r="BE10" s="11">
        <v>75060737.370000005</v>
      </c>
      <c r="BF10" s="11">
        <v>1678877.28</v>
      </c>
      <c r="BG10" s="11">
        <v>1916163.0189</v>
      </c>
      <c r="BH10" s="11">
        <v>655548.20150999993</v>
      </c>
      <c r="BI10" s="11">
        <v>25151362.109999999</v>
      </c>
      <c r="BJ10" s="11">
        <v>46218317.039999999</v>
      </c>
      <c r="BK10" s="11">
        <v>222651.82800000001</v>
      </c>
      <c r="BL10" s="11">
        <v>1057456.280826</v>
      </c>
      <c r="BM10" s="11">
        <v>9107370.0270000007</v>
      </c>
      <c r="BN10" s="11">
        <v>3681067.6017570002</v>
      </c>
      <c r="BO10" s="11">
        <v>2371460.9042260004</v>
      </c>
      <c r="BP10" s="11">
        <v>47408306.619180001</v>
      </c>
      <c r="BQ10" s="11">
        <v>8327339.4149999991</v>
      </c>
      <c r="BR10" s="11">
        <v>3250154.2730999999</v>
      </c>
      <c r="BS10" s="11">
        <v>3088295.2109699999</v>
      </c>
      <c r="BT10" s="11">
        <v>2274961.026639</v>
      </c>
      <c r="BU10" s="11">
        <v>13747819.951889999</v>
      </c>
      <c r="BV10" s="11">
        <v>16838283.117320001</v>
      </c>
      <c r="BW10" s="11">
        <v>1057858.7057100001</v>
      </c>
      <c r="BX10" s="11">
        <v>3245116.0409999997</v>
      </c>
      <c r="BY10" s="11">
        <v>960352.65899999999</v>
      </c>
      <c r="BZ10" s="11">
        <v>2303523.099442</v>
      </c>
      <c r="CA10" s="11">
        <v>367168289.74199998</v>
      </c>
      <c r="CB10" s="11">
        <v>511729.76678399998</v>
      </c>
      <c r="CC10" s="11">
        <v>467760.06815999997</v>
      </c>
      <c r="CD10" s="11">
        <v>1161999.216</v>
      </c>
      <c r="CE10" s="11">
        <v>767410.52937</v>
      </c>
      <c r="CF10" s="11">
        <v>669414.05099999998</v>
      </c>
      <c r="CG10" s="11">
        <v>456460.37537999998</v>
      </c>
      <c r="CH10" s="11">
        <v>3083660.8470000001</v>
      </c>
      <c r="CI10" s="11">
        <v>9778837.8271139991</v>
      </c>
      <c r="CJ10" s="11">
        <v>16899416.018139999</v>
      </c>
      <c r="CK10" s="11">
        <v>2826776.1515000002</v>
      </c>
      <c r="CL10" s="11">
        <v>1661340.3933600001</v>
      </c>
      <c r="CM10" s="11">
        <v>132790607.064</v>
      </c>
      <c r="CN10" s="11">
        <v>83163389.404360011</v>
      </c>
      <c r="CO10" s="11">
        <v>11436067.446705</v>
      </c>
      <c r="CP10" s="11">
        <v>2454945.9266220001</v>
      </c>
      <c r="CQ10" s="11">
        <v>386874.19495999999</v>
      </c>
      <c r="CR10" s="11">
        <v>1462789.3988880001</v>
      </c>
      <c r="CS10" s="11">
        <v>605336.36600000004</v>
      </c>
      <c r="CT10" s="11">
        <v>452561.67360000004</v>
      </c>
      <c r="CU10" s="11">
        <v>412325.4351</v>
      </c>
      <c r="CV10" s="11">
        <v>1188268.913223</v>
      </c>
      <c r="CW10" s="11">
        <v>2129026.005504</v>
      </c>
      <c r="CX10" s="11">
        <v>170327.745</v>
      </c>
      <c r="CY10" s="11">
        <v>6252794.676</v>
      </c>
      <c r="CZ10" s="11">
        <v>1292097.5549999999</v>
      </c>
      <c r="DA10" s="11">
        <v>1217821.014</v>
      </c>
      <c r="DB10" s="11">
        <v>1191206.383842</v>
      </c>
      <c r="DC10" s="11">
        <v>964991.94679999992</v>
      </c>
      <c r="DD10" s="11">
        <v>2049350.1775499999</v>
      </c>
      <c r="DE10" s="11">
        <v>67986981.450000003</v>
      </c>
      <c r="DF10" s="11">
        <v>1363304.8541970002</v>
      </c>
      <c r="DG10" s="11">
        <v>9771442.5620520003</v>
      </c>
      <c r="DH10" s="11">
        <v>12053015.146500001</v>
      </c>
      <c r="DI10" s="11">
        <v>1582908.90381</v>
      </c>
      <c r="DJ10" s="11">
        <v>1102913.26948</v>
      </c>
      <c r="DK10" s="11">
        <v>21777604.96655</v>
      </c>
      <c r="DL10" s="11">
        <v>596932.46880100004</v>
      </c>
      <c r="DM10" s="11">
        <v>7053144.6869999999</v>
      </c>
      <c r="DN10" s="11">
        <v>9648991.3499999996</v>
      </c>
      <c r="DO10" s="11">
        <v>904091.49</v>
      </c>
      <c r="DP10" s="11">
        <v>9947249.5836800002</v>
      </c>
      <c r="DQ10" s="11">
        <v>2304063.1439999999</v>
      </c>
      <c r="DR10" s="11">
        <v>1015668.72</v>
      </c>
      <c r="DS10" s="11">
        <v>295536.00412600004</v>
      </c>
      <c r="DT10" s="11">
        <v>744179.13</v>
      </c>
      <c r="DU10" s="11">
        <v>244885.24799999999</v>
      </c>
      <c r="DV10" s="11">
        <v>512855.16757499997</v>
      </c>
      <c r="DW10" s="11">
        <v>2333311.8015999999</v>
      </c>
      <c r="DX10" s="11">
        <v>3340365.3369600005</v>
      </c>
      <c r="DY10" s="11">
        <v>5023482.1361400001</v>
      </c>
      <c r="DZ10" s="11">
        <v>6351236.9757000003</v>
      </c>
      <c r="EA10" s="11">
        <v>2134473.9300000002</v>
      </c>
      <c r="EB10" s="11">
        <v>923236.46100000001</v>
      </c>
      <c r="EC10" s="11">
        <v>22568122.030080002</v>
      </c>
      <c r="ED10" s="11">
        <v>472250.52</v>
      </c>
      <c r="EE10" s="11">
        <v>2305029.00771</v>
      </c>
      <c r="EF10" s="11">
        <v>777144.321</v>
      </c>
      <c r="EG10" s="11">
        <v>360994.05</v>
      </c>
      <c r="EH10" s="11">
        <v>33766598.222999997</v>
      </c>
      <c r="EI10" s="11">
        <v>27821842.929000001</v>
      </c>
      <c r="EJ10" s="11">
        <v>2901788.3680700003</v>
      </c>
      <c r="EK10" s="11">
        <v>1725392.5273199999</v>
      </c>
      <c r="EL10" s="11">
        <v>2360095.94618</v>
      </c>
      <c r="EM10" s="11">
        <v>2003860.89</v>
      </c>
      <c r="EN10" s="11">
        <v>1179171.675</v>
      </c>
      <c r="EO10" s="11">
        <v>3684663.0072400002</v>
      </c>
      <c r="EP10" s="11">
        <v>10825631.762770001</v>
      </c>
      <c r="EQ10" s="11">
        <v>2897862.4196500001</v>
      </c>
      <c r="ER10" s="11">
        <v>875082.74399999995</v>
      </c>
      <c r="ES10" s="11">
        <v>1182446.9369999999</v>
      </c>
      <c r="ET10" s="11">
        <v>1122153.156</v>
      </c>
      <c r="EU10" s="11">
        <v>1097876.90591</v>
      </c>
      <c r="EV10" s="11">
        <v>8981148.3468660004</v>
      </c>
      <c r="EW10" s="11">
        <v>417592.46389000001</v>
      </c>
      <c r="EX10" s="11">
        <v>930620.826</v>
      </c>
      <c r="EY10" s="11">
        <v>806083.43664600002</v>
      </c>
      <c r="EZ10" s="11">
        <v>36189055.088018</v>
      </c>
      <c r="FA10" s="11">
        <v>3982524.9556800001</v>
      </c>
      <c r="FB10" s="11">
        <v>11057031.93015</v>
      </c>
      <c r="FC10" s="11">
        <v>1325334.2039999999</v>
      </c>
      <c r="FD10" s="11">
        <v>541562.974024</v>
      </c>
      <c r="FE10" s="11">
        <v>580700.90700000001</v>
      </c>
      <c r="FF10" s="11">
        <v>892341.38699999999</v>
      </c>
      <c r="FG10" s="11">
        <v>846585.86510400008</v>
      </c>
      <c r="FH10" s="11">
        <v>13530251.557242</v>
      </c>
      <c r="FI10" s="11">
        <v>18497682.124159999</v>
      </c>
      <c r="FJ10" s="11">
        <v>23421444.484950002</v>
      </c>
      <c r="FK10" s="11">
        <v>51818632.847999997</v>
      </c>
      <c r="FL10" s="11">
        <v>26979462.15958</v>
      </c>
      <c r="FM10" s="11">
        <v>64515349.530000001</v>
      </c>
      <c r="FN10" s="11">
        <v>12346843.293720001</v>
      </c>
      <c r="FO10" s="11">
        <v>14015001.491145</v>
      </c>
      <c r="FP10" s="11">
        <v>11364769.4</v>
      </c>
      <c r="FQ10" s="11">
        <v>3070149.0437700003</v>
      </c>
      <c r="FR10" s="11">
        <v>2717041.0066799996</v>
      </c>
      <c r="FS10" s="11">
        <v>1374614.3599999999</v>
      </c>
      <c r="FT10" s="11">
        <v>3471852.1405000002</v>
      </c>
      <c r="FU10" s="11">
        <v>2454384.0391199999</v>
      </c>
      <c r="FV10" s="11">
        <v>450812.31489799998</v>
      </c>
      <c r="FW10" s="11">
        <v>357125.30075000005</v>
      </c>
      <c r="FX10" s="11">
        <v>0</v>
      </c>
      <c r="FY10" s="4">
        <f>SUM(B10:FX10)</f>
        <v>3925394743.2239151</v>
      </c>
      <c r="FZ10" s="4"/>
    </row>
    <row r="11" spans="1:254" x14ac:dyDescent="0.25">
      <c r="A11" s="8" t="s">
        <v>414</v>
      </c>
      <c r="B11" s="12">
        <v>2486103.7400000002</v>
      </c>
      <c r="C11" s="12">
        <v>5722195.21</v>
      </c>
      <c r="D11" s="12">
        <v>1488921.66</v>
      </c>
      <c r="E11" s="12">
        <v>8370814.6399999997</v>
      </c>
      <c r="F11" s="12">
        <v>589322.68999999994</v>
      </c>
      <c r="G11" s="12">
        <v>53874.12</v>
      </c>
      <c r="H11" s="12">
        <v>1602194.08</v>
      </c>
      <c r="I11" s="12">
        <v>531892.17000000004</v>
      </c>
      <c r="J11" s="12">
        <v>144747.29</v>
      </c>
      <c r="K11" s="12">
        <v>1464762.74</v>
      </c>
      <c r="L11" s="12">
        <v>482581.66</v>
      </c>
      <c r="M11" s="12">
        <v>12636998.84</v>
      </c>
      <c r="N11" s="12">
        <v>5371193.4500000002</v>
      </c>
      <c r="O11" s="12">
        <v>85687.11</v>
      </c>
      <c r="P11" s="12">
        <v>9409437.8599999994</v>
      </c>
      <c r="Q11" s="12">
        <v>104826.22</v>
      </c>
      <c r="R11" s="12">
        <v>1058699.57</v>
      </c>
      <c r="S11" s="12">
        <v>7796.8</v>
      </c>
      <c r="T11" s="12">
        <v>70030.66</v>
      </c>
      <c r="U11" s="12">
        <v>86202.79</v>
      </c>
      <c r="V11" s="12">
        <v>18403.849999999999</v>
      </c>
      <c r="W11" s="12">
        <v>25569.200000000001</v>
      </c>
      <c r="X11" s="12">
        <v>137008.97</v>
      </c>
      <c r="Y11" s="12">
        <v>62529.99</v>
      </c>
      <c r="Z11" s="12">
        <v>6826844.5599999996</v>
      </c>
      <c r="AA11" s="12">
        <v>12703217.529999999</v>
      </c>
      <c r="AB11" s="12">
        <v>733088.39</v>
      </c>
      <c r="AC11" s="12">
        <v>765338.98</v>
      </c>
      <c r="AD11" s="12">
        <v>60785.05</v>
      </c>
      <c r="AE11" s="12">
        <v>96620.85</v>
      </c>
      <c r="AF11" s="12">
        <v>332294.17</v>
      </c>
      <c r="AG11" s="12">
        <v>162874.26</v>
      </c>
      <c r="AH11" s="12">
        <v>56051.74</v>
      </c>
      <c r="AI11" s="12">
        <v>139696.16</v>
      </c>
      <c r="AJ11" s="12">
        <v>50153.09</v>
      </c>
      <c r="AK11" s="12">
        <v>136478.41</v>
      </c>
      <c r="AL11" s="12">
        <v>108754.41</v>
      </c>
      <c r="AM11" s="12">
        <v>518653.93</v>
      </c>
      <c r="AN11" s="12">
        <v>1736922.12</v>
      </c>
      <c r="AO11" s="12">
        <v>36419101.409999996</v>
      </c>
      <c r="AP11" s="12">
        <v>114154.15</v>
      </c>
      <c r="AQ11" s="12">
        <v>20329146.010000002</v>
      </c>
      <c r="AR11" s="12">
        <v>3012130.71</v>
      </c>
      <c r="AS11" s="12">
        <v>1131092.32</v>
      </c>
      <c r="AT11" s="12">
        <v>193574.48</v>
      </c>
      <c r="AU11" s="12">
        <v>165380.70000000001</v>
      </c>
      <c r="AV11" s="12">
        <v>112909.41</v>
      </c>
      <c r="AW11" s="12">
        <v>81831.03</v>
      </c>
      <c r="AX11" s="12">
        <v>133275.51</v>
      </c>
      <c r="AY11" s="12">
        <v>1536087.09</v>
      </c>
      <c r="AZ11" s="12">
        <v>2320786.4700000002</v>
      </c>
      <c r="BA11" s="12">
        <v>492666.09</v>
      </c>
      <c r="BB11" s="12">
        <v>8357424.1100000003</v>
      </c>
      <c r="BC11" s="12">
        <v>1340447.97</v>
      </c>
      <c r="BD11" s="12">
        <v>451730.17</v>
      </c>
      <c r="BE11" s="12">
        <v>7293314.9400000004</v>
      </c>
      <c r="BF11" s="12">
        <v>124916.55</v>
      </c>
      <c r="BG11" s="12">
        <v>184334.54</v>
      </c>
      <c r="BH11" s="12">
        <v>70285.149999999994</v>
      </c>
      <c r="BI11" s="12">
        <v>1941438.87</v>
      </c>
      <c r="BJ11" s="12">
        <v>3573443.67</v>
      </c>
      <c r="BK11" s="12">
        <v>17265.79</v>
      </c>
      <c r="BL11" s="12">
        <v>95252.46</v>
      </c>
      <c r="BM11" s="12">
        <v>1135081.67</v>
      </c>
      <c r="BN11" s="12">
        <v>373634.27</v>
      </c>
      <c r="BO11" s="12">
        <v>231957.22</v>
      </c>
      <c r="BP11" s="12">
        <v>2156348.7599999998</v>
      </c>
      <c r="BQ11" s="12">
        <v>582213.41</v>
      </c>
      <c r="BR11" s="12">
        <v>309913.81</v>
      </c>
      <c r="BS11" s="12">
        <v>161091.41</v>
      </c>
      <c r="BT11" s="12">
        <v>93411.67</v>
      </c>
      <c r="BU11" s="12">
        <v>752815.7</v>
      </c>
      <c r="BV11" s="12">
        <v>856290.13</v>
      </c>
      <c r="BW11" s="12">
        <v>91405.49</v>
      </c>
      <c r="BX11" s="12">
        <v>318902.01</v>
      </c>
      <c r="BY11" s="12">
        <v>91684.87</v>
      </c>
      <c r="BZ11" s="12">
        <v>358753.67</v>
      </c>
      <c r="CA11" s="12">
        <v>24362000.199999999</v>
      </c>
      <c r="CB11" s="12">
        <v>6523.44</v>
      </c>
      <c r="CC11" s="12">
        <v>89625.5</v>
      </c>
      <c r="CD11" s="12">
        <v>118160.05</v>
      </c>
      <c r="CE11" s="12">
        <v>83737</v>
      </c>
      <c r="CF11" s="12">
        <v>60761.01</v>
      </c>
      <c r="CG11" s="12">
        <v>30109.95</v>
      </c>
      <c r="CH11" s="12">
        <v>251140.34</v>
      </c>
      <c r="CI11" s="12">
        <v>413656.77</v>
      </c>
      <c r="CJ11" s="12">
        <v>1699098.36</v>
      </c>
      <c r="CK11" s="12">
        <v>238217.67</v>
      </c>
      <c r="CL11" s="12">
        <v>186303</v>
      </c>
      <c r="CM11" s="12">
        <v>8558859.9399999995</v>
      </c>
      <c r="CN11" s="12">
        <v>5388104.3200000003</v>
      </c>
      <c r="CO11" s="12">
        <v>748537.61</v>
      </c>
      <c r="CP11" s="12">
        <v>404598.69</v>
      </c>
      <c r="CQ11" s="12">
        <v>75865.52</v>
      </c>
      <c r="CR11" s="12">
        <v>233975.56</v>
      </c>
      <c r="CS11" s="12">
        <v>88616.37</v>
      </c>
      <c r="CT11" s="12">
        <v>52286.5</v>
      </c>
      <c r="CU11" s="12">
        <v>40493.43</v>
      </c>
      <c r="CV11" s="12">
        <v>171301.41</v>
      </c>
      <c r="CW11" s="12">
        <v>229723.19</v>
      </c>
      <c r="CX11" s="12">
        <v>20357.29</v>
      </c>
      <c r="CY11" s="12">
        <v>736830.09</v>
      </c>
      <c r="CZ11" s="12">
        <v>156502.28</v>
      </c>
      <c r="DA11" s="12">
        <v>120477.05</v>
      </c>
      <c r="DB11" s="12">
        <v>152541.37</v>
      </c>
      <c r="DC11" s="12">
        <v>84776.14</v>
      </c>
      <c r="DD11" s="12">
        <v>223666.64</v>
      </c>
      <c r="DE11" s="12">
        <v>7700362.0300000003</v>
      </c>
      <c r="DF11" s="12">
        <v>138143.76</v>
      </c>
      <c r="DG11" s="12">
        <v>944994.79</v>
      </c>
      <c r="DH11" s="12">
        <v>1275976.19</v>
      </c>
      <c r="DI11" s="12">
        <v>158596.21</v>
      </c>
      <c r="DJ11" s="12">
        <v>87605.49</v>
      </c>
      <c r="DK11" s="12">
        <v>2625339.33</v>
      </c>
      <c r="DL11" s="12">
        <v>78402.84</v>
      </c>
      <c r="DM11" s="12">
        <v>599029.62</v>
      </c>
      <c r="DN11" s="12">
        <v>765444.43</v>
      </c>
      <c r="DO11" s="12">
        <v>60640.1</v>
      </c>
      <c r="DP11" s="12">
        <v>483159.99</v>
      </c>
      <c r="DQ11" s="12">
        <v>361120.57</v>
      </c>
      <c r="DR11" s="12">
        <v>214726.39999999999</v>
      </c>
      <c r="DS11" s="12">
        <v>55058.11</v>
      </c>
      <c r="DT11" s="12">
        <v>124347.19</v>
      </c>
      <c r="DU11" s="12">
        <v>49615.06</v>
      </c>
      <c r="DV11" s="12">
        <v>111040.06</v>
      </c>
      <c r="DW11" s="12">
        <v>143950.67000000001</v>
      </c>
      <c r="DX11" s="12">
        <v>239560.98</v>
      </c>
      <c r="DY11" s="12">
        <v>412967.03</v>
      </c>
      <c r="DZ11" s="12">
        <v>679726.33</v>
      </c>
      <c r="EA11" s="12">
        <v>248733.05</v>
      </c>
      <c r="EB11" s="12">
        <v>110128.77</v>
      </c>
      <c r="EC11" s="12">
        <v>691194.7</v>
      </c>
      <c r="ED11" s="12">
        <v>65386.43</v>
      </c>
      <c r="EE11" s="12">
        <v>326679.2</v>
      </c>
      <c r="EF11" s="12">
        <v>113173.66</v>
      </c>
      <c r="EG11" s="12">
        <v>51089.69</v>
      </c>
      <c r="EH11" s="12">
        <v>3110099.38</v>
      </c>
      <c r="EI11" s="12">
        <v>2226590.86</v>
      </c>
      <c r="EJ11" s="12">
        <v>129585.27</v>
      </c>
      <c r="EK11" s="12">
        <v>85115.18</v>
      </c>
      <c r="EL11" s="12">
        <v>279061.11</v>
      </c>
      <c r="EM11" s="12">
        <v>268552.46000000002</v>
      </c>
      <c r="EN11" s="12">
        <v>112545.45</v>
      </c>
      <c r="EO11" s="12">
        <v>205284.14</v>
      </c>
      <c r="EP11" s="12">
        <v>916333.94</v>
      </c>
      <c r="EQ11" s="12">
        <v>204633.9</v>
      </c>
      <c r="ER11" s="12">
        <v>227450.93</v>
      </c>
      <c r="ES11" s="12">
        <v>126251.14</v>
      </c>
      <c r="ET11" s="12">
        <v>171621.17</v>
      </c>
      <c r="EU11" s="12">
        <v>73633.789999999994</v>
      </c>
      <c r="EV11" s="12">
        <v>310410.44</v>
      </c>
      <c r="EW11" s="12">
        <v>20466.98</v>
      </c>
      <c r="EX11" s="12">
        <v>106067.07</v>
      </c>
      <c r="EY11" s="12">
        <v>93571.05</v>
      </c>
      <c r="EZ11" s="12">
        <v>1701019.37</v>
      </c>
      <c r="FA11" s="12">
        <v>327879.89</v>
      </c>
      <c r="FB11" s="12">
        <v>873424.45</v>
      </c>
      <c r="FC11" s="12">
        <v>157050.48000000001</v>
      </c>
      <c r="FD11" s="12">
        <v>67031.44</v>
      </c>
      <c r="FE11" s="12">
        <v>71709.539999999994</v>
      </c>
      <c r="FF11" s="12">
        <v>84557.4</v>
      </c>
      <c r="FG11" s="12">
        <v>110593.39</v>
      </c>
      <c r="FH11" s="12">
        <v>692424.05</v>
      </c>
      <c r="FI11" s="12">
        <v>944064.34</v>
      </c>
      <c r="FJ11" s="12">
        <v>912429.09</v>
      </c>
      <c r="FK11" s="12">
        <v>2192499.67</v>
      </c>
      <c r="FL11" s="12">
        <v>901144.54</v>
      </c>
      <c r="FM11" s="12">
        <v>3229587.13</v>
      </c>
      <c r="FN11" s="12">
        <v>804160.28</v>
      </c>
      <c r="FO11" s="12">
        <v>700658.33</v>
      </c>
      <c r="FP11" s="12">
        <v>404419.34</v>
      </c>
      <c r="FQ11" s="12">
        <v>271258.68</v>
      </c>
      <c r="FR11" s="12">
        <v>94816.960000000006</v>
      </c>
      <c r="FS11" s="12">
        <v>93903.08</v>
      </c>
      <c r="FT11" s="12">
        <v>329989.55</v>
      </c>
      <c r="FU11" s="12">
        <v>205512.47</v>
      </c>
      <c r="FV11" s="12">
        <v>48224.19</v>
      </c>
      <c r="FW11" s="12">
        <v>37973.199999999997</v>
      </c>
      <c r="FX11" s="12">
        <v>0</v>
      </c>
      <c r="FY11" s="4">
        <f>SUM(B11:FX11)</f>
        <v>261311707.13999993</v>
      </c>
      <c r="FZ11" s="4"/>
    </row>
    <row r="12" spans="1:254" x14ac:dyDescent="0.25">
      <c r="A12" t="s">
        <v>0</v>
      </c>
      <c r="B12" s="10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10"/>
      <c r="FW12" s="8"/>
      <c r="FX12" s="10"/>
    </row>
    <row r="13" spans="1:254" x14ac:dyDescent="0.25">
      <c r="A13" t="s">
        <v>411</v>
      </c>
      <c r="B13" s="13">
        <v>42214169.530000001</v>
      </c>
      <c r="C13" s="13">
        <v>273615939.11900008</v>
      </c>
      <c r="D13" s="13">
        <v>28961780.938000012</v>
      </c>
      <c r="E13" s="13">
        <v>162863284.47899997</v>
      </c>
      <c r="F13" s="13">
        <v>8027112.5817200001</v>
      </c>
      <c r="G13" s="13">
        <v>9599031.3550000004</v>
      </c>
      <c r="H13" s="13">
        <v>57990118.270999998</v>
      </c>
      <c r="I13" s="13">
        <v>19297232.034999996</v>
      </c>
      <c r="J13" s="13">
        <v>2801695.9840000002</v>
      </c>
      <c r="K13" s="13">
        <v>2822989.52</v>
      </c>
      <c r="L13" s="13">
        <v>4936293.9994659992</v>
      </c>
      <c r="M13" s="13">
        <v>404104473.62</v>
      </c>
      <c r="N13" s="13">
        <v>71479750.920000002</v>
      </c>
      <c r="O13" s="13">
        <v>3667377.5019999999</v>
      </c>
      <c r="P13" s="13">
        <v>298502307.43999994</v>
      </c>
      <c r="Q13" s="13">
        <v>70508953.880999997</v>
      </c>
      <c r="R13" s="13">
        <v>3703577.8093199972</v>
      </c>
      <c r="S13" s="13">
        <v>2624581.7201130004</v>
      </c>
      <c r="T13" s="13">
        <v>619857.40806699987</v>
      </c>
      <c r="U13" s="13">
        <v>3231123.7269999995</v>
      </c>
      <c r="V13" s="13">
        <v>2601605.3279999997</v>
      </c>
      <c r="W13" s="13">
        <v>933874.06261599995</v>
      </c>
      <c r="X13" s="13">
        <v>9192617.256719999</v>
      </c>
      <c r="Y13" s="13">
        <v>3141106.5724499999</v>
      </c>
      <c r="Z13" s="13">
        <v>194137605.12400001</v>
      </c>
      <c r="AA13" s="13">
        <v>36515370.181999981</v>
      </c>
      <c r="AB13" s="13">
        <v>2141151.9014399997</v>
      </c>
      <c r="AC13" s="13">
        <v>4953473.9448959995</v>
      </c>
      <c r="AD13" s="13">
        <v>1549829.1472580002</v>
      </c>
      <c r="AE13" s="13">
        <v>2294875.6834219997</v>
      </c>
      <c r="AF13" s="13">
        <v>3402128.8773500007</v>
      </c>
      <c r="AG13" s="13">
        <v>10682276.58842</v>
      </c>
      <c r="AH13" s="13">
        <v>4971316.3999999994</v>
      </c>
      <c r="AI13" s="13">
        <v>2645688.0812879996</v>
      </c>
      <c r="AJ13" s="13">
        <v>2045509.4965599999</v>
      </c>
      <c r="AK13" s="13">
        <v>1994586.6240000005</v>
      </c>
      <c r="AL13" s="13">
        <v>3963842.576692</v>
      </c>
      <c r="AM13" s="13">
        <v>91992.079999999987</v>
      </c>
      <c r="AN13" s="13">
        <v>36175172.046160005</v>
      </c>
      <c r="AO13" s="13">
        <v>282834019.171</v>
      </c>
      <c r="AP13" s="13">
        <v>2433109.7312849998</v>
      </c>
      <c r="AQ13" s="13">
        <v>358664576.86879998</v>
      </c>
      <c r="AR13" s="13">
        <v>16240203.251860015</v>
      </c>
      <c r="AS13" s="13">
        <v>14916664.01</v>
      </c>
      <c r="AT13" s="13">
        <v>2727811.6673080004</v>
      </c>
      <c r="AU13" s="13">
        <v>3675523.8789999997</v>
      </c>
      <c r="AV13" s="13">
        <v>3341156.9220400001</v>
      </c>
      <c r="AW13" s="13">
        <v>1128107.2340599999</v>
      </c>
      <c r="AX13" s="13">
        <v>4266522.3400000008</v>
      </c>
      <c r="AY13" s="13">
        <v>124261656.54759999</v>
      </c>
      <c r="AZ13" s="13">
        <v>74232752.939999998</v>
      </c>
      <c r="BA13" s="13">
        <v>76845938.235440001</v>
      </c>
      <c r="BB13" s="13">
        <v>153286735.26030001</v>
      </c>
      <c r="BC13" s="13">
        <v>23212222.829999998</v>
      </c>
      <c r="BD13" s="13">
        <v>9056658.2558399998</v>
      </c>
      <c r="BE13" s="13">
        <v>193375586.18000001</v>
      </c>
      <c r="BF13" s="13">
        <v>9930960.1900000013</v>
      </c>
      <c r="BG13" s="13">
        <v>5508962.2111</v>
      </c>
      <c r="BH13" s="13">
        <v>3824756.4184899996</v>
      </c>
      <c r="BI13" s="13">
        <v>40695665.95000001</v>
      </c>
      <c r="BJ13" s="13">
        <v>310985693.11999995</v>
      </c>
      <c r="BK13" s="13">
        <v>1976326.2120000001</v>
      </c>
      <c r="BL13" s="13">
        <v>4252642.8</v>
      </c>
      <c r="BM13" s="13">
        <v>24946785.712999992</v>
      </c>
      <c r="BN13" s="13">
        <v>10554581.148242999</v>
      </c>
      <c r="BO13" s="13">
        <v>794534.27577399951</v>
      </c>
      <c r="BP13" s="13">
        <v>19130431.120820001</v>
      </c>
      <c r="BQ13" s="13">
        <v>41811440.245000005</v>
      </c>
      <c r="BR13" s="13">
        <v>10919866.196899999</v>
      </c>
      <c r="BS13" s="13">
        <v>2516984.7390300003</v>
      </c>
      <c r="BT13" s="13">
        <v>3554441.3733610003</v>
      </c>
      <c r="BU13" s="13">
        <v>573.13810999994166</v>
      </c>
      <c r="BV13" s="13">
        <v>5534662.7926799981</v>
      </c>
      <c r="BW13" s="13">
        <v>632480.51428999985</v>
      </c>
      <c r="BX13" s="13">
        <v>2652516.9500000002</v>
      </c>
      <c r="BY13" s="13">
        <v>2848143.301</v>
      </c>
      <c r="BZ13" s="13">
        <v>440987.32055799983</v>
      </c>
      <c r="CA13" s="13">
        <v>424916735.66479999</v>
      </c>
      <c r="CB13" s="13">
        <v>3016585.953216</v>
      </c>
      <c r="CC13" s="13">
        <v>2277818.44184</v>
      </c>
      <c r="CD13" s="13">
        <v>1829751.7839999998</v>
      </c>
      <c r="CE13" s="13">
        <v>1616385.7706299997</v>
      </c>
      <c r="CF13" s="13">
        <v>2929003.4990000003</v>
      </c>
      <c r="CG13" s="13">
        <v>1788181.0846200001</v>
      </c>
      <c r="CH13" s="13">
        <v>5137432.5129999993</v>
      </c>
      <c r="CI13" s="13">
        <v>1334596.8128860011</v>
      </c>
      <c r="CJ13" s="13">
        <v>31508773.294059996</v>
      </c>
      <c r="CK13" s="13">
        <v>12219955.0185</v>
      </c>
      <c r="CL13" s="13">
        <v>7612716.6166399997</v>
      </c>
      <c r="CM13" s="13">
        <v>169196251.80000001</v>
      </c>
      <c r="CN13" s="13">
        <v>67690853.329999998</v>
      </c>
      <c r="CO13" s="13">
        <v>0</v>
      </c>
      <c r="CP13" s="13">
        <v>7430972.7533779992</v>
      </c>
      <c r="CQ13" s="13">
        <v>3490428.8850400001</v>
      </c>
      <c r="CR13" s="13">
        <v>2876412.6711119995</v>
      </c>
      <c r="CS13" s="13">
        <v>1848822.7540000002</v>
      </c>
      <c r="CT13" s="13">
        <v>4838439.4364</v>
      </c>
      <c r="CU13" s="13">
        <v>697680.90489999996</v>
      </c>
      <c r="CV13" s="13">
        <v>2422906.5167769995</v>
      </c>
      <c r="CW13" s="13">
        <v>3652280.6644960004</v>
      </c>
      <c r="CX13" s="13">
        <v>1045301.5449999999</v>
      </c>
      <c r="CY13" s="13">
        <v>13945199.27</v>
      </c>
      <c r="CZ13" s="13">
        <v>2191490.3050000002</v>
      </c>
      <c r="DA13" s="13">
        <v>3474709.6760000004</v>
      </c>
      <c r="DB13" s="13">
        <v>2122775.7861580001</v>
      </c>
      <c r="DC13" s="13">
        <v>2398123.1231999998</v>
      </c>
      <c r="DD13" s="13">
        <v>2352112.5224499996</v>
      </c>
      <c r="DE13" s="13">
        <v>138256390.77799997</v>
      </c>
      <c r="DF13" s="13">
        <v>720011.47580299969</v>
      </c>
      <c r="DG13" s="13">
        <v>9974630.8879479989</v>
      </c>
      <c r="DH13" s="13">
        <v>13654462.3935</v>
      </c>
      <c r="DI13" s="13">
        <v>6346308.0161899999</v>
      </c>
      <c r="DJ13" s="13">
        <v>5097135.9205199992</v>
      </c>
      <c r="DK13" s="13">
        <v>41442662.483450003</v>
      </c>
      <c r="DL13" s="13">
        <v>3638952.3911990002</v>
      </c>
      <c r="DM13" s="13">
        <v>7989765.8030000003</v>
      </c>
      <c r="DN13" s="13">
        <v>27319224.710000001</v>
      </c>
      <c r="DO13" s="13">
        <v>2870643.6300000004</v>
      </c>
      <c r="DP13" s="13">
        <v>41.956319999182597</v>
      </c>
      <c r="DQ13" s="13">
        <v>13473184.276000001</v>
      </c>
      <c r="DR13" s="13">
        <v>7179700.2199999997</v>
      </c>
      <c r="DS13" s="13">
        <v>3285314.2958740001</v>
      </c>
      <c r="DT13" s="13">
        <v>4333938.7699999996</v>
      </c>
      <c r="DU13" s="13">
        <v>3530175.6519999998</v>
      </c>
      <c r="DV13" s="13">
        <v>4093697.8424250004</v>
      </c>
      <c r="DW13" s="13">
        <v>1229646.3384000002</v>
      </c>
      <c r="DX13" s="13">
        <v>1485060.2430399992</v>
      </c>
      <c r="DY13" s="13">
        <v>3792811.7438599998</v>
      </c>
      <c r="DZ13" s="13">
        <v>213.47430000000168</v>
      </c>
      <c r="EA13" s="13">
        <v>4762440.38</v>
      </c>
      <c r="EB13" s="13">
        <v>3287567.2440000004</v>
      </c>
      <c r="EC13" s="13">
        <v>356.74991999869235</v>
      </c>
      <c r="ED13" s="13">
        <v>3104140.5</v>
      </c>
      <c r="EE13" s="13">
        <v>13991193.142125001</v>
      </c>
      <c r="EF13" s="13">
        <v>3218275.6289999997</v>
      </c>
      <c r="EG13" s="13">
        <v>3647108.49</v>
      </c>
      <c r="EH13" s="13">
        <v>126810336.79700002</v>
      </c>
      <c r="EI13" s="13">
        <v>80372733.56099999</v>
      </c>
      <c r="EJ13" s="13">
        <v>5179861.2919299994</v>
      </c>
      <c r="EK13" s="13">
        <v>4001736.0226800004</v>
      </c>
      <c r="EL13" s="13">
        <v>2772445.7338200002</v>
      </c>
      <c r="EM13" s="13">
        <v>9544203.2299999986</v>
      </c>
      <c r="EN13" s="13">
        <v>3420305.2949999999</v>
      </c>
      <c r="EO13" s="13">
        <v>2115365.0727599994</v>
      </c>
      <c r="EP13" s="13">
        <v>17461279.677229997</v>
      </c>
      <c r="EQ13" s="13">
        <v>1918376</v>
      </c>
      <c r="ER13" s="13">
        <v>2195259.9159999997</v>
      </c>
      <c r="ES13" s="13">
        <v>2897062.003</v>
      </c>
      <c r="ET13" s="13">
        <v>6527427.7440000009</v>
      </c>
      <c r="EU13" s="13">
        <v>721934.32409000001</v>
      </c>
      <c r="EV13" s="13">
        <v>4078512.7731340001</v>
      </c>
      <c r="EW13" s="13">
        <v>3221226.8261100003</v>
      </c>
      <c r="EX13" s="13">
        <v>6610995.25</v>
      </c>
      <c r="EY13" s="13">
        <v>1880500.6441799996</v>
      </c>
      <c r="EZ13" s="13">
        <v>3718125.62</v>
      </c>
      <c r="FA13" s="13">
        <v>454763.92431999941</v>
      </c>
      <c r="FB13" s="13">
        <v>10040049.289850002</v>
      </c>
      <c r="FC13" s="13">
        <v>4160760.946</v>
      </c>
      <c r="FD13" s="13">
        <v>1382782.895976</v>
      </c>
      <c r="FE13" s="13">
        <v>3037369.4129999997</v>
      </c>
      <c r="FF13" s="13">
        <v>1790644.963</v>
      </c>
      <c r="FG13" s="13">
        <v>753008.93489599985</v>
      </c>
      <c r="FH13" s="13">
        <v>6055149.0827580011</v>
      </c>
      <c r="FI13" s="13">
        <v>2806928.8258400001</v>
      </c>
      <c r="FJ13" s="13">
        <v>4445228.459999999</v>
      </c>
      <c r="FK13" s="13">
        <v>37125858.07</v>
      </c>
      <c r="FL13" s="13">
        <v>14959233.639999999</v>
      </c>
      <c r="FM13" s="13">
        <v>187158459.45000002</v>
      </c>
      <c r="FN13" s="13">
        <v>933.32627999898978</v>
      </c>
      <c r="FO13" s="13">
        <v>12045549.848855002</v>
      </c>
      <c r="FP13" s="13">
        <v>0</v>
      </c>
      <c r="FQ13" s="13">
        <v>0</v>
      </c>
      <c r="FR13" s="13">
        <v>613563.14332000026</v>
      </c>
      <c r="FS13" s="13">
        <v>46.856099999815342</v>
      </c>
      <c r="FT13" s="13">
        <v>6905126.3795000007</v>
      </c>
      <c r="FU13" s="13">
        <v>6281074.5008800002</v>
      </c>
      <c r="FV13" s="13">
        <v>2791805.3951019999</v>
      </c>
      <c r="FW13" s="13">
        <v>1281726.7192499998</v>
      </c>
      <c r="FX13" s="13">
        <f>FX8</f>
        <v>237834042.62999994</v>
      </c>
      <c r="FY13" s="4">
        <f>SUM(B13:FX13)</f>
        <v>5589977903.1786909</v>
      </c>
      <c r="FZ13" s="4"/>
      <c r="GA13" s="4"/>
    </row>
    <row r="14" spans="1:254" x14ac:dyDescent="0.25">
      <c r="A14" t="s">
        <v>393</v>
      </c>
      <c r="B14" s="14">
        <v>3</v>
      </c>
      <c r="C14" s="14">
        <v>3</v>
      </c>
      <c r="D14" s="14">
        <v>3</v>
      </c>
      <c r="E14" s="14">
        <v>3</v>
      </c>
      <c r="F14" s="14">
        <v>3</v>
      </c>
      <c r="G14" s="14">
        <v>3</v>
      </c>
      <c r="H14" s="14">
        <v>3</v>
      </c>
      <c r="I14" s="14">
        <v>6</v>
      </c>
      <c r="J14" s="14">
        <v>6</v>
      </c>
      <c r="K14" s="14">
        <v>3</v>
      </c>
      <c r="L14" s="14">
        <v>3</v>
      </c>
      <c r="M14" s="14">
        <v>3</v>
      </c>
      <c r="N14" s="14">
        <v>3</v>
      </c>
      <c r="O14" s="14">
        <v>6</v>
      </c>
      <c r="P14" s="14">
        <v>3</v>
      </c>
      <c r="Q14" s="14">
        <v>6</v>
      </c>
      <c r="R14" s="14">
        <v>3</v>
      </c>
      <c r="S14" s="14">
        <v>3</v>
      </c>
      <c r="T14" s="14">
        <v>3</v>
      </c>
      <c r="U14" s="14">
        <v>6</v>
      </c>
      <c r="V14" s="14">
        <v>3</v>
      </c>
      <c r="W14" s="14">
        <v>3</v>
      </c>
      <c r="X14" s="14">
        <v>6</v>
      </c>
      <c r="Y14" s="14">
        <v>3</v>
      </c>
      <c r="Z14" s="14">
        <v>3</v>
      </c>
      <c r="AA14" s="14">
        <v>3</v>
      </c>
      <c r="AB14" s="14">
        <v>3</v>
      </c>
      <c r="AC14" s="14">
        <v>3</v>
      </c>
      <c r="AD14" s="14">
        <v>6</v>
      </c>
      <c r="AE14" s="14">
        <v>6</v>
      </c>
      <c r="AF14" s="14">
        <v>3</v>
      </c>
      <c r="AG14" s="14">
        <v>3</v>
      </c>
      <c r="AH14" s="14">
        <v>6</v>
      </c>
      <c r="AI14" s="14">
        <v>3</v>
      </c>
      <c r="AJ14" s="14">
        <v>6</v>
      </c>
      <c r="AK14" s="14">
        <v>3</v>
      </c>
      <c r="AL14" s="14">
        <v>3</v>
      </c>
      <c r="AM14" s="14">
        <v>3</v>
      </c>
      <c r="AN14" s="14">
        <v>3</v>
      </c>
      <c r="AO14" s="14">
        <v>3</v>
      </c>
      <c r="AP14" s="14">
        <v>3</v>
      </c>
      <c r="AQ14" s="14">
        <v>3</v>
      </c>
      <c r="AR14" s="14">
        <v>3</v>
      </c>
      <c r="AS14" s="14">
        <v>3</v>
      </c>
      <c r="AT14" s="14">
        <v>6</v>
      </c>
      <c r="AU14" s="14">
        <v>3</v>
      </c>
      <c r="AV14" s="14">
        <v>3</v>
      </c>
      <c r="AW14" s="14">
        <v>3</v>
      </c>
      <c r="AX14" s="14">
        <v>3</v>
      </c>
      <c r="AY14" s="14">
        <v>3</v>
      </c>
      <c r="AZ14" s="14">
        <v>3</v>
      </c>
      <c r="BA14" s="14">
        <v>3</v>
      </c>
      <c r="BB14" s="14">
        <v>3</v>
      </c>
      <c r="BC14" s="14">
        <v>3</v>
      </c>
      <c r="BD14" s="14">
        <v>3</v>
      </c>
      <c r="BE14" s="14">
        <v>3</v>
      </c>
      <c r="BF14" s="14">
        <v>3</v>
      </c>
      <c r="BG14" s="14">
        <v>3</v>
      </c>
      <c r="BH14" s="14">
        <v>3</v>
      </c>
      <c r="BI14" s="14">
        <v>3</v>
      </c>
      <c r="BJ14" s="14">
        <v>3</v>
      </c>
      <c r="BK14" s="14">
        <v>6</v>
      </c>
      <c r="BL14" s="14">
        <v>3</v>
      </c>
      <c r="BM14" s="14">
        <v>3</v>
      </c>
      <c r="BN14" s="14">
        <v>6</v>
      </c>
      <c r="BO14" s="14">
        <v>3</v>
      </c>
      <c r="BP14" s="14">
        <v>3</v>
      </c>
      <c r="BQ14" s="14">
        <v>3</v>
      </c>
      <c r="BR14" s="14">
        <v>3</v>
      </c>
      <c r="BS14" s="14">
        <v>6</v>
      </c>
      <c r="BT14" s="14">
        <v>6</v>
      </c>
      <c r="BU14" s="14">
        <v>3</v>
      </c>
      <c r="BV14" s="14">
        <v>3</v>
      </c>
      <c r="BW14" s="14">
        <v>3</v>
      </c>
      <c r="BX14" s="14">
        <v>3</v>
      </c>
      <c r="BY14" s="14">
        <v>3</v>
      </c>
      <c r="BZ14" s="14">
        <v>3</v>
      </c>
      <c r="CA14" s="14">
        <v>3</v>
      </c>
      <c r="CB14" s="14">
        <v>6</v>
      </c>
      <c r="CC14" s="14">
        <v>3</v>
      </c>
      <c r="CD14" s="14">
        <v>3</v>
      </c>
      <c r="CE14" s="14">
        <v>6</v>
      </c>
      <c r="CF14" s="14">
        <v>6</v>
      </c>
      <c r="CG14" s="14">
        <v>3</v>
      </c>
      <c r="CH14" s="14">
        <v>3</v>
      </c>
      <c r="CI14" s="14">
        <v>3</v>
      </c>
      <c r="CJ14" s="14">
        <v>6</v>
      </c>
      <c r="CK14" s="14">
        <v>3</v>
      </c>
      <c r="CL14" s="14">
        <v>6</v>
      </c>
      <c r="CM14" s="14">
        <v>3</v>
      </c>
      <c r="CN14" s="14">
        <v>3</v>
      </c>
      <c r="CO14" s="14">
        <v>3</v>
      </c>
      <c r="CP14" s="14">
        <v>3</v>
      </c>
      <c r="CQ14" s="14">
        <v>3</v>
      </c>
      <c r="CR14" s="14">
        <v>6</v>
      </c>
      <c r="CS14" s="14">
        <v>3</v>
      </c>
      <c r="CT14" s="14">
        <v>6</v>
      </c>
      <c r="CU14" s="14">
        <v>3</v>
      </c>
      <c r="CV14" s="14">
        <v>3</v>
      </c>
      <c r="CW14" s="14">
        <v>3</v>
      </c>
      <c r="CX14" s="14">
        <v>3</v>
      </c>
      <c r="CY14" s="14">
        <v>3</v>
      </c>
      <c r="CZ14" s="14">
        <v>6</v>
      </c>
      <c r="DA14" s="14">
        <v>6</v>
      </c>
      <c r="DB14" s="14">
        <v>6</v>
      </c>
      <c r="DC14" s="14">
        <v>3</v>
      </c>
      <c r="DD14" s="14">
        <v>6</v>
      </c>
      <c r="DE14" s="14">
        <v>3</v>
      </c>
      <c r="DF14" s="14">
        <v>6</v>
      </c>
      <c r="DG14" s="14">
        <v>3</v>
      </c>
      <c r="DH14" s="14">
        <v>3</v>
      </c>
      <c r="DI14" s="14">
        <v>3</v>
      </c>
      <c r="DJ14" s="14">
        <v>6</v>
      </c>
      <c r="DK14" s="14">
        <v>6</v>
      </c>
      <c r="DL14" s="14">
        <v>3</v>
      </c>
      <c r="DM14" s="14">
        <v>3</v>
      </c>
      <c r="DN14" s="14">
        <v>3</v>
      </c>
      <c r="DO14" s="14">
        <v>6</v>
      </c>
      <c r="DP14" s="14">
        <v>6</v>
      </c>
      <c r="DQ14" s="14">
        <v>6</v>
      </c>
      <c r="DR14" s="14">
        <v>6</v>
      </c>
      <c r="DS14" s="14">
        <v>6</v>
      </c>
      <c r="DT14" s="14">
        <v>6</v>
      </c>
      <c r="DU14" s="14">
        <v>3</v>
      </c>
      <c r="DV14" s="14">
        <v>3</v>
      </c>
      <c r="DW14" s="14">
        <v>3</v>
      </c>
      <c r="DX14" s="14">
        <v>3</v>
      </c>
      <c r="DY14" s="14">
        <v>3</v>
      </c>
      <c r="DZ14" s="14">
        <v>3</v>
      </c>
      <c r="EA14" s="14">
        <v>6</v>
      </c>
      <c r="EB14" s="14">
        <v>6</v>
      </c>
      <c r="EC14" s="14">
        <v>3</v>
      </c>
      <c r="ED14" s="14">
        <v>6</v>
      </c>
      <c r="EE14" s="14">
        <v>6</v>
      </c>
      <c r="EF14" s="14">
        <v>6</v>
      </c>
      <c r="EG14" s="14">
        <v>6</v>
      </c>
      <c r="EH14" s="14">
        <v>6</v>
      </c>
      <c r="EI14" s="14">
        <v>3</v>
      </c>
      <c r="EJ14" s="14">
        <v>3</v>
      </c>
      <c r="EK14" s="14">
        <v>3</v>
      </c>
      <c r="EL14" s="14">
        <v>3</v>
      </c>
      <c r="EM14" s="14">
        <v>3</v>
      </c>
      <c r="EN14" s="14">
        <v>6</v>
      </c>
      <c r="EO14" s="14">
        <v>3</v>
      </c>
      <c r="EP14" s="14">
        <v>3</v>
      </c>
      <c r="EQ14" s="14">
        <v>6</v>
      </c>
      <c r="ER14" s="14">
        <v>6</v>
      </c>
      <c r="ES14" s="14">
        <v>6</v>
      </c>
      <c r="ET14" s="14">
        <v>6</v>
      </c>
      <c r="EU14" s="14">
        <v>3</v>
      </c>
      <c r="EV14" s="14">
        <v>3</v>
      </c>
      <c r="EW14" s="14">
        <v>6</v>
      </c>
      <c r="EX14" s="14">
        <v>3</v>
      </c>
      <c r="EY14" s="14">
        <v>6</v>
      </c>
      <c r="EZ14" s="14">
        <v>3</v>
      </c>
      <c r="FA14" s="14">
        <v>3</v>
      </c>
      <c r="FB14" s="14">
        <v>3</v>
      </c>
      <c r="FC14" s="14">
        <v>6</v>
      </c>
      <c r="FD14" s="14">
        <v>6</v>
      </c>
      <c r="FE14" s="14">
        <v>3</v>
      </c>
      <c r="FF14" s="14">
        <v>6</v>
      </c>
      <c r="FG14" s="14">
        <v>3</v>
      </c>
      <c r="FH14" s="14">
        <v>3</v>
      </c>
      <c r="FI14" s="14">
        <v>6</v>
      </c>
      <c r="FJ14" s="14">
        <v>3</v>
      </c>
      <c r="FK14" s="14">
        <v>3</v>
      </c>
      <c r="FL14" s="14">
        <v>3</v>
      </c>
      <c r="FM14" s="14">
        <v>3</v>
      </c>
      <c r="FN14" s="14">
        <v>3</v>
      </c>
      <c r="FO14" s="14">
        <v>3</v>
      </c>
      <c r="FP14" s="14">
        <v>3</v>
      </c>
      <c r="FQ14" s="14">
        <v>3</v>
      </c>
      <c r="FR14" s="14">
        <v>3</v>
      </c>
      <c r="FS14" s="14">
        <v>3</v>
      </c>
      <c r="FT14" s="14">
        <v>6</v>
      </c>
      <c r="FU14" s="14">
        <v>6</v>
      </c>
      <c r="FV14" s="14">
        <v>3</v>
      </c>
      <c r="FW14" s="14">
        <v>3</v>
      </c>
      <c r="FX14" s="14">
        <v>6</v>
      </c>
      <c r="FY14" s="15"/>
      <c r="FZ14" s="4">
        <f>COUNTIF(B13:FY13,6)</f>
        <v>0</v>
      </c>
    </row>
    <row r="15" spans="1:254" x14ac:dyDescent="0.25">
      <c r="A15" t="s">
        <v>394</v>
      </c>
      <c r="B15" s="10">
        <f>B13</f>
        <v>42214169.530000001</v>
      </c>
      <c r="C15" s="10">
        <f t="shared" ref="C15:BN15" si="0">C13</f>
        <v>273615939.11900008</v>
      </c>
      <c r="D15" s="10">
        <f t="shared" si="0"/>
        <v>28961780.938000012</v>
      </c>
      <c r="E15" s="10">
        <f t="shared" si="0"/>
        <v>162863284.47899997</v>
      </c>
      <c r="F15" s="10">
        <f t="shared" si="0"/>
        <v>8027112.5817200001</v>
      </c>
      <c r="G15" s="10">
        <f t="shared" si="0"/>
        <v>9599031.3550000004</v>
      </c>
      <c r="H15" s="10">
        <f t="shared" si="0"/>
        <v>57990118.270999998</v>
      </c>
      <c r="I15" s="10">
        <f t="shared" si="0"/>
        <v>19297232.034999996</v>
      </c>
      <c r="J15" s="10">
        <f t="shared" si="0"/>
        <v>2801695.9840000002</v>
      </c>
      <c r="K15" s="10">
        <f t="shared" si="0"/>
        <v>2822989.52</v>
      </c>
      <c r="L15" s="10">
        <f t="shared" si="0"/>
        <v>4936293.9994659992</v>
      </c>
      <c r="M15" s="10">
        <f t="shared" si="0"/>
        <v>404104473.62</v>
      </c>
      <c r="N15" s="10">
        <f t="shared" si="0"/>
        <v>71479750.920000002</v>
      </c>
      <c r="O15" s="10">
        <f t="shared" si="0"/>
        <v>3667377.5019999999</v>
      </c>
      <c r="P15" s="10">
        <f t="shared" si="0"/>
        <v>298502307.43999994</v>
      </c>
      <c r="Q15" s="10">
        <f t="shared" si="0"/>
        <v>70508953.880999997</v>
      </c>
      <c r="R15" s="10">
        <f t="shared" si="0"/>
        <v>3703577.8093199972</v>
      </c>
      <c r="S15" s="10">
        <f t="shared" si="0"/>
        <v>2624581.7201130004</v>
      </c>
      <c r="T15" s="10">
        <f t="shared" si="0"/>
        <v>619857.40806699987</v>
      </c>
      <c r="U15" s="10">
        <f t="shared" si="0"/>
        <v>3231123.7269999995</v>
      </c>
      <c r="V15" s="10">
        <f t="shared" si="0"/>
        <v>2601605.3279999997</v>
      </c>
      <c r="W15" s="10">
        <f t="shared" si="0"/>
        <v>933874.06261599995</v>
      </c>
      <c r="X15" s="10">
        <f t="shared" si="0"/>
        <v>9192617.256719999</v>
      </c>
      <c r="Y15" s="10">
        <f t="shared" si="0"/>
        <v>3141106.5724499999</v>
      </c>
      <c r="Z15" s="10">
        <f t="shared" si="0"/>
        <v>194137605.12400001</v>
      </c>
      <c r="AA15" s="10">
        <f t="shared" si="0"/>
        <v>36515370.181999981</v>
      </c>
      <c r="AB15" s="10">
        <f t="shared" si="0"/>
        <v>2141151.9014399997</v>
      </c>
      <c r="AC15" s="10">
        <f t="shared" si="0"/>
        <v>4953473.9448959995</v>
      </c>
      <c r="AD15" s="10">
        <f t="shared" si="0"/>
        <v>1549829.1472580002</v>
      </c>
      <c r="AE15" s="10">
        <f t="shared" si="0"/>
        <v>2294875.6834219997</v>
      </c>
      <c r="AF15" s="10">
        <f t="shared" si="0"/>
        <v>3402128.8773500007</v>
      </c>
      <c r="AG15" s="10">
        <f t="shared" si="0"/>
        <v>10682276.58842</v>
      </c>
      <c r="AH15" s="10">
        <f t="shared" si="0"/>
        <v>4971316.3999999994</v>
      </c>
      <c r="AI15" s="10">
        <f t="shared" si="0"/>
        <v>2645688.0812879996</v>
      </c>
      <c r="AJ15" s="10">
        <f t="shared" si="0"/>
        <v>2045509.4965599999</v>
      </c>
      <c r="AK15" s="10">
        <f t="shared" si="0"/>
        <v>1994586.6240000005</v>
      </c>
      <c r="AL15" s="10">
        <f t="shared" si="0"/>
        <v>3963842.576692</v>
      </c>
      <c r="AM15" s="10">
        <f t="shared" si="0"/>
        <v>91992.079999999987</v>
      </c>
      <c r="AN15" s="10">
        <f t="shared" si="0"/>
        <v>36175172.046160005</v>
      </c>
      <c r="AO15" s="10">
        <f t="shared" si="0"/>
        <v>282834019.171</v>
      </c>
      <c r="AP15" s="10">
        <f t="shared" si="0"/>
        <v>2433109.7312849998</v>
      </c>
      <c r="AQ15" s="10">
        <f t="shared" si="0"/>
        <v>358664576.86879998</v>
      </c>
      <c r="AR15" s="10">
        <f t="shared" si="0"/>
        <v>16240203.251860015</v>
      </c>
      <c r="AS15" s="10">
        <f t="shared" si="0"/>
        <v>14916664.01</v>
      </c>
      <c r="AT15" s="10">
        <f t="shared" si="0"/>
        <v>2727811.6673080004</v>
      </c>
      <c r="AU15" s="10">
        <f t="shared" si="0"/>
        <v>3675523.8789999997</v>
      </c>
      <c r="AV15" s="10">
        <f t="shared" si="0"/>
        <v>3341156.9220400001</v>
      </c>
      <c r="AW15" s="10">
        <f t="shared" si="0"/>
        <v>1128107.2340599999</v>
      </c>
      <c r="AX15" s="10">
        <f t="shared" si="0"/>
        <v>4266522.3400000008</v>
      </c>
      <c r="AY15" s="10">
        <f t="shared" si="0"/>
        <v>124261656.54759999</v>
      </c>
      <c r="AZ15" s="10">
        <f t="shared" si="0"/>
        <v>74232752.939999998</v>
      </c>
      <c r="BA15" s="10">
        <f t="shared" si="0"/>
        <v>76845938.235440001</v>
      </c>
      <c r="BB15" s="10">
        <f t="shared" si="0"/>
        <v>153286735.26030001</v>
      </c>
      <c r="BC15" s="10">
        <f t="shared" si="0"/>
        <v>23212222.829999998</v>
      </c>
      <c r="BD15" s="10">
        <f t="shared" si="0"/>
        <v>9056658.2558399998</v>
      </c>
      <c r="BE15" s="10">
        <f t="shared" si="0"/>
        <v>193375586.18000001</v>
      </c>
      <c r="BF15" s="10">
        <f t="shared" si="0"/>
        <v>9930960.1900000013</v>
      </c>
      <c r="BG15" s="10">
        <f t="shared" si="0"/>
        <v>5508962.2111</v>
      </c>
      <c r="BH15" s="10">
        <f t="shared" si="0"/>
        <v>3824756.4184899996</v>
      </c>
      <c r="BI15" s="10">
        <f t="shared" si="0"/>
        <v>40695665.95000001</v>
      </c>
      <c r="BJ15" s="10">
        <f t="shared" si="0"/>
        <v>310985693.11999995</v>
      </c>
      <c r="BK15" s="10">
        <f t="shared" si="0"/>
        <v>1976326.2120000001</v>
      </c>
      <c r="BL15" s="10">
        <f t="shared" si="0"/>
        <v>4252642.8</v>
      </c>
      <c r="BM15" s="10">
        <f t="shared" si="0"/>
        <v>24946785.712999992</v>
      </c>
      <c r="BN15" s="10">
        <f t="shared" si="0"/>
        <v>10554581.148242999</v>
      </c>
      <c r="BO15" s="10">
        <f t="shared" ref="BO15:DZ15" si="1">BO13</f>
        <v>794534.27577399951</v>
      </c>
      <c r="BP15" s="10">
        <f t="shared" si="1"/>
        <v>19130431.120820001</v>
      </c>
      <c r="BQ15" s="10">
        <f t="shared" si="1"/>
        <v>41811440.245000005</v>
      </c>
      <c r="BR15" s="10">
        <f t="shared" si="1"/>
        <v>10919866.196899999</v>
      </c>
      <c r="BS15" s="10">
        <f t="shared" si="1"/>
        <v>2516984.7390300003</v>
      </c>
      <c r="BT15" s="10">
        <f t="shared" si="1"/>
        <v>3554441.3733610003</v>
      </c>
      <c r="BU15" s="10">
        <f t="shared" si="1"/>
        <v>573.13810999994166</v>
      </c>
      <c r="BV15" s="10">
        <f t="shared" si="1"/>
        <v>5534662.7926799981</v>
      </c>
      <c r="BW15" s="10">
        <f t="shared" si="1"/>
        <v>632480.51428999985</v>
      </c>
      <c r="BX15" s="10">
        <f t="shared" si="1"/>
        <v>2652516.9500000002</v>
      </c>
      <c r="BY15" s="10">
        <f t="shared" si="1"/>
        <v>2848143.301</v>
      </c>
      <c r="BZ15" s="10">
        <f t="shared" si="1"/>
        <v>440987.32055799983</v>
      </c>
      <c r="CA15" s="10">
        <f t="shared" si="1"/>
        <v>424916735.66479999</v>
      </c>
      <c r="CB15" s="10">
        <f t="shared" si="1"/>
        <v>3016585.953216</v>
      </c>
      <c r="CC15" s="10">
        <f t="shared" si="1"/>
        <v>2277818.44184</v>
      </c>
      <c r="CD15" s="10">
        <f t="shared" si="1"/>
        <v>1829751.7839999998</v>
      </c>
      <c r="CE15" s="10">
        <f t="shared" si="1"/>
        <v>1616385.7706299997</v>
      </c>
      <c r="CF15" s="10">
        <f t="shared" si="1"/>
        <v>2929003.4990000003</v>
      </c>
      <c r="CG15" s="10">
        <f t="shared" si="1"/>
        <v>1788181.0846200001</v>
      </c>
      <c r="CH15" s="10">
        <f t="shared" si="1"/>
        <v>5137432.5129999993</v>
      </c>
      <c r="CI15" s="10">
        <f t="shared" si="1"/>
        <v>1334596.8128860011</v>
      </c>
      <c r="CJ15" s="10">
        <f t="shared" si="1"/>
        <v>31508773.294059996</v>
      </c>
      <c r="CK15" s="10">
        <f t="shared" si="1"/>
        <v>12219955.0185</v>
      </c>
      <c r="CL15" s="10">
        <f t="shared" si="1"/>
        <v>7612716.6166399997</v>
      </c>
      <c r="CM15" s="10">
        <f t="shared" si="1"/>
        <v>169196251.80000001</v>
      </c>
      <c r="CN15" s="10">
        <f t="shared" si="1"/>
        <v>67690853.329999998</v>
      </c>
      <c r="CO15" s="10">
        <f t="shared" si="1"/>
        <v>0</v>
      </c>
      <c r="CP15" s="10">
        <f t="shared" si="1"/>
        <v>7430972.7533779992</v>
      </c>
      <c r="CQ15" s="10">
        <f t="shared" si="1"/>
        <v>3490428.8850400001</v>
      </c>
      <c r="CR15" s="10">
        <f t="shared" si="1"/>
        <v>2876412.6711119995</v>
      </c>
      <c r="CS15" s="10">
        <f t="shared" si="1"/>
        <v>1848822.7540000002</v>
      </c>
      <c r="CT15" s="10">
        <f t="shared" si="1"/>
        <v>4838439.4364</v>
      </c>
      <c r="CU15" s="10">
        <f t="shared" si="1"/>
        <v>697680.90489999996</v>
      </c>
      <c r="CV15" s="10">
        <f t="shared" si="1"/>
        <v>2422906.5167769995</v>
      </c>
      <c r="CW15" s="10">
        <f t="shared" si="1"/>
        <v>3652280.6644960004</v>
      </c>
      <c r="CX15" s="10">
        <f t="shared" si="1"/>
        <v>1045301.5449999999</v>
      </c>
      <c r="CY15" s="10">
        <f t="shared" si="1"/>
        <v>13945199.27</v>
      </c>
      <c r="CZ15" s="10">
        <f t="shared" si="1"/>
        <v>2191490.3050000002</v>
      </c>
      <c r="DA15" s="10">
        <f t="shared" si="1"/>
        <v>3474709.6760000004</v>
      </c>
      <c r="DB15" s="10">
        <f t="shared" si="1"/>
        <v>2122775.7861580001</v>
      </c>
      <c r="DC15" s="10">
        <f t="shared" si="1"/>
        <v>2398123.1231999998</v>
      </c>
      <c r="DD15" s="10">
        <f t="shared" si="1"/>
        <v>2352112.5224499996</v>
      </c>
      <c r="DE15" s="10">
        <f t="shared" si="1"/>
        <v>138256390.77799997</v>
      </c>
      <c r="DF15" s="10">
        <f t="shared" si="1"/>
        <v>720011.47580299969</v>
      </c>
      <c r="DG15" s="10">
        <f t="shared" si="1"/>
        <v>9974630.8879479989</v>
      </c>
      <c r="DH15" s="10">
        <f t="shared" si="1"/>
        <v>13654462.3935</v>
      </c>
      <c r="DI15" s="10">
        <f t="shared" si="1"/>
        <v>6346308.0161899999</v>
      </c>
      <c r="DJ15" s="10">
        <f t="shared" si="1"/>
        <v>5097135.9205199992</v>
      </c>
      <c r="DK15" s="10">
        <f t="shared" si="1"/>
        <v>41442662.483450003</v>
      </c>
      <c r="DL15" s="10">
        <f t="shared" si="1"/>
        <v>3638952.3911990002</v>
      </c>
      <c r="DM15" s="10">
        <f t="shared" si="1"/>
        <v>7989765.8030000003</v>
      </c>
      <c r="DN15" s="10">
        <f t="shared" si="1"/>
        <v>27319224.710000001</v>
      </c>
      <c r="DO15" s="10">
        <f t="shared" si="1"/>
        <v>2870643.6300000004</v>
      </c>
      <c r="DP15" s="10">
        <f t="shared" si="1"/>
        <v>41.956319999182597</v>
      </c>
      <c r="DQ15" s="10">
        <f t="shared" si="1"/>
        <v>13473184.276000001</v>
      </c>
      <c r="DR15" s="10">
        <f t="shared" si="1"/>
        <v>7179700.2199999997</v>
      </c>
      <c r="DS15" s="10">
        <f t="shared" si="1"/>
        <v>3285314.2958740001</v>
      </c>
      <c r="DT15" s="10">
        <f t="shared" si="1"/>
        <v>4333938.7699999996</v>
      </c>
      <c r="DU15" s="10">
        <f t="shared" si="1"/>
        <v>3530175.6519999998</v>
      </c>
      <c r="DV15" s="10">
        <f t="shared" si="1"/>
        <v>4093697.8424250004</v>
      </c>
      <c r="DW15" s="10">
        <f t="shared" si="1"/>
        <v>1229646.3384000002</v>
      </c>
      <c r="DX15" s="10">
        <f t="shared" si="1"/>
        <v>1485060.2430399992</v>
      </c>
      <c r="DY15" s="10">
        <f t="shared" si="1"/>
        <v>3792811.7438599998</v>
      </c>
      <c r="DZ15" s="10">
        <f t="shared" si="1"/>
        <v>213.47430000000168</v>
      </c>
      <c r="EA15" s="10">
        <f t="shared" ref="EA15:FX15" si="2">EA13</f>
        <v>4762440.38</v>
      </c>
      <c r="EB15" s="10">
        <f t="shared" si="2"/>
        <v>3287567.2440000004</v>
      </c>
      <c r="EC15" s="10">
        <f t="shared" si="2"/>
        <v>356.74991999869235</v>
      </c>
      <c r="ED15" s="10">
        <f t="shared" si="2"/>
        <v>3104140.5</v>
      </c>
      <c r="EE15" s="10">
        <f t="shared" si="2"/>
        <v>13991193.142125001</v>
      </c>
      <c r="EF15" s="10">
        <f t="shared" si="2"/>
        <v>3218275.6289999997</v>
      </c>
      <c r="EG15" s="10">
        <f t="shared" si="2"/>
        <v>3647108.49</v>
      </c>
      <c r="EH15" s="10">
        <f t="shared" si="2"/>
        <v>126810336.79700002</v>
      </c>
      <c r="EI15" s="10">
        <f t="shared" si="2"/>
        <v>80372733.56099999</v>
      </c>
      <c r="EJ15" s="10">
        <f t="shared" si="2"/>
        <v>5179861.2919299994</v>
      </c>
      <c r="EK15" s="10">
        <f t="shared" si="2"/>
        <v>4001736.0226800004</v>
      </c>
      <c r="EL15" s="10">
        <f t="shared" si="2"/>
        <v>2772445.7338200002</v>
      </c>
      <c r="EM15" s="10">
        <f t="shared" si="2"/>
        <v>9544203.2299999986</v>
      </c>
      <c r="EN15" s="10">
        <f t="shared" si="2"/>
        <v>3420305.2949999999</v>
      </c>
      <c r="EO15" s="10">
        <f t="shared" si="2"/>
        <v>2115365.0727599994</v>
      </c>
      <c r="EP15" s="10">
        <f t="shared" si="2"/>
        <v>17461279.677229997</v>
      </c>
      <c r="EQ15" s="10">
        <f t="shared" si="2"/>
        <v>1918376</v>
      </c>
      <c r="ER15" s="10">
        <f t="shared" si="2"/>
        <v>2195259.9159999997</v>
      </c>
      <c r="ES15" s="10">
        <f t="shared" si="2"/>
        <v>2897062.003</v>
      </c>
      <c r="ET15" s="10">
        <f t="shared" si="2"/>
        <v>6527427.7440000009</v>
      </c>
      <c r="EU15" s="10">
        <f t="shared" si="2"/>
        <v>721934.32409000001</v>
      </c>
      <c r="EV15" s="10">
        <f t="shared" si="2"/>
        <v>4078512.7731340001</v>
      </c>
      <c r="EW15" s="10">
        <f t="shared" si="2"/>
        <v>3221226.8261100003</v>
      </c>
      <c r="EX15" s="10">
        <f t="shared" si="2"/>
        <v>6610995.25</v>
      </c>
      <c r="EY15" s="10">
        <f t="shared" si="2"/>
        <v>1880500.6441799996</v>
      </c>
      <c r="EZ15" s="10">
        <f t="shared" si="2"/>
        <v>3718125.62</v>
      </c>
      <c r="FA15" s="10">
        <f t="shared" si="2"/>
        <v>454763.92431999941</v>
      </c>
      <c r="FB15" s="10">
        <f t="shared" si="2"/>
        <v>10040049.289850002</v>
      </c>
      <c r="FC15" s="10">
        <f t="shared" si="2"/>
        <v>4160760.946</v>
      </c>
      <c r="FD15" s="10">
        <f t="shared" si="2"/>
        <v>1382782.895976</v>
      </c>
      <c r="FE15" s="10">
        <f t="shared" si="2"/>
        <v>3037369.4129999997</v>
      </c>
      <c r="FF15" s="10">
        <f t="shared" si="2"/>
        <v>1790644.963</v>
      </c>
      <c r="FG15" s="10">
        <f t="shared" si="2"/>
        <v>753008.93489599985</v>
      </c>
      <c r="FH15" s="10">
        <f t="shared" si="2"/>
        <v>6055149.0827580011</v>
      </c>
      <c r="FI15" s="10">
        <f t="shared" si="2"/>
        <v>2806928.8258400001</v>
      </c>
      <c r="FJ15" s="10">
        <f t="shared" si="2"/>
        <v>4445228.459999999</v>
      </c>
      <c r="FK15" s="10">
        <f t="shared" si="2"/>
        <v>37125858.07</v>
      </c>
      <c r="FL15" s="10">
        <f t="shared" si="2"/>
        <v>14959233.639999999</v>
      </c>
      <c r="FM15" s="10">
        <f t="shared" si="2"/>
        <v>187158459.45000002</v>
      </c>
      <c r="FN15" s="10">
        <f t="shared" si="2"/>
        <v>933.32627999898978</v>
      </c>
      <c r="FO15" s="10">
        <f t="shared" si="2"/>
        <v>12045549.848855002</v>
      </c>
      <c r="FP15" s="10">
        <f t="shared" si="2"/>
        <v>0</v>
      </c>
      <c r="FQ15" s="10">
        <f t="shared" si="2"/>
        <v>0</v>
      </c>
      <c r="FR15" s="10">
        <f t="shared" si="2"/>
        <v>613563.14332000026</v>
      </c>
      <c r="FS15" s="10">
        <f t="shared" si="2"/>
        <v>46.856099999815342</v>
      </c>
      <c r="FT15" s="10">
        <f t="shared" si="2"/>
        <v>6905126.3795000007</v>
      </c>
      <c r="FU15" s="10">
        <f t="shared" si="2"/>
        <v>6281074.5008800002</v>
      </c>
      <c r="FV15" s="10">
        <f t="shared" si="2"/>
        <v>2791805.3951019999</v>
      </c>
      <c r="FW15" s="10">
        <f t="shared" si="2"/>
        <v>1281726.7192499998</v>
      </c>
      <c r="FX15" s="10">
        <f t="shared" si="2"/>
        <v>237834042.62999994</v>
      </c>
      <c r="FY15" s="4">
        <f>SUM(B15:FX15)</f>
        <v>5589977903.1786909</v>
      </c>
      <c r="FZ15" s="32"/>
      <c r="GA15" s="4"/>
      <c r="GB15" s="26"/>
    </row>
    <row r="16" spans="1:254" x14ac:dyDescent="0.25">
      <c r="A16" t="s">
        <v>395</v>
      </c>
      <c r="B16" s="16">
        <v>27833084.290000003</v>
      </c>
      <c r="C16" s="16">
        <v>173405246.55000001</v>
      </c>
      <c r="D16" s="16">
        <v>17437613.32</v>
      </c>
      <c r="E16" s="16">
        <v>106101786.32000001</v>
      </c>
      <c r="F16" s="16">
        <v>3557611.04</v>
      </c>
      <c r="G16" s="16">
        <v>6158713.2100000009</v>
      </c>
      <c r="H16" s="16">
        <v>36261893.039999999</v>
      </c>
      <c r="I16" s="16">
        <v>9260508.3399999999</v>
      </c>
      <c r="J16" s="16">
        <v>1415520.3599999999</v>
      </c>
      <c r="K16" s="16">
        <v>1222594.58</v>
      </c>
      <c r="L16" s="16">
        <v>2862168.7100000004</v>
      </c>
      <c r="M16" s="16">
        <v>261656181.05000001</v>
      </c>
      <c r="N16" s="16">
        <v>44825779.019999996</v>
      </c>
      <c r="O16" s="16">
        <v>1626886.32</v>
      </c>
      <c r="P16" s="16">
        <v>194838659.89999998</v>
      </c>
      <c r="Q16" s="16">
        <v>34902995.18</v>
      </c>
      <c r="R16" s="16">
        <v>1678850.4700000002</v>
      </c>
      <c r="S16" s="16">
        <v>1708704.8399999999</v>
      </c>
      <c r="T16" s="16">
        <v>373029.55</v>
      </c>
      <c r="U16" s="16">
        <v>1563721.96</v>
      </c>
      <c r="V16" s="16">
        <v>2072973.0799999998</v>
      </c>
      <c r="W16" s="16">
        <v>611849.29</v>
      </c>
      <c r="X16" s="16">
        <v>4679535.6899999995</v>
      </c>
      <c r="Y16" s="16">
        <v>2073503.0299999998</v>
      </c>
      <c r="Z16" s="16">
        <v>113384527.48999998</v>
      </c>
      <c r="AA16" s="16">
        <v>14613196.77</v>
      </c>
      <c r="AB16" s="16">
        <v>1131808.56</v>
      </c>
      <c r="AC16" s="16">
        <v>2865989.5</v>
      </c>
      <c r="AD16" s="16">
        <v>739029.01</v>
      </c>
      <c r="AE16" s="16">
        <v>1148493.74</v>
      </c>
      <c r="AF16" s="16">
        <v>3167028.64</v>
      </c>
      <c r="AG16" s="16">
        <v>7011367.9499999993</v>
      </c>
      <c r="AH16" s="16">
        <v>2523316.0000000005</v>
      </c>
      <c r="AI16" s="16">
        <v>1637185.2199999997</v>
      </c>
      <c r="AJ16" s="16">
        <v>975518.8</v>
      </c>
      <c r="AK16" s="16">
        <v>1248033.26</v>
      </c>
      <c r="AL16" s="16">
        <v>2599477.81</v>
      </c>
      <c r="AM16" s="16">
        <v>3679.37</v>
      </c>
      <c r="AN16" s="16">
        <v>21990524.050000004</v>
      </c>
      <c r="AO16" s="16">
        <v>155626066.07999998</v>
      </c>
      <c r="AP16" s="16">
        <v>1585884.9900000002</v>
      </c>
      <c r="AQ16" s="16">
        <v>228356742.60000002</v>
      </c>
      <c r="AR16" s="16">
        <v>9228148.4199999999</v>
      </c>
      <c r="AS16" s="16">
        <v>10920207.770000001</v>
      </c>
      <c r="AT16" s="16">
        <v>1456733.6900000002</v>
      </c>
      <c r="AU16" s="16">
        <v>2385311.6799999997</v>
      </c>
      <c r="AV16" s="16">
        <v>2207542.75</v>
      </c>
      <c r="AW16" s="16">
        <v>684344.47</v>
      </c>
      <c r="AX16" s="16">
        <v>2812628</v>
      </c>
      <c r="AY16" s="16">
        <v>82148478.110000014</v>
      </c>
      <c r="AZ16" s="16">
        <v>48248616.239999995</v>
      </c>
      <c r="BA16" s="16">
        <v>50373623.920000002</v>
      </c>
      <c r="BB16" s="16">
        <v>96928856.850000009</v>
      </c>
      <c r="BC16" s="16">
        <v>14701099.830000002</v>
      </c>
      <c r="BD16" s="16">
        <v>5792019.9500000002</v>
      </c>
      <c r="BE16" s="16">
        <v>125428233.16999999</v>
      </c>
      <c r="BF16" s="16">
        <v>6222819.5800000001</v>
      </c>
      <c r="BG16" s="16">
        <v>3608232.87</v>
      </c>
      <c r="BH16" s="16">
        <v>2523747.71</v>
      </c>
      <c r="BI16" s="16">
        <v>26057242.969999999</v>
      </c>
      <c r="BJ16" s="16">
        <v>194580438.16</v>
      </c>
      <c r="BK16" s="16">
        <v>989234.25</v>
      </c>
      <c r="BL16" s="16">
        <v>3026085.51</v>
      </c>
      <c r="BM16" s="16">
        <v>16152470.970000001</v>
      </c>
      <c r="BN16" s="16">
        <v>5132863.84</v>
      </c>
      <c r="BO16" s="16">
        <v>401068.19</v>
      </c>
      <c r="BP16" s="16">
        <v>11215592.82</v>
      </c>
      <c r="BQ16" s="16">
        <v>26733899.789999999</v>
      </c>
      <c r="BR16" s="16">
        <v>6811848.1599999992</v>
      </c>
      <c r="BS16" s="16">
        <v>1187290.48</v>
      </c>
      <c r="BT16" s="16">
        <v>1754842.7</v>
      </c>
      <c r="BU16" s="16">
        <v>0</v>
      </c>
      <c r="BV16" s="16">
        <v>2839589.55</v>
      </c>
      <c r="BW16" s="16">
        <v>345817.35000000003</v>
      </c>
      <c r="BX16" s="16">
        <v>1446033.05</v>
      </c>
      <c r="BY16" s="16">
        <v>1699201.31</v>
      </c>
      <c r="BZ16" s="16">
        <v>263851.74</v>
      </c>
      <c r="CA16" s="16">
        <v>266248564.34</v>
      </c>
      <c r="CB16" s="16">
        <v>1445895.66</v>
      </c>
      <c r="CC16" s="16">
        <v>1787211.9200000002</v>
      </c>
      <c r="CD16" s="16">
        <v>1018811.3799999999</v>
      </c>
      <c r="CE16" s="16">
        <v>764257.74</v>
      </c>
      <c r="CF16" s="16">
        <v>1427905</v>
      </c>
      <c r="CG16" s="16">
        <v>1174565.3500000001</v>
      </c>
      <c r="CH16" s="16">
        <v>3282071.96</v>
      </c>
      <c r="CI16" s="16">
        <v>168337.77000000002</v>
      </c>
      <c r="CJ16" s="16">
        <v>18025689.259999998</v>
      </c>
      <c r="CK16" s="16">
        <v>7964987.4700000007</v>
      </c>
      <c r="CL16" s="16">
        <v>3810927.1199999996</v>
      </c>
      <c r="CM16" s="16">
        <v>109583526.81</v>
      </c>
      <c r="CN16" s="16">
        <v>40169947.789999999</v>
      </c>
      <c r="CO16" s="16">
        <v>0</v>
      </c>
      <c r="CP16" s="16">
        <v>4783559.18</v>
      </c>
      <c r="CQ16" s="16">
        <v>2216326.79</v>
      </c>
      <c r="CR16" s="16">
        <v>1388765.19</v>
      </c>
      <c r="CS16" s="16">
        <v>1055859.8999999999</v>
      </c>
      <c r="CT16" s="16">
        <v>2143137.86</v>
      </c>
      <c r="CU16" s="16">
        <v>470558.23</v>
      </c>
      <c r="CV16" s="16">
        <v>1573695.23</v>
      </c>
      <c r="CW16" s="16">
        <v>2337281.9000000004</v>
      </c>
      <c r="CX16" s="16">
        <v>690674.74999999988</v>
      </c>
      <c r="CY16" s="16">
        <v>8973806.629999999</v>
      </c>
      <c r="CZ16" s="16">
        <v>1071587.73</v>
      </c>
      <c r="DA16" s="16">
        <v>1755471.37</v>
      </c>
      <c r="DB16" s="16">
        <v>1017180.2400000001</v>
      </c>
      <c r="DC16" s="16">
        <v>1493684.73</v>
      </c>
      <c r="DD16" s="16">
        <v>1123736.53</v>
      </c>
      <c r="DE16" s="16">
        <v>88033276.010000005</v>
      </c>
      <c r="DF16" s="16">
        <v>360944.49</v>
      </c>
      <c r="DG16" s="16">
        <v>6324887.2199999997</v>
      </c>
      <c r="DH16" s="16">
        <v>8225658.0099999998</v>
      </c>
      <c r="DI16" s="16">
        <v>4174496.2899999996</v>
      </c>
      <c r="DJ16" s="16">
        <v>2550161.44</v>
      </c>
      <c r="DK16" s="16">
        <v>20103815.279999997</v>
      </c>
      <c r="DL16" s="16">
        <v>2388528.21</v>
      </c>
      <c r="DM16" s="16">
        <v>5194851.0299999993</v>
      </c>
      <c r="DN16" s="16">
        <v>17724147.859999999</v>
      </c>
      <c r="DO16" s="16">
        <v>1411565.93</v>
      </c>
      <c r="DP16" s="16">
        <v>0</v>
      </c>
      <c r="DQ16" s="16">
        <v>6600868.0999999996</v>
      </c>
      <c r="DR16" s="16">
        <v>3530121.13</v>
      </c>
      <c r="DS16" s="16">
        <v>1623042.21</v>
      </c>
      <c r="DT16" s="16">
        <v>2132515.64</v>
      </c>
      <c r="DU16" s="16">
        <v>2353844.9</v>
      </c>
      <c r="DV16" s="16">
        <v>2694110.6999999997</v>
      </c>
      <c r="DW16" s="16">
        <v>690158.02</v>
      </c>
      <c r="DX16" s="16">
        <v>894748.27</v>
      </c>
      <c r="DY16" s="16">
        <v>2145421.81</v>
      </c>
      <c r="DZ16" s="16">
        <v>0</v>
      </c>
      <c r="EA16" s="16">
        <v>2319764.42</v>
      </c>
      <c r="EB16" s="16">
        <v>1603458.02</v>
      </c>
      <c r="EC16" s="16">
        <v>0</v>
      </c>
      <c r="ED16" s="16">
        <v>1518857.3900000001</v>
      </c>
      <c r="EE16" s="16">
        <v>6884612.1699999999</v>
      </c>
      <c r="EF16" s="16">
        <v>1549748.05</v>
      </c>
      <c r="EG16" s="16">
        <v>1798363.11</v>
      </c>
      <c r="EH16" s="16">
        <v>61243999.940000005</v>
      </c>
      <c r="EI16" s="16">
        <v>51545500.07</v>
      </c>
      <c r="EJ16" s="16">
        <v>3203457.87</v>
      </c>
      <c r="EK16" s="16">
        <v>2712523.2800000003</v>
      </c>
      <c r="EL16" s="16">
        <v>1750820.9600000002</v>
      </c>
      <c r="EM16" s="16">
        <v>6273660.2599999998</v>
      </c>
      <c r="EN16" s="16">
        <v>1669926.21</v>
      </c>
      <c r="EO16" s="16">
        <v>1323945.98</v>
      </c>
      <c r="EP16" s="16">
        <v>11763461.100000001</v>
      </c>
      <c r="EQ16" s="16">
        <v>901556.66</v>
      </c>
      <c r="ER16" s="16">
        <v>1177229.45</v>
      </c>
      <c r="ES16" s="16">
        <v>1329615.03</v>
      </c>
      <c r="ET16" s="16">
        <v>3180484.4600000004</v>
      </c>
      <c r="EU16" s="16">
        <v>450181.80000000005</v>
      </c>
      <c r="EV16" s="16">
        <v>2440672.81</v>
      </c>
      <c r="EW16" s="16">
        <v>1580496.04</v>
      </c>
      <c r="EX16" s="16">
        <v>4978989.41</v>
      </c>
      <c r="EY16" s="16">
        <v>932981.70000000007</v>
      </c>
      <c r="EZ16" s="16">
        <v>920418.11</v>
      </c>
      <c r="FA16" s="16">
        <v>38323.58</v>
      </c>
      <c r="FB16" s="16">
        <v>5812851.3600000013</v>
      </c>
      <c r="FC16" s="16">
        <v>2007613.29</v>
      </c>
      <c r="FD16" s="16">
        <v>672922.47</v>
      </c>
      <c r="FE16" s="16">
        <v>1991690.01</v>
      </c>
      <c r="FF16" s="16">
        <v>933491.39</v>
      </c>
      <c r="FG16" s="16">
        <v>453996</v>
      </c>
      <c r="FH16" s="16">
        <v>3804773.7199999997</v>
      </c>
      <c r="FI16" s="16">
        <v>694997.54</v>
      </c>
      <c r="FJ16" s="16">
        <v>3631732.4999999995</v>
      </c>
      <c r="FK16" s="16">
        <v>21221095.66</v>
      </c>
      <c r="FL16" s="16">
        <v>10901863.839999998</v>
      </c>
      <c r="FM16" s="16">
        <v>117589443.59</v>
      </c>
      <c r="FN16" s="16">
        <v>0</v>
      </c>
      <c r="FO16" s="16">
        <v>6054855.8399999999</v>
      </c>
      <c r="FP16" s="16">
        <v>229388.69999999998</v>
      </c>
      <c r="FQ16" s="16">
        <v>0</v>
      </c>
      <c r="FR16" s="16">
        <v>728244.7</v>
      </c>
      <c r="FS16" s="16">
        <v>0</v>
      </c>
      <c r="FT16" s="16">
        <v>3313481.2100000004</v>
      </c>
      <c r="FU16" s="16">
        <v>3373608.7499999995</v>
      </c>
      <c r="FV16" s="16">
        <v>1836601.7599999998</v>
      </c>
      <c r="FW16" s="16">
        <v>759074.86</v>
      </c>
      <c r="FX16" s="16">
        <v>119705447.02000004</v>
      </c>
      <c r="FY16" s="17">
        <f>SUM(B16:FX16)</f>
        <v>3413980705.3000007</v>
      </c>
      <c r="FZ16" s="4"/>
      <c r="GC16" s="4"/>
    </row>
    <row r="17" spans="1:254" s="12" customFormat="1" x14ac:dyDescent="0.25">
      <c r="A17" s="12" t="s">
        <v>396</v>
      </c>
      <c r="B17" s="11">
        <f t="shared" ref="B17:BM17" si="3">IF(B15-B16&lt;1000,0,ROUND((B15-B16)/B14,2))</f>
        <v>4793695.08</v>
      </c>
      <c r="C17" s="11">
        <f t="shared" si="3"/>
        <v>33403564.190000001</v>
      </c>
      <c r="D17" s="11">
        <f t="shared" si="3"/>
        <v>3841389.21</v>
      </c>
      <c r="E17" s="11">
        <f t="shared" si="3"/>
        <v>18920499.390000001</v>
      </c>
      <c r="F17" s="11">
        <f t="shared" si="3"/>
        <v>1489833.85</v>
      </c>
      <c r="G17" s="11">
        <f t="shared" si="3"/>
        <v>1146772.72</v>
      </c>
      <c r="H17" s="11">
        <f t="shared" si="3"/>
        <v>7242741.7400000002</v>
      </c>
      <c r="I17" s="11">
        <f t="shared" si="3"/>
        <v>1672787.28</v>
      </c>
      <c r="J17" s="11">
        <f t="shared" si="3"/>
        <v>231029.27</v>
      </c>
      <c r="K17" s="11">
        <f t="shared" si="3"/>
        <v>533464.98</v>
      </c>
      <c r="L17" s="11">
        <f t="shared" si="3"/>
        <v>691375.1</v>
      </c>
      <c r="M17" s="11">
        <f t="shared" si="3"/>
        <v>47482764.189999998</v>
      </c>
      <c r="N17" s="11">
        <f t="shared" si="3"/>
        <v>8884657.3000000007</v>
      </c>
      <c r="O17" s="11">
        <f t="shared" si="3"/>
        <v>340081.86</v>
      </c>
      <c r="P17" s="11">
        <f t="shared" si="3"/>
        <v>34554549.18</v>
      </c>
      <c r="Q17" s="11">
        <f t="shared" si="3"/>
        <v>5934326.4500000002</v>
      </c>
      <c r="R17" s="11">
        <f t="shared" si="3"/>
        <v>674909.11</v>
      </c>
      <c r="S17" s="11">
        <f t="shared" si="3"/>
        <v>305292.28999999998</v>
      </c>
      <c r="T17" s="11">
        <f t="shared" si="3"/>
        <v>82275.95</v>
      </c>
      <c r="U17" s="11">
        <f t="shared" si="3"/>
        <v>277900.28999999998</v>
      </c>
      <c r="V17" s="11">
        <f t="shared" si="3"/>
        <v>176210.75</v>
      </c>
      <c r="W17" s="11">
        <f t="shared" si="3"/>
        <v>107341.59</v>
      </c>
      <c r="X17" s="11">
        <f t="shared" si="3"/>
        <v>752180.26</v>
      </c>
      <c r="Y17" s="11">
        <f t="shared" si="3"/>
        <v>355867.85</v>
      </c>
      <c r="Z17" s="11">
        <f t="shared" si="3"/>
        <v>26917692.539999999</v>
      </c>
      <c r="AA17" s="11">
        <f t="shared" si="3"/>
        <v>7300724.4699999997</v>
      </c>
      <c r="AB17" s="11">
        <f t="shared" si="3"/>
        <v>336447.78</v>
      </c>
      <c r="AC17" s="11">
        <f t="shared" si="3"/>
        <v>695828.15</v>
      </c>
      <c r="AD17" s="11">
        <f t="shared" si="3"/>
        <v>135133.35999999999</v>
      </c>
      <c r="AE17" s="11">
        <f t="shared" si="3"/>
        <v>191063.66</v>
      </c>
      <c r="AF17" s="11">
        <f t="shared" si="3"/>
        <v>78366.75</v>
      </c>
      <c r="AG17" s="11">
        <f t="shared" si="3"/>
        <v>1223636.21</v>
      </c>
      <c r="AH17" s="11">
        <f t="shared" si="3"/>
        <v>408000.07</v>
      </c>
      <c r="AI17" s="11">
        <f t="shared" si="3"/>
        <v>336167.62</v>
      </c>
      <c r="AJ17" s="11">
        <f t="shared" si="3"/>
        <v>178331.78</v>
      </c>
      <c r="AK17" s="11">
        <f t="shared" si="3"/>
        <v>248851.12</v>
      </c>
      <c r="AL17" s="11">
        <f t="shared" si="3"/>
        <v>454788.26</v>
      </c>
      <c r="AM17" s="11">
        <f t="shared" si="3"/>
        <v>29437.57</v>
      </c>
      <c r="AN17" s="11">
        <f t="shared" si="3"/>
        <v>4728216</v>
      </c>
      <c r="AO17" s="11">
        <f t="shared" si="3"/>
        <v>42402651.030000001</v>
      </c>
      <c r="AP17" s="11">
        <f t="shared" si="3"/>
        <v>282408.25</v>
      </c>
      <c r="AQ17" s="11">
        <f t="shared" si="3"/>
        <v>43435944.759999998</v>
      </c>
      <c r="AR17" s="11">
        <f t="shared" si="3"/>
        <v>2337351.61</v>
      </c>
      <c r="AS17" s="11">
        <f t="shared" si="3"/>
        <v>1332152.08</v>
      </c>
      <c r="AT17" s="11">
        <f t="shared" si="3"/>
        <v>211846.33</v>
      </c>
      <c r="AU17" s="11">
        <f t="shared" si="3"/>
        <v>430070.73</v>
      </c>
      <c r="AV17" s="11">
        <f t="shared" si="3"/>
        <v>377871.39</v>
      </c>
      <c r="AW17" s="11">
        <f t="shared" si="3"/>
        <v>147920.92000000001</v>
      </c>
      <c r="AX17" s="11">
        <f t="shared" si="3"/>
        <v>484631.45</v>
      </c>
      <c r="AY17" s="11">
        <f t="shared" si="3"/>
        <v>14037726.15</v>
      </c>
      <c r="AZ17" s="11">
        <f t="shared" si="3"/>
        <v>8661378.9000000004</v>
      </c>
      <c r="BA17" s="11">
        <f t="shared" si="3"/>
        <v>8824104.7699999996</v>
      </c>
      <c r="BB17" s="11">
        <f t="shared" si="3"/>
        <v>18785959.469999999</v>
      </c>
      <c r="BC17" s="11">
        <f t="shared" si="3"/>
        <v>2837041</v>
      </c>
      <c r="BD17" s="11">
        <f t="shared" si="3"/>
        <v>1088212.77</v>
      </c>
      <c r="BE17" s="11">
        <f t="shared" si="3"/>
        <v>22649117.670000002</v>
      </c>
      <c r="BF17" s="11">
        <f t="shared" si="3"/>
        <v>1236046.8700000001</v>
      </c>
      <c r="BG17" s="11">
        <f t="shared" si="3"/>
        <v>633576.44999999995</v>
      </c>
      <c r="BH17" s="11">
        <f t="shared" si="3"/>
        <v>433669.57</v>
      </c>
      <c r="BI17" s="11">
        <f t="shared" si="3"/>
        <v>4879474.33</v>
      </c>
      <c r="BJ17" s="11">
        <f t="shared" si="3"/>
        <v>38801751.649999999</v>
      </c>
      <c r="BK17" s="11">
        <f t="shared" si="3"/>
        <v>164515.32999999999</v>
      </c>
      <c r="BL17" s="11">
        <f t="shared" si="3"/>
        <v>408852.43</v>
      </c>
      <c r="BM17" s="11">
        <f t="shared" si="3"/>
        <v>2931438.25</v>
      </c>
      <c r="BN17" s="11">
        <f t="shared" ref="BN17:BT17" si="4">IF(BN15-BN16&lt;1000,0,ROUND((BN15-BN16)/BN14,2))</f>
        <v>903619.55</v>
      </c>
      <c r="BO17" s="11">
        <f t="shared" si="4"/>
        <v>131155.35999999999</v>
      </c>
      <c r="BP17" s="11">
        <f t="shared" si="4"/>
        <v>2638279.4300000002</v>
      </c>
      <c r="BQ17" s="11">
        <f t="shared" si="4"/>
        <v>5025846.82</v>
      </c>
      <c r="BR17" s="11">
        <f t="shared" si="4"/>
        <v>1369339.35</v>
      </c>
      <c r="BS17" s="11">
        <f t="shared" si="4"/>
        <v>221615.71</v>
      </c>
      <c r="BT17" s="11">
        <f t="shared" si="4"/>
        <v>299933.11</v>
      </c>
      <c r="BU17" s="11">
        <f>IF(BU15-BU16&lt;1000,0,ROUND((BU15-BU16)/BU14,2))</f>
        <v>0</v>
      </c>
      <c r="BV17" s="11">
        <f t="shared" ref="BV17:EG17" si="5">IF(BV15-BV16&lt;1000,0,ROUND((BV15-BV16)/BV14,2))</f>
        <v>898357.75</v>
      </c>
      <c r="BW17" s="11">
        <f t="shared" si="5"/>
        <v>95554.39</v>
      </c>
      <c r="BX17" s="11">
        <f t="shared" si="5"/>
        <v>402161.3</v>
      </c>
      <c r="BY17" s="11">
        <f t="shared" si="5"/>
        <v>382980.66</v>
      </c>
      <c r="BZ17" s="11">
        <f t="shared" si="5"/>
        <v>59045.19</v>
      </c>
      <c r="CA17" s="11">
        <f t="shared" si="5"/>
        <v>52889390.439999998</v>
      </c>
      <c r="CB17" s="11">
        <f t="shared" si="5"/>
        <v>261781.72</v>
      </c>
      <c r="CC17" s="11">
        <f t="shared" si="5"/>
        <v>163535.51</v>
      </c>
      <c r="CD17" s="11">
        <f t="shared" si="5"/>
        <v>270313.46999999997</v>
      </c>
      <c r="CE17" s="11">
        <f t="shared" si="5"/>
        <v>142021.34</v>
      </c>
      <c r="CF17" s="11">
        <f t="shared" si="5"/>
        <v>250183.08</v>
      </c>
      <c r="CG17" s="11">
        <f t="shared" si="5"/>
        <v>204538.58</v>
      </c>
      <c r="CH17" s="11">
        <f t="shared" si="5"/>
        <v>618453.52</v>
      </c>
      <c r="CI17" s="11">
        <f t="shared" si="5"/>
        <v>388753.01</v>
      </c>
      <c r="CJ17" s="11">
        <f t="shared" si="5"/>
        <v>2247180.67</v>
      </c>
      <c r="CK17" s="11">
        <f t="shared" si="5"/>
        <v>1418322.52</v>
      </c>
      <c r="CL17" s="11">
        <f t="shared" si="5"/>
        <v>633631.57999999996</v>
      </c>
      <c r="CM17" s="11">
        <f t="shared" si="5"/>
        <v>19870908.329999998</v>
      </c>
      <c r="CN17" s="11">
        <f t="shared" si="5"/>
        <v>9173635.1799999997</v>
      </c>
      <c r="CO17" s="11">
        <f t="shared" si="5"/>
        <v>0</v>
      </c>
      <c r="CP17" s="11">
        <f t="shared" si="5"/>
        <v>882471.19</v>
      </c>
      <c r="CQ17" s="11">
        <f t="shared" si="5"/>
        <v>424700.7</v>
      </c>
      <c r="CR17" s="11">
        <f t="shared" si="5"/>
        <v>247941.25</v>
      </c>
      <c r="CS17" s="11">
        <f t="shared" si="5"/>
        <v>264320.95</v>
      </c>
      <c r="CT17" s="11">
        <f t="shared" si="5"/>
        <v>449216.93</v>
      </c>
      <c r="CU17" s="11">
        <f t="shared" si="5"/>
        <v>75707.56</v>
      </c>
      <c r="CV17" s="11">
        <f t="shared" si="5"/>
        <v>283070.43</v>
      </c>
      <c r="CW17" s="11">
        <f t="shared" si="5"/>
        <v>438332.92</v>
      </c>
      <c r="CX17" s="11">
        <f t="shared" si="5"/>
        <v>118208.93</v>
      </c>
      <c r="CY17" s="11">
        <f t="shared" si="5"/>
        <v>1657130.88</v>
      </c>
      <c r="CZ17" s="11">
        <f t="shared" si="5"/>
        <v>186650.43</v>
      </c>
      <c r="DA17" s="11">
        <f t="shared" si="5"/>
        <v>286539.71999999997</v>
      </c>
      <c r="DB17" s="11">
        <f t="shared" si="5"/>
        <v>184265.92</v>
      </c>
      <c r="DC17" s="11">
        <f t="shared" si="5"/>
        <v>301479.46000000002</v>
      </c>
      <c r="DD17" s="11">
        <f t="shared" si="5"/>
        <v>204729.33</v>
      </c>
      <c r="DE17" s="11">
        <f t="shared" si="5"/>
        <v>16741038.26</v>
      </c>
      <c r="DF17" s="11">
        <f t="shared" si="5"/>
        <v>59844.5</v>
      </c>
      <c r="DG17" s="11">
        <f t="shared" si="5"/>
        <v>1216581.22</v>
      </c>
      <c r="DH17" s="11">
        <f t="shared" si="5"/>
        <v>1809601.46</v>
      </c>
      <c r="DI17" s="11">
        <f t="shared" si="5"/>
        <v>723937.24</v>
      </c>
      <c r="DJ17" s="11">
        <f t="shared" si="5"/>
        <v>424495.75</v>
      </c>
      <c r="DK17" s="11">
        <f t="shared" si="5"/>
        <v>3556474.53</v>
      </c>
      <c r="DL17" s="11">
        <f t="shared" si="5"/>
        <v>416808.06</v>
      </c>
      <c r="DM17" s="11">
        <f t="shared" si="5"/>
        <v>931638.26</v>
      </c>
      <c r="DN17" s="11">
        <f t="shared" si="5"/>
        <v>3198358.95</v>
      </c>
      <c r="DO17" s="11">
        <f t="shared" si="5"/>
        <v>243179.62</v>
      </c>
      <c r="DP17" s="11">
        <f t="shared" si="5"/>
        <v>0</v>
      </c>
      <c r="DQ17" s="11">
        <f t="shared" si="5"/>
        <v>1145386.03</v>
      </c>
      <c r="DR17" s="11">
        <f t="shared" si="5"/>
        <v>608263.18000000005</v>
      </c>
      <c r="DS17" s="11">
        <f t="shared" si="5"/>
        <v>277045.34999999998</v>
      </c>
      <c r="DT17" s="11">
        <f t="shared" si="5"/>
        <v>366903.86</v>
      </c>
      <c r="DU17" s="11">
        <f t="shared" si="5"/>
        <v>392110.25</v>
      </c>
      <c r="DV17" s="11">
        <f t="shared" si="5"/>
        <v>466529.05</v>
      </c>
      <c r="DW17" s="11">
        <f t="shared" si="5"/>
        <v>179829.44</v>
      </c>
      <c r="DX17" s="11">
        <f t="shared" si="5"/>
        <v>196770.66</v>
      </c>
      <c r="DY17" s="11">
        <f t="shared" si="5"/>
        <v>549129.98</v>
      </c>
      <c r="DZ17" s="11">
        <f t="shared" si="5"/>
        <v>0</v>
      </c>
      <c r="EA17" s="11">
        <f t="shared" si="5"/>
        <v>407112.66</v>
      </c>
      <c r="EB17" s="11">
        <f t="shared" si="5"/>
        <v>280684.87</v>
      </c>
      <c r="EC17" s="11">
        <f t="shared" si="5"/>
        <v>0</v>
      </c>
      <c r="ED17" s="11">
        <f t="shared" si="5"/>
        <v>264213.84999999998</v>
      </c>
      <c r="EE17" s="11">
        <f t="shared" si="5"/>
        <v>1184430.1599999999</v>
      </c>
      <c r="EF17" s="11">
        <f t="shared" si="5"/>
        <v>278087.93</v>
      </c>
      <c r="EG17" s="11">
        <f t="shared" si="5"/>
        <v>308124.23</v>
      </c>
      <c r="EH17" s="11">
        <f t="shared" ref="EH17:FW17" si="6">IF(EH15-EH16&lt;1000,0,ROUND((EH15-EH16)/EH14,2))</f>
        <v>10927722.810000001</v>
      </c>
      <c r="EI17" s="11">
        <f t="shared" si="6"/>
        <v>9609077.8300000001</v>
      </c>
      <c r="EJ17" s="11">
        <f t="shared" si="6"/>
        <v>658801.14</v>
      </c>
      <c r="EK17" s="11">
        <f t="shared" si="6"/>
        <v>429737.58</v>
      </c>
      <c r="EL17" s="11">
        <f t="shared" si="6"/>
        <v>340541.59</v>
      </c>
      <c r="EM17" s="11">
        <f t="shared" si="6"/>
        <v>1090180.99</v>
      </c>
      <c r="EN17" s="11">
        <f t="shared" si="6"/>
        <v>291729.84999999998</v>
      </c>
      <c r="EO17" s="11">
        <f t="shared" si="6"/>
        <v>263806.36</v>
      </c>
      <c r="EP17" s="11">
        <f t="shared" si="6"/>
        <v>1899272.86</v>
      </c>
      <c r="EQ17" s="11">
        <f t="shared" si="6"/>
        <v>169469.89</v>
      </c>
      <c r="ER17" s="11">
        <f t="shared" si="6"/>
        <v>169671.74</v>
      </c>
      <c r="ES17" s="11">
        <f t="shared" si="6"/>
        <v>261241.16</v>
      </c>
      <c r="ET17" s="11">
        <f t="shared" si="6"/>
        <v>557823.88</v>
      </c>
      <c r="EU17" s="11">
        <f t="shared" si="6"/>
        <v>90584.17</v>
      </c>
      <c r="EV17" s="11">
        <f t="shared" si="6"/>
        <v>545946.65</v>
      </c>
      <c r="EW17" s="11">
        <f t="shared" si="6"/>
        <v>273455.13</v>
      </c>
      <c r="EX17" s="11">
        <f t="shared" si="6"/>
        <v>544001.94999999995</v>
      </c>
      <c r="EY17" s="11">
        <f t="shared" si="6"/>
        <v>157919.82</v>
      </c>
      <c r="EZ17" s="11">
        <f t="shared" si="6"/>
        <v>932569.17</v>
      </c>
      <c r="FA17" s="11">
        <f t="shared" si="6"/>
        <v>138813.45000000001</v>
      </c>
      <c r="FB17" s="11">
        <f t="shared" si="6"/>
        <v>1409065.98</v>
      </c>
      <c r="FC17" s="11">
        <f t="shared" si="6"/>
        <v>358857.94</v>
      </c>
      <c r="FD17" s="11">
        <f t="shared" si="6"/>
        <v>118310.07</v>
      </c>
      <c r="FE17" s="11">
        <f t="shared" si="6"/>
        <v>348559.8</v>
      </c>
      <c r="FF17" s="11">
        <f t="shared" si="6"/>
        <v>142858.93</v>
      </c>
      <c r="FG17" s="11">
        <f t="shared" si="6"/>
        <v>99670.98</v>
      </c>
      <c r="FH17" s="11">
        <f t="shared" si="6"/>
        <v>750125.12</v>
      </c>
      <c r="FI17" s="11">
        <f t="shared" si="6"/>
        <v>351988.55</v>
      </c>
      <c r="FJ17" s="11">
        <f t="shared" si="6"/>
        <v>271165.32</v>
      </c>
      <c r="FK17" s="11">
        <f t="shared" si="6"/>
        <v>5301587.47</v>
      </c>
      <c r="FL17" s="11">
        <f t="shared" si="6"/>
        <v>1352456.6</v>
      </c>
      <c r="FM17" s="11">
        <f t="shared" si="6"/>
        <v>23189671.949999999</v>
      </c>
      <c r="FN17" s="11">
        <f t="shared" si="6"/>
        <v>0</v>
      </c>
      <c r="FO17" s="11">
        <f t="shared" si="6"/>
        <v>1996898</v>
      </c>
      <c r="FP17" s="11">
        <f t="shared" si="6"/>
        <v>0</v>
      </c>
      <c r="FQ17" s="11">
        <f t="shared" si="6"/>
        <v>0</v>
      </c>
      <c r="FR17" s="11">
        <f t="shared" si="6"/>
        <v>0</v>
      </c>
      <c r="FS17" s="11">
        <f t="shared" si="6"/>
        <v>0</v>
      </c>
      <c r="FT17" s="11">
        <f t="shared" si="6"/>
        <v>598607.53</v>
      </c>
      <c r="FU17" s="11">
        <f t="shared" si="6"/>
        <v>484577.63</v>
      </c>
      <c r="FV17" s="11">
        <f t="shared" si="6"/>
        <v>318401.21000000002</v>
      </c>
      <c r="FW17" s="11">
        <f t="shared" si="6"/>
        <v>174217.29</v>
      </c>
      <c r="FX17" s="11">
        <f>IF(FX15-FX16&lt;1000,0,ROUND((FX15-FX16)/FX14,2))+0.02</f>
        <v>19688099.289999999</v>
      </c>
      <c r="FY17" s="4">
        <f>SUM(B17:FX17)</f>
        <v>664473280.5799998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9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42" t="s">
        <v>398</v>
      </c>
      <c r="B21" s="21">
        <v>-20380.22</v>
      </c>
      <c r="C21" s="21">
        <v>-33239.06</v>
      </c>
      <c r="D21" s="21">
        <v>-28787.58</v>
      </c>
      <c r="E21" s="21">
        <v>0</v>
      </c>
      <c r="F21" s="21">
        <v>0</v>
      </c>
      <c r="G21" s="21">
        <v>0</v>
      </c>
      <c r="H21" s="21">
        <v>-28992.7</v>
      </c>
      <c r="I21" s="21">
        <v>0</v>
      </c>
      <c r="J21" s="21">
        <v>0</v>
      </c>
      <c r="K21" s="21">
        <v>-12304.79</v>
      </c>
      <c r="L21" s="21">
        <v>0</v>
      </c>
      <c r="M21" s="21">
        <v>0</v>
      </c>
      <c r="N21" s="21">
        <v>-32076.74</v>
      </c>
      <c r="O21" s="21">
        <v>0</v>
      </c>
      <c r="P21" s="21">
        <v>-19819.12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-60539.08</v>
      </c>
      <c r="AA21" s="21">
        <v>-36884.97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-15594.92</v>
      </c>
      <c r="AO21" s="21">
        <v>-55509.35</v>
      </c>
      <c r="AP21" s="21">
        <v>0</v>
      </c>
      <c r="AQ21" s="21">
        <v>-29625.77</v>
      </c>
      <c r="AR21" s="21">
        <v>-12191.17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-9912.94</v>
      </c>
      <c r="AZ21" s="21">
        <v>-7788.74</v>
      </c>
      <c r="BA21" s="21">
        <v>-6638.13</v>
      </c>
      <c r="BB21" s="21">
        <v>0</v>
      </c>
      <c r="BC21" s="21">
        <v>-4277.8999999999996</v>
      </c>
      <c r="BD21" s="21">
        <v>0</v>
      </c>
      <c r="BE21" s="21">
        <v>-29736.11</v>
      </c>
      <c r="BF21" s="21">
        <v>-885.08</v>
      </c>
      <c r="BG21" s="21">
        <v>0</v>
      </c>
      <c r="BH21" s="21">
        <v>0</v>
      </c>
      <c r="BI21" s="21">
        <v>0</v>
      </c>
      <c r="BJ21" s="21">
        <v>-9411.5400000000009</v>
      </c>
      <c r="BK21" s="21">
        <v>0</v>
      </c>
      <c r="BL21" s="21">
        <v>0</v>
      </c>
      <c r="BM21" s="21">
        <v>-11426.94</v>
      </c>
      <c r="BN21" s="21"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>
        <v>0</v>
      </c>
      <c r="BX21" s="21">
        <v>0</v>
      </c>
      <c r="BY21" s="21">
        <v>0</v>
      </c>
      <c r="BZ21" s="21">
        <v>0</v>
      </c>
      <c r="CA21" s="21">
        <v>-56032.46</v>
      </c>
      <c r="CB21" s="21">
        <v>0</v>
      </c>
      <c r="CC21" s="21">
        <v>0</v>
      </c>
      <c r="CD21" s="21">
        <v>0</v>
      </c>
      <c r="CE21" s="21">
        <v>0</v>
      </c>
      <c r="CF21" s="21">
        <v>0</v>
      </c>
      <c r="CG21" s="21">
        <v>0</v>
      </c>
      <c r="CH21" s="21">
        <v>0</v>
      </c>
      <c r="CI21" s="21">
        <v>0</v>
      </c>
      <c r="CJ21" s="21">
        <v>0</v>
      </c>
      <c r="CK21" s="21">
        <v>0</v>
      </c>
      <c r="CL21" s="21">
        <v>0</v>
      </c>
      <c r="CM21" s="21">
        <v>-43128.26</v>
      </c>
      <c r="CN21" s="21">
        <v>-19803.62</v>
      </c>
      <c r="CO21" s="21">
        <v>0</v>
      </c>
      <c r="CP21" s="21">
        <v>0</v>
      </c>
      <c r="CQ21" s="21">
        <v>0</v>
      </c>
      <c r="CR21" s="21">
        <v>0</v>
      </c>
      <c r="CS21" s="21">
        <v>0</v>
      </c>
      <c r="CT21" s="21">
        <v>0</v>
      </c>
      <c r="CU21" s="21">
        <v>0</v>
      </c>
      <c r="CV21" s="21">
        <v>0</v>
      </c>
      <c r="CW21" s="21">
        <v>0</v>
      </c>
      <c r="CX21" s="21">
        <v>0</v>
      </c>
      <c r="CY21" s="21">
        <v>-13550.22</v>
      </c>
      <c r="CZ21" s="21">
        <v>0</v>
      </c>
      <c r="DA21" s="21">
        <v>0</v>
      </c>
      <c r="DB21" s="21">
        <v>0</v>
      </c>
      <c r="DC21" s="21">
        <v>0</v>
      </c>
      <c r="DD21" s="21">
        <v>0</v>
      </c>
      <c r="DE21" s="21">
        <v>-38073.78</v>
      </c>
      <c r="DF21" s="21">
        <v>0</v>
      </c>
      <c r="DG21" s="21">
        <v>-10284.92</v>
      </c>
      <c r="DH21" s="21">
        <v>0</v>
      </c>
      <c r="DI21" s="21">
        <v>0</v>
      </c>
      <c r="DJ21" s="21">
        <v>0</v>
      </c>
      <c r="DK21" s="21">
        <v>-9148.3799999999992</v>
      </c>
      <c r="DL21" s="21">
        <v>0</v>
      </c>
      <c r="DM21" s="21">
        <v>0</v>
      </c>
      <c r="DN21" s="21">
        <v>0</v>
      </c>
      <c r="DO21" s="21">
        <v>0</v>
      </c>
      <c r="DP21" s="21">
        <v>0</v>
      </c>
      <c r="DQ21" s="21">
        <v>0</v>
      </c>
      <c r="DR21" s="21">
        <v>0</v>
      </c>
      <c r="DS21" s="21">
        <v>0</v>
      </c>
      <c r="DT21" s="21">
        <v>0</v>
      </c>
      <c r="DU21" s="21">
        <v>0</v>
      </c>
      <c r="DV21" s="21">
        <v>0</v>
      </c>
      <c r="DW21" s="21">
        <v>0</v>
      </c>
      <c r="DX21" s="21">
        <v>0</v>
      </c>
      <c r="DY21" s="21">
        <v>0</v>
      </c>
      <c r="DZ21" s="21">
        <v>0</v>
      </c>
      <c r="EA21" s="21">
        <v>0</v>
      </c>
      <c r="EB21" s="21">
        <v>0</v>
      </c>
      <c r="EC21" s="21">
        <v>0</v>
      </c>
      <c r="ED21" s="21">
        <v>0</v>
      </c>
      <c r="EE21" s="21">
        <v>0</v>
      </c>
      <c r="EF21" s="21">
        <v>0</v>
      </c>
      <c r="EG21" s="21">
        <v>0</v>
      </c>
      <c r="EH21" s="21">
        <v>0</v>
      </c>
      <c r="EI21" s="21">
        <v>0</v>
      </c>
      <c r="EJ21" s="21">
        <v>0</v>
      </c>
      <c r="EK21" s="21">
        <v>-17556.849999999999</v>
      </c>
      <c r="EL21" s="21">
        <v>0</v>
      </c>
      <c r="EM21" s="21">
        <v>0</v>
      </c>
      <c r="EN21" s="21">
        <v>0</v>
      </c>
      <c r="EO21" s="21">
        <v>0</v>
      </c>
      <c r="EP21" s="21">
        <v>0</v>
      </c>
      <c r="EQ21" s="21">
        <v>0</v>
      </c>
      <c r="ER21" s="21">
        <v>0</v>
      </c>
      <c r="ES21" s="21">
        <v>0</v>
      </c>
      <c r="ET21" s="21">
        <v>0</v>
      </c>
      <c r="EU21" s="21">
        <v>0</v>
      </c>
      <c r="EV21" s="21">
        <v>0</v>
      </c>
      <c r="EW21" s="21">
        <v>0</v>
      </c>
      <c r="EX21" s="21">
        <v>0</v>
      </c>
      <c r="EY21" s="21">
        <v>0</v>
      </c>
      <c r="EZ21" s="21">
        <v>0</v>
      </c>
      <c r="FA21" s="21">
        <v>0</v>
      </c>
      <c r="FB21" s="21">
        <v>-16169.53</v>
      </c>
      <c r="FC21" s="21">
        <v>0</v>
      </c>
      <c r="FD21" s="21">
        <v>0</v>
      </c>
      <c r="FE21" s="21">
        <v>0</v>
      </c>
      <c r="FF21" s="21">
        <v>0</v>
      </c>
      <c r="FG21" s="21">
        <v>0</v>
      </c>
      <c r="FH21" s="21">
        <v>0</v>
      </c>
      <c r="FI21" s="21">
        <v>0</v>
      </c>
      <c r="FJ21" s="21">
        <v>0</v>
      </c>
      <c r="FK21" s="21">
        <v>-23738.78</v>
      </c>
      <c r="FL21" s="21">
        <v>-7459.65</v>
      </c>
      <c r="FM21" s="21">
        <v>-24387.05</v>
      </c>
      <c r="FN21" s="21">
        <v>0</v>
      </c>
      <c r="FO21" s="21">
        <v>-26410.14</v>
      </c>
      <c r="FP21" s="21">
        <v>0</v>
      </c>
      <c r="FQ21" s="21">
        <v>0</v>
      </c>
      <c r="FR21" s="21">
        <v>0</v>
      </c>
      <c r="FS21" s="21">
        <v>0</v>
      </c>
      <c r="FT21" s="21">
        <v>0</v>
      </c>
      <c r="FU21" s="21">
        <v>0</v>
      </c>
      <c r="FV21" s="21">
        <v>0</v>
      </c>
      <c r="FW21" s="21">
        <v>0</v>
      </c>
      <c r="FX21" s="21">
        <v>0</v>
      </c>
      <c r="FY21" s="18">
        <f>SUM(B21:FX21)</f>
        <v>-771766.49000000011</v>
      </c>
    </row>
    <row r="22" spans="1:254" s="18" customFormat="1" x14ac:dyDescent="0.25">
      <c r="A22" s="42" t="s">
        <v>404</v>
      </c>
      <c r="B22" s="21">
        <v>0</v>
      </c>
      <c r="C22" s="35">
        <v>-647617.97249999992</v>
      </c>
      <c r="D22" s="21">
        <v>0</v>
      </c>
      <c r="E22" s="21">
        <v>-456363.41250000009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-137802.5975</v>
      </c>
      <c r="N22" s="21">
        <v>-142730.71250000002</v>
      </c>
      <c r="O22" s="21">
        <v>0</v>
      </c>
      <c r="P22" s="21">
        <v>-703942.99999999988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-621937.29</v>
      </c>
      <c r="AA22" s="21">
        <v>-207998.43750000003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-337932.45749999996</v>
      </c>
      <c r="AP22" s="21">
        <v>0</v>
      </c>
      <c r="AQ22" s="21">
        <v>-3062392.3</v>
      </c>
      <c r="AR22" s="21">
        <v>0</v>
      </c>
      <c r="AS22" s="21">
        <v>-92427.055000000008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-445319.0025</v>
      </c>
      <c r="AZ22" s="21">
        <v>-13937.5</v>
      </c>
      <c r="BA22" s="21">
        <v>0</v>
      </c>
      <c r="BB22" s="21">
        <v>-129799</v>
      </c>
      <c r="BC22" s="21">
        <v>0</v>
      </c>
      <c r="BD22" s="21">
        <v>0</v>
      </c>
      <c r="BE22" s="21">
        <v>-686411.07250000001</v>
      </c>
      <c r="BF22" s="21">
        <v>0</v>
      </c>
      <c r="BG22" s="21">
        <v>0</v>
      </c>
      <c r="BH22" s="21">
        <v>0</v>
      </c>
      <c r="BI22" s="21">
        <v>-404093.7950000001</v>
      </c>
      <c r="BJ22" s="21">
        <v>-1411629.8674999997</v>
      </c>
      <c r="BK22" s="21">
        <v>0</v>
      </c>
      <c r="BL22" s="21">
        <v>0</v>
      </c>
      <c r="BM22" s="21">
        <v>0</v>
      </c>
      <c r="BN22" s="21">
        <v>0</v>
      </c>
      <c r="BO22" s="21">
        <v>0</v>
      </c>
      <c r="BP22" s="21">
        <v>-42339.119999999995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>
        <v>0</v>
      </c>
      <c r="BX22" s="21">
        <v>0</v>
      </c>
      <c r="BY22" s="21">
        <v>0</v>
      </c>
      <c r="BZ22" s="21">
        <v>0</v>
      </c>
      <c r="CA22" s="21">
        <v>-847262.78250000009</v>
      </c>
      <c r="CB22" s="21">
        <v>0</v>
      </c>
      <c r="CC22" s="21">
        <v>0</v>
      </c>
      <c r="CD22" s="21">
        <v>0</v>
      </c>
      <c r="CE22" s="21">
        <v>0</v>
      </c>
      <c r="CF22" s="21">
        <v>0</v>
      </c>
      <c r="CG22" s="21">
        <v>0</v>
      </c>
      <c r="CH22" s="21">
        <v>0</v>
      </c>
      <c r="CI22" s="21">
        <v>0</v>
      </c>
      <c r="CJ22" s="21">
        <v>-18702.38</v>
      </c>
      <c r="CK22" s="21">
        <v>0</v>
      </c>
      <c r="CL22" s="21">
        <v>0</v>
      </c>
      <c r="CM22" s="21">
        <v>-883038.64333333331</v>
      </c>
      <c r="CN22" s="21">
        <v>-530700.57999999996</v>
      </c>
      <c r="CO22" s="21">
        <v>0</v>
      </c>
      <c r="CP22" s="21">
        <v>0</v>
      </c>
      <c r="CQ22" s="21">
        <v>0</v>
      </c>
      <c r="CR22" s="21">
        <v>0</v>
      </c>
      <c r="CS22" s="21">
        <v>0</v>
      </c>
      <c r="CT22" s="21">
        <v>0</v>
      </c>
      <c r="CU22" s="21">
        <v>0</v>
      </c>
      <c r="CV22" s="21">
        <v>0</v>
      </c>
      <c r="CW22" s="21">
        <v>0</v>
      </c>
      <c r="CX22" s="21">
        <v>0</v>
      </c>
      <c r="CY22" s="21">
        <v>0</v>
      </c>
      <c r="CZ22" s="21">
        <v>0</v>
      </c>
      <c r="DA22" s="21">
        <v>0</v>
      </c>
      <c r="DB22" s="21">
        <v>0</v>
      </c>
      <c r="DC22" s="21">
        <v>0</v>
      </c>
      <c r="DD22" s="21">
        <v>0</v>
      </c>
      <c r="DE22" s="21">
        <v>-131989.02000000002</v>
      </c>
      <c r="DF22" s="21">
        <v>0</v>
      </c>
      <c r="DG22" s="21">
        <v>0</v>
      </c>
      <c r="DH22" s="21">
        <v>0</v>
      </c>
      <c r="DI22" s="21">
        <v>0</v>
      </c>
      <c r="DJ22" s="21">
        <v>0</v>
      </c>
      <c r="DK22" s="21">
        <v>0</v>
      </c>
      <c r="DL22" s="21">
        <v>0</v>
      </c>
      <c r="DM22" s="21">
        <v>0</v>
      </c>
      <c r="DN22" s="21">
        <v>0</v>
      </c>
      <c r="DO22" s="21">
        <v>0</v>
      </c>
      <c r="DP22" s="21">
        <v>0</v>
      </c>
      <c r="DQ22" s="21">
        <v>0</v>
      </c>
      <c r="DR22" s="21">
        <v>0</v>
      </c>
      <c r="DS22" s="21">
        <v>0</v>
      </c>
      <c r="DT22" s="21">
        <v>0</v>
      </c>
      <c r="DU22" s="21">
        <v>0</v>
      </c>
      <c r="DV22" s="21">
        <v>0</v>
      </c>
      <c r="DW22" s="21">
        <v>0</v>
      </c>
      <c r="DX22" s="21">
        <v>0</v>
      </c>
      <c r="DY22" s="21">
        <v>0</v>
      </c>
      <c r="DZ22" s="21">
        <v>0</v>
      </c>
      <c r="EA22" s="21">
        <v>0</v>
      </c>
      <c r="EB22" s="21">
        <v>0</v>
      </c>
      <c r="EC22" s="21">
        <v>0</v>
      </c>
      <c r="ED22" s="21">
        <v>0</v>
      </c>
      <c r="EE22" s="21">
        <v>0</v>
      </c>
      <c r="EF22" s="21">
        <v>0</v>
      </c>
      <c r="EG22" s="21">
        <v>0</v>
      </c>
      <c r="EH22" s="21">
        <v>-223250.52999999997</v>
      </c>
      <c r="EI22" s="21">
        <v>-253390.98750000008</v>
      </c>
      <c r="EJ22" s="21">
        <v>0</v>
      </c>
      <c r="EK22" s="21">
        <v>0</v>
      </c>
      <c r="EL22" s="21">
        <v>0</v>
      </c>
      <c r="EM22" s="21">
        <v>0</v>
      </c>
      <c r="EN22" s="21">
        <v>0</v>
      </c>
      <c r="EO22" s="21">
        <v>0</v>
      </c>
      <c r="EP22" s="21">
        <v>0</v>
      </c>
      <c r="EQ22" s="21">
        <v>0</v>
      </c>
      <c r="ER22" s="21">
        <v>0</v>
      </c>
      <c r="ES22" s="21">
        <v>0</v>
      </c>
      <c r="ET22" s="21">
        <v>0</v>
      </c>
      <c r="EU22" s="21">
        <v>0</v>
      </c>
      <c r="EV22" s="21">
        <v>0</v>
      </c>
      <c r="EW22" s="21">
        <v>0</v>
      </c>
      <c r="EX22" s="21">
        <v>0</v>
      </c>
      <c r="EY22" s="21">
        <v>0</v>
      </c>
      <c r="EZ22" s="21">
        <v>0</v>
      </c>
      <c r="FA22" s="21">
        <v>0</v>
      </c>
      <c r="FB22" s="21">
        <v>0</v>
      </c>
      <c r="FC22" s="21">
        <v>0</v>
      </c>
      <c r="FD22" s="21">
        <v>0</v>
      </c>
      <c r="FE22" s="21">
        <v>0</v>
      </c>
      <c r="FF22" s="21">
        <v>0</v>
      </c>
      <c r="FG22" s="21">
        <v>0</v>
      </c>
      <c r="FH22" s="21">
        <v>0</v>
      </c>
      <c r="FI22" s="21">
        <v>0</v>
      </c>
      <c r="FJ22" s="21">
        <v>0</v>
      </c>
      <c r="FK22" s="21">
        <v>-205892.6275</v>
      </c>
      <c r="FL22" s="21">
        <v>-107796.1825</v>
      </c>
      <c r="FM22" s="21">
        <v>-852399.00999999978</v>
      </c>
      <c r="FN22" s="21">
        <v>0</v>
      </c>
      <c r="FO22" s="21">
        <v>0</v>
      </c>
      <c r="FP22" s="21">
        <v>0</v>
      </c>
      <c r="FQ22" s="21">
        <v>0</v>
      </c>
      <c r="FR22" s="21">
        <v>0</v>
      </c>
      <c r="FS22" s="21">
        <v>0</v>
      </c>
      <c r="FT22" s="21">
        <v>0</v>
      </c>
      <c r="FU22" s="21">
        <v>0</v>
      </c>
      <c r="FV22" s="21">
        <v>0</v>
      </c>
      <c r="FW22" s="21">
        <v>0</v>
      </c>
      <c r="FX22" s="21">
        <v>-1524184.0599999996</v>
      </c>
      <c r="FY22" s="18">
        <f>SUM(B22:FX22)</f>
        <v>-15123281.395833332</v>
      </c>
    </row>
    <row r="23" spans="1:254" s="22" customFormat="1" x14ac:dyDescent="0.25">
      <c r="A23" s="21" t="s">
        <v>403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0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0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0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0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-590642.98</v>
      </c>
      <c r="FY23" s="18">
        <f t="shared" ref="FY23:FY25" si="7">SUM(B23:FX23)</f>
        <v>-590642.98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42" t="s">
        <v>416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1389.14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40">
        <v>-700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21">
        <v>0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 t="shared" si="7"/>
        <v>689.1400000000001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42" t="s">
        <v>417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18">
        <f t="shared" si="7"/>
        <v>0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>SUM(B21:B26)</f>
        <v>-20380.22</v>
      </c>
      <c r="C27" s="18">
        <f>SUM(C21:C26)</f>
        <v>-680857.03249999997</v>
      </c>
      <c r="D27" s="18">
        <f t="shared" ref="D27:BO27" si="8">SUM(D21:D26)</f>
        <v>-28787.58</v>
      </c>
      <c r="E27" s="18">
        <f t="shared" si="8"/>
        <v>-456363.41250000009</v>
      </c>
      <c r="F27" s="18">
        <f t="shared" si="8"/>
        <v>0</v>
      </c>
      <c r="G27" s="18">
        <f t="shared" si="8"/>
        <v>1389.14</v>
      </c>
      <c r="H27" s="18">
        <f t="shared" si="8"/>
        <v>-28992.7</v>
      </c>
      <c r="I27" s="18">
        <f t="shared" si="8"/>
        <v>0</v>
      </c>
      <c r="J27" s="18">
        <f t="shared" si="8"/>
        <v>0</v>
      </c>
      <c r="K27" s="18">
        <f t="shared" si="8"/>
        <v>-12304.79</v>
      </c>
      <c r="L27" s="18">
        <f t="shared" si="8"/>
        <v>0</v>
      </c>
      <c r="M27" s="18">
        <f t="shared" si="8"/>
        <v>-137802.5975</v>
      </c>
      <c r="N27" s="18">
        <f t="shared" si="8"/>
        <v>-174807.45250000001</v>
      </c>
      <c r="O27" s="18">
        <f t="shared" si="8"/>
        <v>0</v>
      </c>
      <c r="P27" s="18">
        <f t="shared" si="8"/>
        <v>-723762.11999999988</v>
      </c>
      <c r="Q27" s="18">
        <f t="shared" si="8"/>
        <v>0</v>
      </c>
      <c r="R27" s="18">
        <f t="shared" si="8"/>
        <v>0</v>
      </c>
      <c r="S27" s="18">
        <f t="shared" si="8"/>
        <v>0</v>
      </c>
      <c r="T27" s="18">
        <f t="shared" si="8"/>
        <v>0</v>
      </c>
      <c r="U27" s="18">
        <f t="shared" si="8"/>
        <v>0</v>
      </c>
      <c r="V27" s="18">
        <f t="shared" si="8"/>
        <v>0</v>
      </c>
      <c r="W27" s="18">
        <f t="shared" si="8"/>
        <v>0</v>
      </c>
      <c r="X27" s="18">
        <f t="shared" si="8"/>
        <v>0</v>
      </c>
      <c r="Y27" s="18">
        <f t="shared" si="8"/>
        <v>0</v>
      </c>
      <c r="Z27" s="18">
        <f t="shared" si="8"/>
        <v>-682476.37</v>
      </c>
      <c r="AA27" s="18">
        <f t="shared" si="8"/>
        <v>-244883.40750000003</v>
      </c>
      <c r="AB27" s="18">
        <f t="shared" si="8"/>
        <v>0</v>
      </c>
      <c r="AC27" s="18">
        <f t="shared" si="8"/>
        <v>0</v>
      </c>
      <c r="AD27" s="18">
        <f t="shared" si="8"/>
        <v>0</v>
      </c>
      <c r="AE27" s="18">
        <f t="shared" si="8"/>
        <v>0</v>
      </c>
      <c r="AF27" s="18">
        <f t="shared" si="8"/>
        <v>0</v>
      </c>
      <c r="AG27" s="18">
        <f t="shared" si="8"/>
        <v>0</v>
      </c>
      <c r="AH27" s="18">
        <f t="shared" si="8"/>
        <v>0</v>
      </c>
      <c r="AI27" s="18">
        <f t="shared" si="8"/>
        <v>0</v>
      </c>
      <c r="AJ27" s="18">
        <f t="shared" si="8"/>
        <v>0</v>
      </c>
      <c r="AK27" s="18">
        <f t="shared" si="8"/>
        <v>0</v>
      </c>
      <c r="AL27" s="18">
        <f t="shared" si="8"/>
        <v>0</v>
      </c>
      <c r="AM27" s="18">
        <f t="shared" si="8"/>
        <v>0</v>
      </c>
      <c r="AN27" s="18">
        <f t="shared" si="8"/>
        <v>-15594.92</v>
      </c>
      <c r="AO27" s="18">
        <f t="shared" si="8"/>
        <v>-393441.80749999994</v>
      </c>
      <c r="AP27" s="18">
        <f t="shared" si="8"/>
        <v>0</v>
      </c>
      <c r="AQ27" s="18">
        <f t="shared" si="8"/>
        <v>-3092018.07</v>
      </c>
      <c r="AR27" s="18">
        <f t="shared" si="8"/>
        <v>-12191.17</v>
      </c>
      <c r="AS27" s="18">
        <f t="shared" si="8"/>
        <v>-92427.055000000008</v>
      </c>
      <c r="AT27" s="18">
        <f t="shared" si="8"/>
        <v>0</v>
      </c>
      <c r="AU27" s="18">
        <f t="shared" si="8"/>
        <v>0</v>
      </c>
      <c r="AV27" s="18">
        <f t="shared" si="8"/>
        <v>0</v>
      </c>
      <c r="AW27" s="18">
        <f t="shared" si="8"/>
        <v>0</v>
      </c>
      <c r="AX27" s="18">
        <f t="shared" si="8"/>
        <v>0</v>
      </c>
      <c r="AY27" s="18">
        <f t="shared" si="8"/>
        <v>-455231.9425</v>
      </c>
      <c r="AZ27" s="18">
        <f t="shared" si="8"/>
        <v>-21726.239999999998</v>
      </c>
      <c r="BA27" s="18">
        <f t="shared" si="8"/>
        <v>-6638.13</v>
      </c>
      <c r="BB27" s="18">
        <f t="shared" si="8"/>
        <v>-129799</v>
      </c>
      <c r="BC27" s="18">
        <f t="shared" si="8"/>
        <v>-4277.8999999999996</v>
      </c>
      <c r="BD27" s="18">
        <f t="shared" si="8"/>
        <v>0</v>
      </c>
      <c r="BE27" s="18">
        <f t="shared" si="8"/>
        <v>-716147.1825</v>
      </c>
      <c r="BF27" s="18">
        <f t="shared" si="8"/>
        <v>-885.08</v>
      </c>
      <c r="BG27" s="18">
        <f t="shared" si="8"/>
        <v>0</v>
      </c>
      <c r="BH27" s="18">
        <f t="shared" si="8"/>
        <v>0</v>
      </c>
      <c r="BI27" s="18">
        <f t="shared" si="8"/>
        <v>-404093.7950000001</v>
      </c>
      <c r="BJ27" s="18">
        <f t="shared" si="8"/>
        <v>-1421041.4074999997</v>
      </c>
      <c r="BK27" s="18">
        <f t="shared" si="8"/>
        <v>0</v>
      </c>
      <c r="BL27" s="18">
        <v>0</v>
      </c>
      <c r="BM27" s="18">
        <f t="shared" si="8"/>
        <v>-11426.94</v>
      </c>
      <c r="BN27" s="18">
        <f t="shared" si="8"/>
        <v>0</v>
      </c>
      <c r="BO27" s="18">
        <f t="shared" si="8"/>
        <v>0</v>
      </c>
      <c r="BP27" s="18">
        <f t="shared" ref="BP27:EA27" si="9">SUM(BP21:BP26)</f>
        <v>-42339.119999999995</v>
      </c>
      <c r="BQ27" s="18">
        <f t="shared" si="9"/>
        <v>0</v>
      </c>
      <c r="BR27" s="18">
        <f t="shared" si="9"/>
        <v>0</v>
      </c>
      <c r="BS27" s="18">
        <f t="shared" si="9"/>
        <v>0</v>
      </c>
      <c r="BT27" s="18">
        <f t="shared" si="9"/>
        <v>0</v>
      </c>
      <c r="BU27" s="18">
        <f t="shared" si="9"/>
        <v>0</v>
      </c>
      <c r="BV27" s="18">
        <f t="shared" si="9"/>
        <v>0</v>
      </c>
      <c r="BW27" s="18">
        <f t="shared" si="9"/>
        <v>0</v>
      </c>
      <c r="BX27" s="18">
        <f t="shared" si="9"/>
        <v>0</v>
      </c>
      <c r="BY27" s="18">
        <f t="shared" si="9"/>
        <v>0</v>
      </c>
      <c r="BZ27" s="18">
        <f t="shared" si="9"/>
        <v>0</v>
      </c>
      <c r="CA27" s="18">
        <f t="shared" si="9"/>
        <v>-903295.24250000005</v>
      </c>
      <c r="CB27" s="18">
        <f t="shared" si="9"/>
        <v>0</v>
      </c>
      <c r="CC27" s="18">
        <f t="shared" si="9"/>
        <v>0</v>
      </c>
      <c r="CD27" s="18">
        <f t="shared" si="9"/>
        <v>-700</v>
      </c>
      <c r="CE27" s="18">
        <f t="shared" si="9"/>
        <v>0</v>
      </c>
      <c r="CF27" s="18">
        <f t="shared" si="9"/>
        <v>0</v>
      </c>
      <c r="CG27" s="18">
        <f t="shared" si="9"/>
        <v>0</v>
      </c>
      <c r="CH27" s="18">
        <f t="shared" si="9"/>
        <v>0</v>
      </c>
      <c r="CI27" s="18">
        <f t="shared" si="9"/>
        <v>0</v>
      </c>
      <c r="CJ27" s="18">
        <f t="shared" si="9"/>
        <v>-18702.38</v>
      </c>
      <c r="CK27" s="18">
        <f t="shared" si="9"/>
        <v>0</v>
      </c>
      <c r="CL27" s="18">
        <f t="shared" si="9"/>
        <v>0</v>
      </c>
      <c r="CM27" s="18">
        <f t="shared" si="9"/>
        <v>-926166.90333333332</v>
      </c>
      <c r="CN27" s="18">
        <f t="shared" si="9"/>
        <v>-550504.19999999995</v>
      </c>
      <c r="CO27" s="18">
        <f t="shared" si="9"/>
        <v>0</v>
      </c>
      <c r="CP27" s="18">
        <f t="shared" si="9"/>
        <v>0</v>
      </c>
      <c r="CQ27" s="18">
        <f t="shared" si="9"/>
        <v>0</v>
      </c>
      <c r="CR27" s="18">
        <f t="shared" si="9"/>
        <v>0</v>
      </c>
      <c r="CS27" s="18">
        <f t="shared" si="9"/>
        <v>0</v>
      </c>
      <c r="CT27" s="18">
        <f t="shared" si="9"/>
        <v>0</v>
      </c>
      <c r="CU27" s="18">
        <f t="shared" si="9"/>
        <v>0</v>
      </c>
      <c r="CV27" s="18">
        <f t="shared" si="9"/>
        <v>0</v>
      </c>
      <c r="CW27" s="18">
        <f t="shared" si="9"/>
        <v>0</v>
      </c>
      <c r="CX27" s="18">
        <f t="shared" si="9"/>
        <v>0</v>
      </c>
      <c r="CY27" s="18">
        <f t="shared" si="9"/>
        <v>-13550.22</v>
      </c>
      <c r="CZ27" s="18">
        <f t="shared" si="9"/>
        <v>0</v>
      </c>
      <c r="DA27" s="18">
        <f t="shared" si="9"/>
        <v>0</v>
      </c>
      <c r="DB27" s="18">
        <f t="shared" si="9"/>
        <v>0</v>
      </c>
      <c r="DC27" s="18">
        <f t="shared" si="9"/>
        <v>0</v>
      </c>
      <c r="DD27" s="18">
        <f t="shared" si="9"/>
        <v>0</v>
      </c>
      <c r="DE27" s="18">
        <f t="shared" si="9"/>
        <v>-170062.80000000002</v>
      </c>
      <c r="DF27" s="18">
        <f t="shared" si="9"/>
        <v>0</v>
      </c>
      <c r="DG27" s="18">
        <f t="shared" si="9"/>
        <v>-10284.92</v>
      </c>
      <c r="DH27" s="18">
        <f t="shared" si="9"/>
        <v>0</v>
      </c>
      <c r="DI27" s="18">
        <f t="shared" si="9"/>
        <v>0</v>
      </c>
      <c r="DJ27" s="18">
        <f t="shared" si="9"/>
        <v>0</v>
      </c>
      <c r="DK27" s="18">
        <f t="shared" si="9"/>
        <v>-9148.3799999999992</v>
      </c>
      <c r="DL27" s="18">
        <f t="shared" si="9"/>
        <v>0</v>
      </c>
      <c r="DM27" s="18">
        <f t="shared" si="9"/>
        <v>0</v>
      </c>
      <c r="DN27" s="18">
        <f t="shared" si="9"/>
        <v>0</v>
      </c>
      <c r="DO27" s="18">
        <f t="shared" si="9"/>
        <v>0</v>
      </c>
      <c r="DP27" s="18">
        <f t="shared" si="9"/>
        <v>0</v>
      </c>
      <c r="DQ27" s="18">
        <f t="shared" si="9"/>
        <v>0</v>
      </c>
      <c r="DR27" s="18">
        <f t="shared" si="9"/>
        <v>0</v>
      </c>
      <c r="DS27" s="18">
        <f t="shared" si="9"/>
        <v>0</v>
      </c>
      <c r="DT27" s="18">
        <f t="shared" si="9"/>
        <v>0</v>
      </c>
      <c r="DU27" s="18">
        <f t="shared" si="9"/>
        <v>0</v>
      </c>
      <c r="DV27" s="18">
        <f t="shared" si="9"/>
        <v>0</v>
      </c>
      <c r="DW27" s="18">
        <f t="shared" si="9"/>
        <v>0</v>
      </c>
      <c r="DX27" s="18">
        <f t="shared" si="9"/>
        <v>0</v>
      </c>
      <c r="DY27" s="18">
        <f t="shared" si="9"/>
        <v>0</v>
      </c>
      <c r="DZ27" s="18">
        <f t="shared" si="9"/>
        <v>0</v>
      </c>
      <c r="EA27" s="18">
        <f t="shared" si="9"/>
        <v>0</v>
      </c>
      <c r="EB27" s="18">
        <f t="shared" ref="EB27:FX27" si="10">SUM(EB21:EB26)</f>
        <v>0</v>
      </c>
      <c r="EC27" s="18">
        <f t="shared" si="10"/>
        <v>0</v>
      </c>
      <c r="ED27" s="18">
        <f t="shared" si="10"/>
        <v>0</v>
      </c>
      <c r="EE27" s="18">
        <f t="shared" si="10"/>
        <v>0</v>
      </c>
      <c r="EF27" s="18">
        <f t="shared" si="10"/>
        <v>0</v>
      </c>
      <c r="EG27" s="18">
        <f t="shared" si="10"/>
        <v>0</v>
      </c>
      <c r="EH27" s="18">
        <f t="shared" si="10"/>
        <v>-223250.52999999997</v>
      </c>
      <c r="EI27" s="18">
        <f t="shared" si="10"/>
        <v>-253390.98750000008</v>
      </c>
      <c r="EJ27" s="18">
        <f t="shared" si="10"/>
        <v>0</v>
      </c>
      <c r="EK27" s="18">
        <f t="shared" si="10"/>
        <v>-17556.849999999999</v>
      </c>
      <c r="EL27" s="18">
        <f t="shared" si="10"/>
        <v>0</v>
      </c>
      <c r="EM27" s="18">
        <f t="shared" si="10"/>
        <v>0</v>
      </c>
      <c r="EN27" s="18">
        <f t="shared" si="10"/>
        <v>0</v>
      </c>
      <c r="EO27" s="18">
        <f t="shared" si="10"/>
        <v>0</v>
      </c>
      <c r="EP27" s="18">
        <f t="shared" si="10"/>
        <v>0</v>
      </c>
      <c r="EQ27" s="18">
        <v>0</v>
      </c>
      <c r="ER27" s="18">
        <f t="shared" si="10"/>
        <v>0</v>
      </c>
      <c r="ES27" s="18">
        <f t="shared" si="10"/>
        <v>0</v>
      </c>
      <c r="ET27" s="18">
        <f t="shared" si="10"/>
        <v>0</v>
      </c>
      <c r="EU27" s="18">
        <f t="shared" si="10"/>
        <v>0</v>
      </c>
      <c r="EV27" s="18">
        <f t="shared" si="10"/>
        <v>0</v>
      </c>
      <c r="EW27" s="18">
        <f t="shared" si="10"/>
        <v>0</v>
      </c>
      <c r="EX27" s="18">
        <f t="shared" si="10"/>
        <v>0</v>
      </c>
      <c r="EY27" s="18">
        <f t="shared" si="10"/>
        <v>0</v>
      </c>
      <c r="EZ27" s="18">
        <f t="shared" si="10"/>
        <v>0</v>
      </c>
      <c r="FA27" s="18">
        <f t="shared" si="10"/>
        <v>0</v>
      </c>
      <c r="FB27" s="18">
        <f t="shared" si="10"/>
        <v>-16169.53</v>
      </c>
      <c r="FC27" s="18">
        <f t="shared" si="10"/>
        <v>0</v>
      </c>
      <c r="FD27" s="18">
        <f t="shared" si="10"/>
        <v>0</v>
      </c>
      <c r="FE27" s="18">
        <f t="shared" si="10"/>
        <v>0</v>
      </c>
      <c r="FF27" s="18">
        <f t="shared" si="10"/>
        <v>0</v>
      </c>
      <c r="FG27" s="18">
        <f t="shared" si="10"/>
        <v>0</v>
      </c>
      <c r="FH27" s="18">
        <f t="shared" si="10"/>
        <v>0</v>
      </c>
      <c r="FI27" s="18">
        <f t="shared" si="10"/>
        <v>0</v>
      </c>
      <c r="FJ27" s="18">
        <f t="shared" si="10"/>
        <v>0</v>
      </c>
      <c r="FK27" s="18">
        <f t="shared" si="10"/>
        <v>-229631.4075</v>
      </c>
      <c r="FL27" s="18">
        <f t="shared" si="10"/>
        <v>-115255.83249999999</v>
      </c>
      <c r="FM27" s="18">
        <f t="shared" si="10"/>
        <v>-876786.05999999982</v>
      </c>
      <c r="FN27" s="18">
        <f t="shared" si="10"/>
        <v>0</v>
      </c>
      <c r="FO27" s="18">
        <f t="shared" si="10"/>
        <v>-26410.14</v>
      </c>
      <c r="FP27" s="18">
        <f t="shared" si="10"/>
        <v>0</v>
      </c>
      <c r="FQ27" s="18">
        <f t="shared" si="10"/>
        <v>0</v>
      </c>
      <c r="FR27" s="18">
        <f t="shared" si="10"/>
        <v>0</v>
      </c>
      <c r="FS27" s="18">
        <f t="shared" si="10"/>
        <v>0</v>
      </c>
      <c r="FT27" s="18">
        <f t="shared" si="10"/>
        <v>0</v>
      </c>
      <c r="FU27" s="18">
        <f t="shared" si="10"/>
        <v>0</v>
      </c>
      <c r="FV27" s="18">
        <f t="shared" si="10"/>
        <v>0</v>
      </c>
      <c r="FW27" s="18">
        <f t="shared" si="10"/>
        <v>0</v>
      </c>
      <c r="FX27" s="18">
        <f t="shared" si="10"/>
        <v>-2114827.0399999996</v>
      </c>
      <c r="FY27" s="18">
        <f>SUM(B27:FX27)</f>
        <v>-16485001.725833334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>ROUND(B17+B27,2)</f>
        <v>4773314.8600000003</v>
      </c>
      <c r="C29" s="25">
        <f t="shared" ref="C29:BN29" si="11">ROUND(C17+C27,2)</f>
        <v>32722707.16</v>
      </c>
      <c r="D29" s="25">
        <f t="shared" si="11"/>
        <v>3812601.63</v>
      </c>
      <c r="E29" s="25">
        <f t="shared" si="11"/>
        <v>18464135.98</v>
      </c>
      <c r="F29" s="25">
        <f t="shared" si="11"/>
        <v>1489833.85</v>
      </c>
      <c r="G29" s="25">
        <f t="shared" si="11"/>
        <v>1148161.8600000001</v>
      </c>
      <c r="H29" s="25">
        <f t="shared" si="11"/>
        <v>7213749.04</v>
      </c>
      <c r="I29" s="25">
        <f t="shared" si="11"/>
        <v>1672787.28</v>
      </c>
      <c r="J29" s="25">
        <f t="shared" si="11"/>
        <v>231029.27</v>
      </c>
      <c r="K29" s="25">
        <f t="shared" si="11"/>
        <v>521160.19</v>
      </c>
      <c r="L29" s="25">
        <f t="shared" si="11"/>
        <v>691375.1</v>
      </c>
      <c r="M29" s="25">
        <f t="shared" si="11"/>
        <v>47344961.590000004</v>
      </c>
      <c r="N29" s="25">
        <f t="shared" si="11"/>
        <v>8709849.8499999996</v>
      </c>
      <c r="O29" s="25">
        <f t="shared" si="11"/>
        <v>340081.86</v>
      </c>
      <c r="P29" s="25">
        <f t="shared" si="11"/>
        <v>33830787.060000002</v>
      </c>
      <c r="Q29" s="25">
        <f t="shared" si="11"/>
        <v>5934326.4500000002</v>
      </c>
      <c r="R29" s="25">
        <f t="shared" si="11"/>
        <v>674909.11</v>
      </c>
      <c r="S29" s="25">
        <f t="shared" si="11"/>
        <v>305292.28999999998</v>
      </c>
      <c r="T29" s="25">
        <f t="shared" si="11"/>
        <v>82275.95</v>
      </c>
      <c r="U29" s="25">
        <f t="shared" si="11"/>
        <v>277900.28999999998</v>
      </c>
      <c r="V29" s="25">
        <f t="shared" si="11"/>
        <v>176210.75</v>
      </c>
      <c r="W29" s="25">
        <f t="shared" si="11"/>
        <v>107341.59</v>
      </c>
      <c r="X29" s="25">
        <f t="shared" si="11"/>
        <v>752180.26</v>
      </c>
      <c r="Y29" s="25">
        <f t="shared" si="11"/>
        <v>355867.85</v>
      </c>
      <c r="Z29" s="25">
        <f t="shared" si="11"/>
        <v>26235216.170000002</v>
      </c>
      <c r="AA29" s="25">
        <f t="shared" si="11"/>
        <v>7055841.0599999996</v>
      </c>
      <c r="AB29" s="25">
        <f t="shared" si="11"/>
        <v>336447.78</v>
      </c>
      <c r="AC29" s="25">
        <f t="shared" si="11"/>
        <v>695828.15</v>
      </c>
      <c r="AD29" s="25">
        <f t="shared" si="11"/>
        <v>135133.35999999999</v>
      </c>
      <c r="AE29" s="25">
        <f t="shared" si="11"/>
        <v>191063.66</v>
      </c>
      <c r="AF29" s="25">
        <f t="shared" si="11"/>
        <v>78366.75</v>
      </c>
      <c r="AG29" s="25">
        <f t="shared" si="11"/>
        <v>1223636.21</v>
      </c>
      <c r="AH29" s="25">
        <f t="shared" si="11"/>
        <v>408000.07</v>
      </c>
      <c r="AI29" s="25">
        <f t="shared" si="11"/>
        <v>336167.62</v>
      </c>
      <c r="AJ29" s="25">
        <f t="shared" si="11"/>
        <v>178331.78</v>
      </c>
      <c r="AK29" s="25">
        <f t="shared" si="11"/>
        <v>248851.12</v>
      </c>
      <c r="AL29" s="25">
        <f t="shared" si="11"/>
        <v>454788.26</v>
      </c>
      <c r="AM29" s="25">
        <f t="shared" si="11"/>
        <v>29437.57</v>
      </c>
      <c r="AN29" s="25">
        <f t="shared" si="11"/>
        <v>4712621.08</v>
      </c>
      <c r="AO29" s="25">
        <f t="shared" si="11"/>
        <v>42009209.219999999</v>
      </c>
      <c r="AP29" s="25">
        <f t="shared" si="11"/>
        <v>282408.25</v>
      </c>
      <c r="AQ29" s="25">
        <f t="shared" si="11"/>
        <v>40343926.689999998</v>
      </c>
      <c r="AR29" s="25">
        <f t="shared" si="11"/>
        <v>2325160.44</v>
      </c>
      <c r="AS29" s="25">
        <f t="shared" si="11"/>
        <v>1239725.03</v>
      </c>
      <c r="AT29" s="25">
        <f t="shared" si="11"/>
        <v>211846.33</v>
      </c>
      <c r="AU29" s="25">
        <f t="shared" si="11"/>
        <v>430070.73</v>
      </c>
      <c r="AV29" s="25">
        <f t="shared" si="11"/>
        <v>377871.39</v>
      </c>
      <c r="AW29" s="25">
        <f t="shared" si="11"/>
        <v>147920.92000000001</v>
      </c>
      <c r="AX29" s="25">
        <f t="shared" si="11"/>
        <v>484631.45</v>
      </c>
      <c r="AY29" s="25">
        <f t="shared" si="11"/>
        <v>13582494.210000001</v>
      </c>
      <c r="AZ29" s="25">
        <f t="shared" si="11"/>
        <v>8639652.6600000001</v>
      </c>
      <c r="BA29" s="25">
        <f t="shared" si="11"/>
        <v>8817466.6400000006</v>
      </c>
      <c r="BB29" s="25">
        <f t="shared" si="11"/>
        <v>18656160.469999999</v>
      </c>
      <c r="BC29" s="25">
        <f t="shared" si="11"/>
        <v>2832763.1</v>
      </c>
      <c r="BD29" s="25">
        <f t="shared" si="11"/>
        <v>1088212.77</v>
      </c>
      <c r="BE29" s="25">
        <f t="shared" si="11"/>
        <v>21932970.489999998</v>
      </c>
      <c r="BF29" s="25">
        <f t="shared" si="11"/>
        <v>1235161.79</v>
      </c>
      <c r="BG29" s="25">
        <f t="shared" si="11"/>
        <v>633576.44999999995</v>
      </c>
      <c r="BH29" s="25">
        <f t="shared" si="11"/>
        <v>433669.57</v>
      </c>
      <c r="BI29" s="25">
        <f t="shared" si="11"/>
        <v>4475380.54</v>
      </c>
      <c r="BJ29" s="25">
        <f t="shared" si="11"/>
        <v>37380710.240000002</v>
      </c>
      <c r="BK29" s="25">
        <f t="shared" si="11"/>
        <v>164515.32999999999</v>
      </c>
      <c r="BL29" s="25">
        <f t="shared" si="11"/>
        <v>408852.43</v>
      </c>
      <c r="BM29" s="25">
        <f t="shared" si="11"/>
        <v>2920011.31</v>
      </c>
      <c r="BN29" s="25">
        <f t="shared" si="11"/>
        <v>903619.55</v>
      </c>
      <c r="BO29" s="25">
        <f t="shared" ref="BO29:DZ29" si="12">ROUND(BO17+BO27,2)</f>
        <v>131155.35999999999</v>
      </c>
      <c r="BP29" s="25">
        <f t="shared" si="12"/>
        <v>2595940.31</v>
      </c>
      <c r="BQ29" s="25">
        <f t="shared" si="12"/>
        <v>5025846.82</v>
      </c>
      <c r="BR29" s="25">
        <f t="shared" si="12"/>
        <v>1369339.35</v>
      </c>
      <c r="BS29" s="25">
        <f t="shared" si="12"/>
        <v>221615.71</v>
      </c>
      <c r="BT29" s="25">
        <f t="shared" si="12"/>
        <v>299933.11</v>
      </c>
      <c r="BU29" s="25">
        <f t="shared" si="12"/>
        <v>0</v>
      </c>
      <c r="BV29" s="25">
        <f t="shared" si="12"/>
        <v>898357.75</v>
      </c>
      <c r="BW29" s="25">
        <f t="shared" si="12"/>
        <v>95554.39</v>
      </c>
      <c r="BX29" s="25">
        <f t="shared" si="12"/>
        <v>402161.3</v>
      </c>
      <c r="BY29" s="25">
        <f t="shared" si="12"/>
        <v>382980.66</v>
      </c>
      <c r="BZ29" s="25">
        <f t="shared" si="12"/>
        <v>59045.19</v>
      </c>
      <c r="CA29" s="25">
        <f t="shared" si="12"/>
        <v>51986095.200000003</v>
      </c>
      <c r="CB29" s="25">
        <f t="shared" si="12"/>
        <v>261781.72</v>
      </c>
      <c r="CC29" s="25">
        <f t="shared" si="12"/>
        <v>163535.51</v>
      </c>
      <c r="CD29" s="25">
        <f t="shared" si="12"/>
        <v>269613.46999999997</v>
      </c>
      <c r="CE29" s="25">
        <f t="shared" si="12"/>
        <v>142021.34</v>
      </c>
      <c r="CF29" s="25">
        <f t="shared" si="12"/>
        <v>250183.08</v>
      </c>
      <c r="CG29" s="25">
        <f t="shared" si="12"/>
        <v>204538.58</v>
      </c>
      <c r="CH29" s="25">
        <f t="shared" si="12"/>
        <v>618453.52</v>
      </c>
      <c r="CI29" s="25">
        <f t="shared" si="12"/>
        <v>388753.01</v>
      </c>
      <c r="CJ29" s="25">
        <f t="shared" si="12"/>
        <v>2228478.29</v>
      </c>
      <c r="CK29" s="25">
        <f t="shared" si="12"/>
        <v>1418322.52</v>
      </c>
      <c r="CL29" s="25">
        <f t="shared" si="12"/>
        <v>633631.57999999996</v>
      </c>
      <c r="CM29" s="25">
        <f t="shared" si="12"/>
        <v>18944741.43</v>
      </c>
      <c r="CN29" s="25">
        <f t="shared" si="12"/>
        <v>8623130.9800000004</v>
      </c>
      <c r="CO29" s="25">
        <f t="shared" si="12"/>
        <v>0</v>
      </c>
      <c r="CP29" s="25">
        <f t="shared" si="12"/>
        <v>882471.19</v>
      </c>
      <c r="CQ29" s="25">
        <f t="shared" si="12"/>
        <v>424700.7</v>
      </c>
      <c r="CR29" s="25">
        <f t="shared" si="12"/>
        <v>247941.25</v>
      </c>
      <c r="CS29" s="25">
        <f t="shared" si="12"/>
        <v>264320.95</v>
      </c>
      <c r="CT29" s="25">
        <f t="shared" si="12"/>
        <v>449216.93</v>
      </c>
      <c r="CU29" s="25">
        <f t="shared" si="12"/>
        <v>75707.56</v>
      </c>
      <c r="CV29" s="25">
        <f t="shared" si="12"/>
        <v>283070.43</v>
      </c>
      <c r="CW29" s="25">
        <f t="shared" si="12"/>
        <v>438332.92</v>
      </c>
      <c r="CX29" s="25">
        <f t="shared" si="12"/>
        <v>118208.93</v>
      </c>
      <c r="CY29" s="25">
        <f t="shared" si="12"/>
        <v>1643580.66</v>
      </c>
      <c r="CZ29" s="25">
        <f t="shared" si="12"/>
        <v>186650.43</v>
      </c>
      <c r="DA29" s="25">
        <f t="shared" si="12"/>
        <v>286539.71999999997</v>
      </c>
      <c r="DB29" s="25">
        <f t="shared" si="12"/>
        <v>184265.92</v>
      </c>
      <c r="DC29" s="25">
        <f t="shared" si="12"/>
        <v>301479.46000000002</v>
      </c>
      <c r="DD29" s="25">
        <f t="shared" si="12"/>
        <v>204729.33</v>
      </c>
      <c r="DE29" s="25">
        <f t="shared" si="12"/>
        <v>16570975.460000001</v>
      </c>
      <c r="DF29" s="25">
        <f t="shared" si="12"/>
        <v>59844.5</v>
      </c>
      <c r="DG29" s="25">
        <f t="shared" si="12"/>
        <v>1206296.3</v>
      </c>
      <c r="DH29" s="25">
        <f t="shared" si="12"/>
        <v>1809601.46</v>
      </c>
      <c r="DI29" s="25">
        <f t="shared" si="12"/>
        <v>723937.24</v>
      </c>
      <c r="DJ29" s="25">
        <f t="shared" si="12"/>
        <v>424495.75</v>
      </c>
      <c r="DK29" s="25">
        <f t="shared" si="12"/>
        <v>3547326.15</v>
      </c>
      <c r="DL29" s="25">
        <f t="shared" si="12"/>
        <v>416808.06</v>
      </c>
      <c r="DM29" s="25">
        <f t="shared" si="12"/>
        <v>931638.26</v>
      </c>
      <c r="DN29" s="25">
        <f t="shared" si="12"/>
        <v>3198358.95</v>
      </c>
      <c r="DO29" s="25">
        <f t="shared" si="12"/>
        <v>243179.62</v>
      </c>
      <c r="DP29" s="25">
        <f t="shared" si="12"/>
        <v>0</v>
      </c>
      <c r="DQ29" s="25">
        <f t="shared" si="12"/>
        <v>1145386.03</v>
      </c>
      <c r="DR29" s="25">
        <f t="shared" si="12"/>
        <v>608263.18000000005</v>
      </c>
      <c r="DS29" s="25">
        <f t="shared" si="12"/>
        <v>277045.34999999998</v>
      </c>
      <c r="DT29" s="25">
        <f t="shared" si="12"/>
        <v>366903.86</v>
      </c>
      <c r="DU29" s="25">
        <f t="shared" si="12"/>
        <v>392110.25</v>
      </c>
      <c r="DV29" s="25">
        <f t="shared" si="12"/>
        <v>466529.05</v>
      </c>
      <c r="DW29" s="25">
        <f t="shared" si="12"/>
        <v>179829.44</v>
      </c>
      <c r="DX29" s="25">
        <f t="shared" si="12"/>
        <v>196770.66</v>
      </c>
      <c r="DY29" s="25">
        <f t="shared" si="12"/>
        <v>549129.98</v>
      </c>
      <c r="DZ29" s="25">
        <f t="shared" si="12"/>
        <v>0</v>
      </c>
      <c r="EA29" s="25">
        <f t="shared" ref="EA29:FX29" si="13">ROUND(EA17+EA27,2)</f>
        <v>407112.66</v>
      </c>
      <c r="EB29" s="25">
        <f t="shared" si="13"/>
        <v>280684.87</v>
      </c>
      <c r="EC29" s="25">
        <f t="shared" si="13"/>
        <v>0</v>
      </c>
      <c r="ED29" s="25">
        <f t="shared" si="13"/>
        <v>264213.84999999998</v>
      </c>
      <c r="EE29" s="25">
        <f t="shared" si="13"/>
        <v>1184430.1599999999</v>
      </c>
      <c r="EF29" s="25">
        <f t="shared" si="13"/>
        <v>278087.93</v>
      </c>
      <c r="EG29" s="25">
        <f t="shared" si="13"/>
        <v>308124.23</v>
      </c>
      <c r="EH29" s="25">
        <f t="shared" si="13"/>
        <v>10704472.279999999</v>
      </c>
      <c r="EI29" s="25">
        <f t="shared" si="13"/>
        <v>9355686.8399999999</v>
      </c>
      <c r="EJ29" s="25">
        <f t="shared" si="13"/>
        <v>658801.14</v>
      </c>
      <c r="EK29" s="25">
        <f t="shared" si="13"/>
        <v>412180.73</v>
      </c>
      <c r="EL29" s="25">
        <f t="shared" si="13"/>
        <v>340541.59</v>
      </c>
      <c r="EM29" s="25">
        <f t="shared" si="13"/>
        <v>1090180.99</v>
      </c>
      <c r="EN29" s="25">
        <f t="shared" si="13"/>
        <v>291729.84999999998</v>
      </c>
      <c r="EO29" s="25">
        <f t="shared" si="13"/>
        <v>263806.36</v>
      </c>
      <c r="EP29" s="25">
        <f t="shared" si="13"/>
        <v>1899272.86</v>
      </c>
      <c r="EQ29" s="25">
        <f t="shared" si="13"/>
        <v>169469.89</v>
      </c>
      <c r="ER29" s="25">
        <f t="shared" si="13"/>
        <v>169671.74</v>
      </c>
      <c r="ES29" s="25">
        <f t="shared" si="13"/>
        <v>261241.16</v>
      </c>
      <c r="ET29" s="25">
        <f t="shared" si="13"/>
        <v>557823.88</v>
      </c>
      <c r="EU29" s="25">
        <f t="shared" si="13"/>
        <v>90584.17</v>
      </c>
      <c r="EV29" s="25">
        <f t="shared" si="13"/>
        <v>545946.65</v>
      </c>
      <c r="EW29" s="25">
        <f t="shared" si="13"/>
        <v>273455.13</v>
      </c>
      <c r="EX29" s="25">
        <f t="shared" si="13"/>
        <v>544001.94999999995</v>
      </c>
      <c r="EY29" s="25">
        <f t="shared" si="13"/>
        <v>157919.82</v>
      </c>
      <c r="EZ29" s="25">
        <f t="shared" si="13"/>
        <v>932569.17</v>
      </c>
      <c r="FA29" s="25">
        <f t="shared" si="13"/>
        <v>138813.45000000001</v>
      </c>
      <c r="FB29" s="25">
        <f t="shared" si="13"/>
        <v>1392896.45</v>
      </c>
      <c r="FC29" s="25">
        <f t="shared" si="13"/>
        <v>358857.94</v>
      </c>
      <c r="FD29" s="25">
        <f t="shared" si="13"/>
        <v>118310.07</v>
      </c>
      <c r="FE29" s="25">
        <f t="shared" si="13"/>
        <v>348559.8</v>
      </c>
      <c r="FF29" s="25">
        <f t="shared" si="13"/>
        <v>142858.93</v>
      </c>
      <c r="FG29" s="25">
        <f t="shared" si="13"/>
        <v>99670.98</v>
      </c>
      <c r="FH29" s="25">
        <f t="shared" si="13"/>
        <v>750125.12</v>
      </c>
      <c r="FI29" s="25">
        <f t="shared" si="13"/>
        <v>351988.55</v>
      </c>
      <c r="FJ29" s="25">
        <f t="shared" si="13"/>
        <v>271165.32</v>
      </c>
      <c r="FK29" s="25">
        <f t="shared" si="13"/>
        <v>5071956.0599999996</v>
      </c>
      <c r="FL29" s="25">
        <f t="shared" si="13"/>
        <v>1237200.77</v>
      </c>
      <c r="FM29" s="25">
        <f t="shared" si="13"/>
        <v>22312885.890000001</v>
      </c>
      <c r="FN29" s="25">
        <f t="shared" si="13"/>
        <v>0</v>
      </c>
      <c r="FO29" s="25">
        <f t="shared" si="13"/>
        <v>1970487.86</v>
      </c>
      <c r="FP29" s="25">
        <f t="shared" si="13"/>
        <v>0</v>
      </c>
      <c r="FQ29" s="25">
        <f t="shared" si="13"/>
        <v>0</v>
      </c>
      <c r="FR29" s="25">
        <f t="shared" si="13"/>
        <v>0</v>
      </c>
      <c r="FS29" s="25">
        <f t="shared" si="13"/>
        <v>0</v>
      </c>
      <c r="FT29" s="25">
        <f t="shared" si="13"/>
        <v>598607.53</v>
      </c>
      <c r="FU29" s="25">
        <f t="shared" si="13"/>
        <v>484577.63</v>
      </c>
      <c r="FV29" s="25">
        <f t="shared" si="13"/>
        <v>318401.21000000002</v>
      </c>
      <c r="FW29" s="25">
        <f t="shared" si="13"/>
        <v>174217.29</v>
      </c>
      <c r="FX29" s="25">
        <f t="shared" si="13"/>
        <v>17573272.25</v>
      </c>
      <c r="FY29" s="25">
        <f>SUM(B29:FX29)</f>
        <v>647988278.87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664473280.5799998</v>
      </c>
      <c r="C32" s="39">
        <f>FY29</f>
        <v>647988278.87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3" x14ac:dyDescent="0.25">
      <c r="B33" s="48">
        <f>+B17+K17+M17+N17+P17+AA17+AK17+AM17+AO17+AQ17+AR17+AS17+AZ17+BF17+BL17+BU17+BX17+CI17+CM17+CN17+CO17+CS17+CY17+DZ17+EC17+EO17+EQ17+EV17+EZ17+FH17+FJ17+FK17+FL17+FO17</f>
        <v>246983455.80000001</v>
      </c>
      <c r="C33" s="49">
        <f>+B29+K29+M29+N29+P29+AA29+AK29+AM29+AO29+AQ29+AR29+AS29+BU29+BX29+CI29+CM29+CN29+CO29+CY29+DZ29+EC29+EO29+EQ29+EV29+EZ29+FH29+FJ29+FK29+FL29+FO29+BL29+AZ29+BF29+CS29</f>
        <v>240195307.09</v>
      </c>
      <c r="D33" s="50" t="s">
        <v>407</v>
      </c>
      <c r="E33" s="26"/>
      <c r="AJ33" s="4"/>
      <c r="AQ33" s="22"/>
      <c r="CE33" s="25"/>
      <c r="EC33" s="26"/>
      <c r="FX33" s="4"/>
      <c r="FY33" s="4"/>
    </row>
    <row r="34" spans="1:183" x14ac:dyDescent="0.25">
      <c r="B34" s="26">
        <f>B32-B33</f>
        <v>417489824.77999979</v>
      </c>
      <c r="C34" s="26">
        <f>C32-C33</f>
        <v>407792971.77999997</v>
      </c>
      <c r="AJ34" s="4"/>
      <c r="FX34" s="4"/>
      <c r="FY34" s="10"/>
    </row>
    <row r="35" spans="1:183" x14ac:dyDescent="0.25">
      <c r="B35" s="26"/>
      <c r="C35" s="26"/>
      <c r="AJ35" s="4"/>
      <c r="FX35" s="4"/>
      <c r="FY35" s="10"/>
    </row>
    <row r="36" spans="1:183" x14ac:dyDescent="0.25">
      <c r="A36" s="43"/>
      <c r="B36" s="26"/>
      <c r="FX36" s="4"/>
    </row>
    <row r="37" spans="1:183" x14ac:dyDescent="0.25">
      <c r="B37" s="44">
        <f>B17+K17+N17+P17+AA17+AK17+AM17+AQ17+AR17+AS17+AZ17+BF17+BL17+BU17+BX17+CI17+CM17+CN17+CO17+CS17+CY17+DZ17+EC17+EO17+EQ17+EV17+EZ17+FH17+FJ17+FK17+FL17+FO17</f>
        <v>157098040.57999998</v>
      </c>
      <c r="C37" s="44">
        <f>C33-M29-AO29</f>
        <v>150841136.28</v>
      </c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</row>
    <row r="38" spans="1:183" x14ac:dyDescent="0.25">
      <c r="B38" s="44">
        <f>B32-B37</f>
        <v>507375239.99999982</v>
      </c>
      <c r="C38" s="44">
        <f>C32-C37</f>
        <v>497147142.59000003</v>
      </c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"/>
      <c r="FY38" s="12"/>
      <c r="FZ38" s="44"/>
      <c r="GA38" s="26"/>
    </row>
    <row r="39" spans="1:183" x14ac:dyDescent="0.25">
      <c r="FX39" s="4"/>
    </row>
    <row r="40" spans="1:183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"/>
      <c r="FY40" s="26"/>
    </row>
    <row r="41" spans="1:183" x14ac:dyDescent="0.25">
      <c r="B41" s="4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4"/>
    </row>
    <row r="43" spans="1:183" x14ac:dyDescent="0.25">
      <c r="FX43" s="4"/>
    </row>
    <row r="44" spans="1:183" x14ac:dyDescent="0.25">
      <c r="FX44" s="4"/>
    </row>
    <row r="45" spans="1:183" x14ac:dyDescent="0.25">
      <c r="FX45" s="4"/>
    </row>
    <row r="46" spans="1:183" x14ac:dyDescent="0.25">
      <c r="FX46" s="4"/>
    </row>
    <row r="47" spans="1:183" x14ac:dyDescent="0.25">
      <c r="FX47" s="4"/>
    </row>
    <row r="48" spans="1:183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</sheetData>
  <conditionalFormatting sqref="A3">
    <cfRule type="cellIs" dxfId="15" priority="2" operator="greaterThan">
      <formula>0</formula>
    </cfRule>
  </conditionalFormatting>
  <conditionalFormatting sqref="B4:CR4 CT4:FX4">
    <cfRule type="cellIs" dxfId="14" priority="1" operator="greater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1CD2A-39AC-4744-AA98-C6294CA5F47C}">
  <dimension ref="A1:IT73"/>
  <sheetViews>
    <sheetView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B34" sqref="B34"/>
    </sheetView>
  </sheetViews>
  <sheetFormatPr defaultColWidth="24.7265625" defaultRowHeight="12.5" x14ac:dyDescent="0.25"/>
  <cols>
    <col min="1" max="1" width="36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6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37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8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36"/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6556</v>
      </c>
      <c r="C5" s="6">
        <v>34494.399999999994</v>
      </c>
      <c r="D5" s="6">
        <v>5215.8999999999996</v>
      </c>
      <c r="E5" s="6">
        <v>22689.5</v>
      </c>
      <c r="F5" s="6">
        <v>1550.5</v>
      </c>
      <c r="G5" s="6">
        <v>1112</v>
      </c>
      <c r="H5" s="6">
        <v>7356.9</v>
      </c>
      <c r="I5" s="6">
        <v>2101.4</v>
      </c>
      <c r="J5" s="6">
        <v>270</v>
      </c>
      <c r="K5" s="6">
        <v>2192.6</v>
      </c>
      <c r="L5" s="6">
        <v>1008.8</v>
      </c>
      <c r="M5" s="6">
        <v>50909.1</v>
      </c>
      <c r="N5" s="6">
        <v>13189.5</v>
      </c>
      <c r="O5" s="6">
        <v>347</v>
      </c>
      <c r="P5" s="6">
        <v>36845</v>
      </c>
      <c r="Q5" s="6">
        <v>6074.5</v>
      </c>
      <c r="R5" s="6">
        <v>1606.3</v>
      </c>
      <c r="S5" s="6">
        <v>162.80000000000001</v>
      </c>
      <c r="T5" s="6">
        <v>51.7</v>
      </c>
      <c r="U5" s="6">
        <v>260.60000000000002</v>
      </c>
      <c r="V5" s="6">
        <v>208.9</v>
      </c>
      <c r="W5" s="6">
        <v>50</v>
      </c>
      <c r="X5" s="6">
        <v>948.7</v>
      </c>
      <c r="Y5" s="6">
        <v>230.5</v>
      </c>
      <c r="Z5" s="6">
        <v>31024.400000000001</v>
      </c>
      <c r="AA5" s="6">
        <v>27406</v>
      </c>
      <c r="AB5" s="6">
        <v>932.5</v>
      </c>
      <c r="AC5" s="6">
        <v>1260.5999999999999</v>
      </c>
      <c r="AD5" s="6">
        <v>94</v>
      </c>
      <c r="AE5" s="6">
        <v>172</v>
      </c>
      <c r="AF5" s="6">
        <v>612.29999999999995</v>
      </c>
      <c r="AG5" s="6">
        <v>977.5</v>
      </c>
      <c r="AH5" s="6">
        <v>400</v>
      </c>
      <c r="AI5" s="6">
        <v>166</v>
      </c>
      <c r="AJ5" s="6">
        <v>170.4</v>
      </c>
      <c r="AK5" s="6">
        <v>282</v>
      </c>
      <c r="AL5" s="6">
        <v>371.8</v>
      </c>
      <c r="AM5" s="6">
        <v>314.3</v>
      </c>
      <c r="AN5" s="6">
        <v>4353.3999999999996</v>
      </c>
      <c r="AO5" s="6">
        <v>83844</v>
      </c>
      <c r="AP5" s="6">
        <v>237.8</v>
      </c>
      <c r="AQ5" s="6">
        <v>60793.26</v>
      </c>
      <c r="AR5" s="6">
        <v>6309.7999999999993</v>
      </c>
      <c r="AS5" s="6">
        <v>2651.4</v>
      </c>
      <c r="AT5" s="6">
        <v>305.5</v>
      </c>
      <c r="AU5" s="6">
        <v>307.5</v>
      </c>
      <c r="AV5" s="6">
        <v>255.8</v>
      </c>
      <c r="AW5" s="6">
        <v>66.3</v>
      </c>
      <c r="AX5" s="6">
        <v>424.3</v>
      </c>
      <c r="AY5" s="6">
        <v>12382</v>
      </c>
      <c r="AZ5" s="6">
        <v>9172.2999999999993</v>
      </c>
      <c r="BA5" s="6">
        <v>7569.5</v>
      </c>
      <c r="BB5" s="6">
        <v>21945.200000000001</v>
      </c>
      <c r="BC5" s="6">
        <v>3635</v>
      </c>
      <c r="BD5" s="6">
        <v>1259.2</v>
      </c>
      <c r="BE5" s="6">
        <v>25664.7</v>
      </c>
      <c r="BF5" s="6">
        <v>899.7</v>
      </c>
      <c r="BG5" s="6">
        <v>590.29999999999995</v>
      </c>
      <c r="BH5" s="6">
        <v>257.10000000000002</v>
      </c>
      <c r="BI5" s="6">
        <v>6303.3</v>
      </c>
      <c r="BJ5" s="6">
        <v>30973.9</v>
      </c>
      <c r="BK5" s="6">
        <v>96.7</v>
      </c>
      <c r="BL5" s="6">
        <v>420</v>
      </c>
      <c r="BM5" s="6">
        <v>3202.6</v>
      </c>
      <c r="BN5" s="6">
        <v>1287.2</v>
      </c>
      <c r="BO5" s="6">
        <v>169.6</v>
      </c>
      <c r="BP5" s="6">
        <v>5695</v>
      </c>
      <c r="BQ5" s="6">
        <v>4499.6000000000004</v>
      </c>
      <c r="BR5" s="6">
        <v>1116.0999999999999</v>
      </c>
      <c r="BS5" s="6">
        <v>386.6</v>
      </c>
      <c r="BT5" s="6">
        <v>417</v>
      </c>
      <c r="BU5" s="6">
        <v>1232.5999999999999</v>
      </c>
      <c r="BV5" s="6">
        <v>1992.9</v>
      </c>
      <c r="BW5" s="6">
        <v>69.2</v>
      </c>
      <c r="BX5" s="6">
        <v>459.3</v>
      </c>
      <c r="BY5" s="6">
        <v>203.7</v>
      </c>
      <c r="BZ5" s="6">
        <v>150.6</v>
      </c>
      <c r="CA5" s="6">
        <v>74061.599999999991</v>
      </c>
      <c r="CB5" s="6">
        <v>188</v>
      </c>
      <c r="CC5" s="6">
        <v>211.3</v>
      </c>
      <c r="CD5" s="6">
        <v>151.80000000000001</v>
      </c>
      <c r="CE5" s="6">
        <v>114.9</v>
      </c>
      <c r="CF5" s="6">
        <v>201.5</v>
      </c>
      <c r="CG5" s="6">
        <v>100.2</v>
      </c>
      <c r="CH5" s="6">
        <v>697.5</v>
      </c>
      <c r="CI5" s="6">
        <v>896.7</v>
      </c>
      <c r="CJ5" s="6">
        <v>5095.8999999999996</v>
      </c>
      <c r="CK5" s="6">
        <v>1281.3</v>
      </c>
      <c r="CL5" s="6">
        <v>732.7</v>
      </c>
      <c r="CM5" s="6">
        <v>29268</v>
      </c>
      <c r="CN5" s="6">
        <v>14539.6</v>
      </c>
      <c r="CO5" s="6">
        <v>971.7</v>
      </c>
      <c r="CP5" s="6">
        <v>773</v>
      </c>
      <c r="CQ5" s="6">
        <v>233.2</v>
      </c>
      <c r="CR5" s="6">
        <v>301.60000000000002</v>
      </c>
      <c r="CS5" s="6">
        <v>103.8</v>
      </c>
      <c r="CT5" s="6">
        <v>406.4</v>
      </c>
      <c r="CU5" s="6">
        <v>50</v>
      </c>
      <c r="CV5" s="6">
        <v>206</v>
      </c>
      <c r="CW5" s="6">
        <v>462.5</v>
      </c>
      <c r="CX5" s="6">
        <v>50</v>
      </c>
      <c r="CY5" s="6">
        <v>1843.3</v>
      </c>
      <c r="CZ5" s="6">
        <v>199.5</v>
      </c>
      <c r="DA5" s="6">
        <v>320.5</v>
      </c>
      <c r="DB5" s="6">
        <v>183</v>
      </c>
      <c r="DC5" s="6">
        <v>156</v>
      </c>
      <c r="DD5" s="6">
        <v>297.89999999999998</v>
      </c>
      <c r="DE5" s="6">
        <v>19790.3</v>
      </c>
      <c r="DF5" s="6">
        <v>104</v>
      </c>
      <c r="DG5" s="6">
        <v>1860.6</v>
      </c>
      <c r="DH5" s="6">
        <v>2431.8000000000002</v>
      </c>
      <c r="DI5" s="6">
        <v>639.5</v>
      </c>
      <c r="DJ5" s="6">
        <v>500</v>
      </c>
      <c r="DK5" s="6">
        <v>5726.4</v>
      </c>
      <c r="DL5" s="6">
        <v>232.8</v>
      </c>
      <c r="DM5" s="6">
        <v>1320</v>
      </c>
      <c r="DN5" s="6">
        <v>3248</v>
      </c>
      <c r="DO5" s="6">
        <v>198.3</v>
      </c>
      <c r="DP5" s="6">
        <v>834</v>
      </c>
      <c r="DQ5" s="6">
        <v>1343.6</v>
      </c>
      <c r="DR5" s="6">
        <v>639</v>
      </c>
      <c r="DS5" s="6">
        <v>175</v>
      </c>
      <c r="DT5" s="6">
        <v>361</v>
      </c>
      <c r="DU5" s="6">
        <v>214</v>
      </c>
      <c r="DV5" s="6">
        <v>307.7</v>
      </c>
      <c r="DW5" s="6">
        <v>164.2</v>
      </c>
      <c r="DX5" s="6">
        <v>305.3</v>
      </c>
      <c r="DY5" s="6">
        <v>716.4</v>
      </c>
      <c r="DZ5" s="6">
        <v>531.29999999999995</v>
      </c>
      <c r="EA5" s="6">
        <v>569.1</v>
      </c>
      <c r="EB5" s="6">
        <v>297.10000000000002</v>
      </c>
      <c r="EC5" s="6">
        <v>1562.4</v>
      </c>
      <c r="ED5" s="6">
        <v>190.2</v>
      </c>
      <c r="EE5" s="6">
        <v>1404.7</v>
      </c>
      <c r="EF5" s="6">
        <v>249.9</v>
      </c>
      <c r="EG5" s="6">
        <v>248</v>
      </c>
      <c r="EH5" s="6">
        <v>14178.9</v>
      </c>
      <c r="EI5" s="6">
        <v>10106</v>
      </c>
      <c r="EJ5" s="6">
        <v>682.8</v>
      </c>
      <c r="EK5" s="6">
        <v>474.5</v>
      </c>
      <c r="EL5" s="6">
        <v>384.9</v>
      </c>
      <c r="EM5" s="6">
        <v>979.8</v>
      </c>
      <c r="EN5" s="6">
        <v>314.2</v>
      </c>
      <c r="EO5" s="6">
        <v>419.7</v>
      </c>
      <c r="EP5" s="6">
        <v>2530.9</v>
      </c>
      <c r="EQ5" s="6">
        <v>316</v>
      </c>
      <c r="ER5" s="6">
        <v>181.4</v>
      </c>
      <c r="ES5" s="6">
        <v>191.2</v>
      </c>
      <c r="ET5" s="6">
        <v>574.6</v>
      </c>
      <c r="EU5" s="6">
        <v>78.8</v>
      </c>
      <c r="EV5" s="6">
        <v>839</v>
      </c>
      <c r="EW5" s="6">
        <v>169.3</v>
      </c>
      <c r="EX5" s="6">
        <v>779</v>
      </c>
      <c r="EY5" s="6">
        <v>128.5</v>
      </c>
      <c r="EZ5" s="6">
        <v>3455.1</v>
      </c>
      <c r="FA5" s="6">
        <v>295.5</v>
      </c>
      <c r="FB5" s="6">
        <v>1964.2</v>
      </c>
      <c r="FC5" s="6">
        <v>405.3</v>
      </c>
      <c r="FD5" s="6">
        <v>83.4</v>
      </c>
      <c r="FE5" s="6">
        <v>195.4</v>
      </c>
      <c r="FF5" s="6">
        <v>126.8</v>
      </c>
      <c r="FG5" s="6">
        <v>69.7</v>
      </c>
      <c r="FH5" s="6">
        <v>1739.1</v>
      </c>
      <c r="FI5" s="6">
        <v>2033</v>
      </c>
      <c r="FJ5" s="6">
        <v>2573.5</v>
      </c>
      <c r="FK5" s="6">
        <v>8294</v>
      </c>
      <c r="FL5" s="6">
        <v>3886</v>
      </c>
      <c r="FM5" s="6">
        <v>22184.9</v>
      </c>
      <c r="FN5" s="6">
        <v>1089.0999999999999</v>
      </c>
      <c r="FO5" s="6">
        <v>2280</v>
      </c>
      <c r="FP5" s="6">
        <v>986.9</v>
      </c>
      <c r="FQ5" s="6">
        <v>169.4</v>
      </c>
      <c r="FR5" s="6">
        <v>179.9</v>
      </c>
      <c r="FS5" s="6">
        <v>59</v>
      </c>
      <c r="FT5" s="6">
        <v>813.7</v>
      </c>
      <c r="FU5" s="6">
        <v>784</v>
      </c>
      <c r="FV5" s="6">
        <v>159.19999999999999</v>
      </c>
      <c r="FW5" s="6">
        <v>57.2</v>
      </c>
      <c r="FX5" s="7">
        <v>21220.1</v>
      </c>
      <c r="FY5" s="6">
        <f>SUM(B5:FX5)</f>
        <v>849914.25999999978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5129.3999999999996</v>
      </c>
      <c r="C6" s="7">
        <v>19578.8</v>
      </c>
      <c r="D6" s="7">
        <v>4800</v>
      </c>
      <c r="E6" s="7">
        <v>11977.3</v>
      </c>
      <c r="F6" s="7">
        <v>621.79999999999995</v>
      </c>
      <c r="G6" s="7">
        <v>464.6</v>
      </c>
      <c r="H6" s="7">
        <v>6298.3</v>
      </c>
      <c r="I6" s="7">
        <v>1529.6</v>
      </c>
      <c r="J6" s="7">
        <v>187.3</v>
      </c>
      <c r="K6" s="7">
        <v>1452</v>
      </c>
      <c r="L6" s="7">
        <v>823.3</v>
      </c>
      <c r="M6" s="7">
        <v>19147.7</v>
      </c>
      <c r="N6" s="7">
        <v>2888.2</v>
      </c>
      <c r="O6" s="7">
        <v>207.5</v>
      </c>
      <c r="P6" s="7">
        <v>31176.3</v>
      </c>
      <c r="Q6" s="7">
        <v>3514.2</v>
      </c>
      <c r="R6" s="7">
        <v>967.7</v>
      </c>
      <c r="S6" s="7">
        <v>124.6</v>
      </c>
      <c r="T6" s="7">
        <v>37.9</v>
      </c>
      <c r="U6" s="7">
        <v>184</v>
      </c>
      <c r="V6" s="7">
        <v>107.9</v>
      </c>
      <c r="W6" s="7">
        <v>15.9</v>
      </c>
      <c r="X6" s="7">
        <v>778.9</v>
      </c>
      <c r="Y6" s="7">
        <v>105.8</v>
      </c>
      <c r="Z6" s="7">
        <v>10312</v>
      </c>
      <c r="AA6" s="7">
        <v>7010.1</v>
      </c>
      <c r="AB6" s="7">
        <v>333.4</v>
      </c>
      <c r="AC6" s="7">
        <v>523.9</v>
      </c>
      <c r="AD6" s="7">
        <v>50.4</v>
      </c>
      <c r="AE6" s="7">
        <v>93.9</v>
      </c>
      <c r="AF6" s="7">
        <v>185.1</v>
      </c>
      <c r="AG6" s="7">
        <v>640.29999999999995</v>
      </c>
      <c r="AH6" s="7">
        <v>262.2</v>
      </c>
      <c r="AI6" s="7">
        <v>136.6</v>
      </c>
      <c r="AJ6" s="7">
        <v>148.80000000000001</v>
      </c>
      <c r="AK6" s="7">
        <v>234.9</v>
      </c>
      <c r="AL6" s="7">
        <v>240.9</v>
      </c>
      <c r="AM6" s="7">
        <v>164.8</v>
      </c>
      <c r="AN6" s="7">
        <v>2677.2</v>
      </c>
      <c r="AO6" s="7">
        <v>52550.9</v>
      </c>
      <c r="AP6" s="7">
        <v>135.1</v>
      </c>
      <c r="AQ6" s="7">
        <v>10577.7</v>
      </c>
      <c r="AR6" s="7">
        <v>2622.2</v>
      </c>
      <c r="AS6" s="7">
        <v>743.8</v>
      </c>
      <c r="AT6" s="7">
        <v>125</v>
      </c>
      <c r="AU6" s="7">
        <v>173.3</v>
      </c>
      <c r="AV6" s="7">
        <v>98.1</v>
      </c>
      <c r="AW6" s="7">
        <v>32</v>
      </c>
      <c r="AX6" s="7">
        <v>260.8</v>
      </c>
      <c r="AY6" s="7">
        <v>8656.7999999999993</v>
      </c>
      <c r="AZ6" s="7">
        <v>4798.3</v>
      </c>
      <c r="BA6" s="7">
        <v>3902</v>
      </c>
      <c r="BB6" s="7">
        <v>15605</v>
      </c>
      <c r="BC6" s="7">
        <v>665.7</v>
      </c>
      <c r="BD6" s="7">
        <v>508.9</v>
      </c>
      <c r="BE6" s="7">
        <v>5460.3</v>
      </c>
      <c r="BF6" s="7">
        <v>575.20000000000005</v>
      </c>
      <c r="BG6" s="7">
        <v>233.5</v>
      </c>
      <c r="BH6" s="7">
        <v>181.1</v>
      </c>
      <c r="BI6" s="7">
        <v>982.2</v>
      </c>
      <c r="BJ6" s="7">
        <v>12833.3</v>
      </c>
      <c r="BK6" s="7">
        <v>55.1</v>
      </c>
      <c r="BL6" s="7">
        <v>289.3</v>
      </c>
      <c r="BM6" s="7">
        <v>1967.5</v>
      </c>
      <c r="BN6" s="7">
        <v>722.5</v>
      </c>
      <c r="BO6" s="7">
        <v>108.2</v>
      </c>
      <c r="BP6" s="7">
        <v>3053.2</v>
      </c>
      <c r="BQ6" s="7">
        <v>1579.8</v>
      </c>
      <c r="BR6" s="7">
        <v>774.5</v>
      </c>
      <c r="BS6" s="7">
        <v>155</v>
      </c>
      <c r="BT6" s="7">
        <v>168.8</v>
      </c>
      <c r="BU6" s="7">
        <v>426.9</v>
      </c>
      <c r="BV6" s="7">
        <v>667.8</v>
      </c>
      <c r="BW6" s="7">
        <v>32.5</v>
      </c>
      <c r="BX6" s="7">
        <v>376.4</v>
      </c>
      <c r="BY6" s="7">
        <v>129.9</v>
      </c>
      <c r="BZ6" s="7">
        <v>54.2</v>
      </c>
      <c r="CA6" s="7">
        <v>23737.599999999999</v>
      </c>
      <c r="CB6" s="7">
        <v>123.1</v>
      </c>
      <c r="CC6" s="7">
        <v>23.7</v>
      </c>
      <c r="CD6" s="7">
        <v>80.400000000000006</v>
      </c>
      <c r="CE6" s="7">
        <v>33</v>
      </c>
      <c r="CF6" s="7">
        <v>111.9</v>
      </c>
      <c r="CG6" s="7">
        <v>85.1</v>
      </c>
      <c r="CH6" s="7">
        <v>464.6</v>
      </c>
      <c r="CI6" s="7">
        <v>466.2</v>
      </c>
      <c r="CJ6" s="7">
        <v>2222.6999999999998</v>
      </c>
      <c r="CK6" s="7">
        <v>532.1</v>
      </c>
      <c r="CL6" s="7">
        <v>419</v>
      </c>
      <c r="CM6" s="7">
        <v>10630.4</v>
      </c>
      <c r="CN6" s="7">
        <v>6039</v>
      </c>
      <c r="CO6" s="7">
        <v>477.9</v>
      </c>
      <c r="CP6" s="7">
        <v>628.20000000000005</v>
      </c>
      <c r="CQ6" s="7">
        <v>134.5</v>
      </c>
      <c r="CR6" s="7">
        <v>127.8</v>
      </c>
      <c r="CS6" s="7">
        <v>81.3</v>
      </c>
      <c r="CT6" s="7">
        <v>177.7</v>
      </c>
      <c r="CU6" s="7">
        <v>7.4</v>
      </c>
      <c r="CV6" s="7">
        <v>111</v>
      </c>
      <c r="CW6" s="7">
        <v>243.6</v>
      </c>
      <c r="CX6" s="7">
        <v>19.899999999999999</v>
      </c>
      <c r="CY6" s="7">
        <v>1091.3</v>
      </c>
      <c r="CZ6" s="7">
        <v>51</v>
      </c>
      <c r="DA6" s="7">
        <v>106.4</v>
      </c>
      <c r="DB6" s="7">
        <v>46.3</v>
      </c>
      <c r="DC6" s="7">
        <v>109.4</v>
      </c>
      <c r="DD6" s="7">
        <v>118</v>
      </c>
      <c r="DE6" s="7">
        <v>10976.6</v>
      </c>
      <c r="DF6" s="7">
        <v>59</v>
      </c>
      <c r="DG6" s="7">
        <v>1091.3</v>
      </c>
      <c r="DH6" s="7">
        <v>1583.9</v>
      </c>
      <c r="DI6" s="7">
        <v>320.39999999999998</v>
      </c>
      <c r="DJ6" s="7">
        <v>282.89999999999998</v>
      </c>
      <c r="DK6" s="7">
        <v>3498.4</v>
      </c>
      <c r="DL6" s="7">
        <v>139</v>
      </c>
      <c r="DM6" s="7">
        <v>895.8</v>
      </c>
      <c r="DN6" s="7">
        <v>2222.8000000000002</v>
      </c>
      <c r="DO6" s="7">
        <v>86.9</v>
      </c>
      <c r="DP6" s="7">
        <v>328.7</v>
      </c>
      <c r="DQ6" s="7">
        <v>1067</v>
      </c>
      <c r="DR6" s="7">
        <v>483.5</v>
      </c>
      <c r="DS6" s="7">
        <v>151.30000000000001</v>
      </c>
      <c r="DT6" s="7">
        <v>213.8</v>
      </c>
      <c r="DU6" s="7">
        <v>110.3</v>
      </c>
      <c r="DV6" s="7">
        <v>166.8</v>
      </c>
      <c r="DW6" s="7">
        <v>53.3</v>
      </c>
      <c r="DX6" s="7">
        <v>78.2</v>
      </c>
      <c r="DY6" s="7">
        <v>249.4</v>
      </c>
      <c r="DZ6" s="7">
        <v>219.1</v>
      </c>
      <c r="EA6" s="7">
        <v>364.6</v>
      </c>
      <c r="EB6" s="7">
        <v>96.4</v>
      </c>
      <c r="EC6" s="7">
        <v>103.1</v>
      </c>
      <c r="ED6" s="7">
        <v>135.69999999999999</v>
      </c>
      <c r="EE6" s="7">
        <v>1043.8</v>
      </c>
      <c r="EF6" s="7">
        <v>158</v>
      </c>
      <c r="EG6" s="7">
        <v>139.5</v>
      </c>
      <c r="EH6" s="7">
        <v>11759.2</v>
      </c>
      <c r="EI6" s="7">
        <v>5631.1</v>
      </c>
      <c r="EJ6" s="7">
        <v>274.39999999999998</v>
      </c>
      <c r="EK6" s="7">
        <v>244.2</v>
      </c>
      <c r="EL6" s="7">
        <v>213.4</v>
      </c>
      <c r="EM6" s="7">
        <v>700.4</v>
      </c>
      <c r="EN6" s="7">
        <v>151.30000000000001</v>
      </c>
      <c r="EO6" s="7">
        <v>114.9</v>
      </c>
      <c r="EP6" s="7">
        <v>531</v>
      </c>
      <c r="EQ6" s="7">
        <v>78.400000000000006</v>
      </c>
      <c r="ER6" s="7">
        <v>135.5</v>
      </c>
      <c r="ES6" s="7">
        <v>139.19999999999999</v>
      </c>
      <c r="ET6" s="7">
        <v>527.20000000000005</v>
      </c>
      <c r="EU6" s="7">
        <v>44.8</v>
      </c>
      <c r="EV6" s="7">
        <v>209.4</v>
      </c>
      <c r="EW6" s="7">
        <v>82.7</v>
      </c>
      <c r="EX6" s="7">
        <v>558.5</v>
      </c>
      <c r="EY6" s="7">
        <v>71.8</v>
      </c>
      <c r="EZ6" s="7">
        <v>1478.8</v>
      </c>
      <c r="FA6" s="7">
        <v>200.1</v>
      </c>
      <c r="FB6" s="7">
        <v>660.2</v>
      </c>
      <c r="FC6" s="7">
        <v>237.2</v>
      </c>
      <c r="FD6" s="7">
        <v>48</v>
      </c>
      <c r="FE6" s="7">
        <v>113.4</v>
      </c>
      <c r="FF6" s="7">
        <v>63</v>
      </c>
      <c r="FG6" s="7">
        <v>36.5</v>
      </c>
      <c r="FH6" s="7">
        <v>923.9</v>
      </c>
      <c r="FI6" s="7">
        <v>761.8</v>
      </c>
      <c r="FJ6" s="7">
        <v>1461.5</v>
      </c>
      <c r="FK6" s="7">
        <v>1926.6</v>
      </c>
      <c r="FL6" s="7">
        <v>1382.6</v>
      </c>
      <c r="FM6" s="7">
        <v>16548.599999999999</v>
      </c>
      <c r="FN6" s="7">
        <v>592.9</v>
      </c>
      <c r="FO6" s="7">
        <v>1306.9000000000001</v>
      </c>
      <c r="FP6" s="7">
        <v>466.9</v>
      </c>
      <c r="FQ6" s="7">
        <v>65.400000000000006</v>
      </c>
      <c r="FR6" s="7">
        <v>46.6</v>
      </c>
      <c r="FS6" s="7">
        <v>40.4</v>
      </c>
      <c r="FT6" s="7">
        <v>556.79999999999995</v>
      </c>
      <c r="FU6" s="7">
        <v>479</v>
      </c>
      <c r="FV6" s="7">
        <v>84.8</v>
      </c>
      <c r="FW6" s="7">
        <v>26.3</v>
      </c>
      <c r="FX6" s="7"/>
      <c r="FY6" s="6">
        <f>SUM(B6:FX6)</f>
        <v>393211.9000000002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78280926.659999996</v>
      </c>
      <c r="C8" s="10">
        <v>388367808.66999996</v>
      </c>
      <c r="D8" s="10">
        <v>62963164.525999993</v>
      </c>
      <c r="E8" s="10">
        <v>253302790.678</v>
      </c>
      <c r="F8" s="10">
        <v>18270291.879999999</v>
      </c>
      <c r="G8" s="10">
        <v>13281345.189999999</v>
      </c>
      <c r="H8" s="10">
        <v>87627805.966999993</v>
      </c>
      <c r="I8" s="10">
        <v>24020317.789999999</v>
      </c>
      <c r="J8" s="10">
        <v>4376133.2699999996</v>
      </c>
      <c r="K8" s="10">
        <v>26195544.030000001</v>
      </c>
      <c r="L8" s="10">
        <v>13496937.890000001</v>
      </c>
      <c r="M8" s="10">
        <v>581494672.08000004</v>
      </c>
      <c r="N8" s="10">
        <v>143582716.31</v>
      </c>
      <c r="O8" s="10">
        <v>5486815.5099999998</v>
      </c>
      <c r="P8" s="10">
        <v>455192255.19400001</v>
      </c>
      <c r="Q8" s="10">
        <v>67966839.079999998</v>
      </c>
      <c r="R8" s="10">
        <v>18924881.170000002</v>
      </c>
      <c r="S8" s="10">
        <v>3280571.47</v>
      </c>
      <c r="T8" s="10">
        <v>1310359.06</v>
      </c>
      <c r="U8" s="10">
        <v>4233931.0599999996</v>
      </c>
      <c r="V8" s="10">
        <v>3689031.04</v>
      </c>
      <c r="W8" s="10">
        <v>1219109.24</v>
      </c>
      <c r="X8" s="10">
        <v>11502733.689999999</v>
      </c>
      <c r="Y8" s="10">
        <v>3812547.54</v>
      </c>
      <c r="Z8" s="10">
        <v>344053132.07999998</v>
      </c>
      <c r="AA8" s="10">
        <v>307314036.79000002</v>
      </c>
      <c r="AB8" s="10">
        <v>11287823.91</v>
      </c>
      <c r="AC8" s="10">
        <v>14211512.780000001</v>
      </c>
      <c r="AD8" s="10">
        <v>2102521.44</v>
      </c>
      <c r="AE8" s="10">
        <v>3417701.57</v>
      </c>
      <c r="AF8" s="10">
        <v>7968998</v>
      </c>
      <c r="AG8" s="10">
        <v>11675182.67</v>
      </c>
      <c r="AH8" s="10">
        <v>5504284.8300000001</v>
      </c>
      <c r="AI8" s="10">
        <v>3421162.94</v>
      </c>
      <c r="AJ8" s="10">
        <v>3437264.26</v>
      </c>
      <c r="AK8" s="10">
        <v>4531542.67</v>
      </c>
      <c r="AL8" s="10">
        <v>5326794.29</v>
      </c>
      <c r="AM8" s="10">
        <v>4853828.37</v>
      </c>
      <c r="AN8" s="10">
        <v>49184234.969999999</v>
      </c>
      <c r="AO8" s="10">
        <v>984605907.71000004</v>
      </c>
      <c r="AP8" s="10">
        <v>4254691.1900000004</v>
      </c>
      <c r="AQ8" s="10">
        <v>664254112.49000001</v>
      </c>
      <c r="AR8" s="10">
        <v>75135621.656000003</v>
      </c>
      <c r="AS8" s="10">
        <v>29998910.32</v>
      </c>
      <c r="AT8" s="10">
        <v>4940563.0599999996</v>
      </c>
      <c r="AU8" s="10">
        <v>5000518.68</v>
      </c>
      <c r="AV8" s="10">
        <v>4416637.21</v>
      </c>
      <c r="AW8" s="10">
        <v>1697596.48</v>
      </c>
      <c r="AX8" s="10">
        <v>6061181.2300000004</v>
      </c>
      <c r="AY8" s="10">
        <v>142156367.77000001</v>
      </c>
      <c r="AZ8" s="10">
        <v>99159671.230000004</v>
      </c>
      <c r="BA8" s="10">
        <v>82441914.719999999</v>
      </c>
      <c r="BB8" s="10">
        <v>246543250.63200003</v>
      </c>
      <c r="BC8" s="10">
        <v>39224945.799999997</v>
      </c>
      <c r="BD8" s="10">
        <v>14653499.359999999</v>
      </c>
      <c r="BE8" s="10">
        <v>276327513.99000001</v>
      </c>
      <c r="BF8" s="10">
        <v>11571564.07</v>
      </c>
      <c r="BG8" s="10">
        <v>7670052.2699999996</v>
      </c>
      <c r="BH8" s="10">
        <v>4534185.93</v>
      </c>
      <c r="BI8" s="10">
        <v>68009926.640000001</v>
      </c>
      <c r="BJ8" s="10">
        <v>337261596.94</v>
      </c>
      <c r="BK8" s="10">
        <v>2237957.75</v>
      </c>
      <c r="BL8" s="10">
        <v>5935767.3499999996</v>
      </c>
      <c r="BM8" s="10">
        <v>35461904.289999999</v>
      </c>
      <c r="BN8" s="10">
        <v>14739893.41</v>
      </c>
      <c r="BO8" s="10">
        <v>3427045.16</v>
      </c>
      <c r="BP8" s="10">
        <v>69335280.178000003</v>
      </c>
      <c r="BQ8" s="10">
        <v>49902027.479999997</v>
      </c>
      <c r="BR8" s="10">
        <v>14128786.939999999</v>
      </c>
      <c r="BS8" s="10">
        <v>5769623.6399999997</v>
      </c>
      <c r="BT8" s="10">
        <v>6050134.0800000001</v>
      </c>
      <c r="BU8" s="10">
        <v>14351929.449999999</v>
      </c>
      <c r="BV8" s="10">
        <v>22872366.5</v>
      </c>
      <c r="BW8" s="10">
        <v>1793810.78</v>
      </c>
      <c r="BX8" s="10">
        <v>5897243.5499999998</v>
      </c>
      <c r="BY8" s="10">
        <v>3670222.23</v>
      </c>
      <c r="BZ8" s="10">
        <v>3155462.16</v>
      </c>
      <c r="CA8" s="10">
        <v>816771671.74199998</v>
      </c>
      <c r="CB8" s="10">
        <v>3503040.55</v>
      </c>
      <c r="CC8" s="10">
        <v>3475014.13</v>
      </c>
      <c r="CD8" s="10">
        <v>3031667.9</v>
      </c>
      <c r="CE8" s="10">
        <v>2337551.13</v>
      </c>
      <c r="CF8" s="10">
        <v>3663065.84</v>
      </c>
      <c r="CG8" s="10">
        <v>2312645.7799999998</v>
      </c>
      <c r="CH8" s="10">
        <v>8594395.4700000007</v>
      </c>
      <c r="CI8" s="10">
        <v>11416894.039999999</v>
      </c>
      <c r="CJ8" s="10">
        <v>57794769.189999998</v>
      </c>
      <c r="CK8" s="10">
        <v>15441854.310000001</v>
      </c>
      <c r="CL8" s="10">
        <v>9716589.3699999992</v>
      </c>
      <c r="CM8" s="10">
        <v>315415222.14499998</v>
      </c>
      <c r="CN8" s="10">
        <v>156897852.21000001</v>
      </c>
      <c r="CO8" s="10">
        <v>12353747.810000001</v>
      </c>
      <c r="CP8" s="10">
        <v>10329534.98</v>
      </c>
      <c r="CQ8" s="10">
        <v>4056706.95</v>
      </c>
      <c r="CR8" s="10">
        <v>4594320.78</v>
      </c>
      <c r="CS8" s="10">
        <v>2341807.96</v>
      </c>
      <c r="CT8" s="10">
        <v>4688350.54</v>
      </c>
      <c r="CU8" s="10">
        <v>1148275.01</v>
      </c>
      <c r="CV8" s="10">
        <v>3787358.23</v>
      </c>
      <c r="CW8" s="10">
        <v>6036047.8799999999</v>
      </c>
      <c r="CX8" s="10">
        <v>1239684.8999999999</v>
      </c>
      <c r="CY8" s="10">
        <v>21057356.120000001</v>
      </c>
      <c r="CZ8" s="10">
        <v>3612368.75</v>
      </c>
      <c r="DA8" s="10">
        <v>4839800.6399999997</v>
      </c>
      <c r="DB8" s="10">
        <v>3462885.21</v>
      </c>
      <c r="DC8" s="10">
        <v>3271844.17</v>
      </c>
      <c r="DD8" s="10">
        <v>4618149.7699999996</v>
      </c>
      <c r="DE8" s="10">
        <v>213546378.44499999</v>
      </c>
      <c r="DF8" s="10">
        <v>2423573.89</v>
      </c>
      <c r="DG8" s="10">
        <v>20886839.41</v>
      </c>
      <c r="DH8" s="10">
        <v>27099833.41</v>
      </c>
      <c r="DI8" s="10">
        <v>8149616.6600000001</v>
      </c>
      <c r="DJ8" s="10">
        <v>6532518.4000000004</v>
      </c>
      <c r="DK8" s="10">
        <v>66133633.740000002</v>
      </c>
      <c r="DL8" s="10">
        <v>4326457.59</v>
      </c>
      <c r="DM8" s="10">
        <v>16054629.26</v>
      </c>
      <c r="DN8" s="10">
        <v>37791858.009999998</v>
      </c>
      <c r="DO8" s="10">
        <v>3823507.1</v>
      </c>
      <c r="DP8" s="10">
        <v>10302616.720000001</v>
      </c>
      <c r="DQ8" s="10">
        <v>16267957.550000001</v>
      </c>
      <c r="DR8" s="10">
        <v>8493099.7400000002</v>
      </c>
      <c r="DS8" s="10">
        <v>3605217.69</v>
      </c>
      <c r="DT8" s="10">
        <v>5250957.58</v>
      </c>
      <c r="DU8" s="10">
        <v>3878489.81</v>
      </c>
      <c r="DV8" s="10">
        <v>4751412.07</v>
      </c>
      <c r="DW8" s="10">
        <v>3671409.73</v>
      </c>
      <c r="DX8" s="10">
        <v>5085104.34</v>
      </c>
      <c r="DY8" s="10">
        <v>9348689.2300000004</v>
      </c>
      <c r="DZ8" s="10">
        <v>7101560.3300000001</v>
      </c>
      <c r="EA8" s="10">
        <v>7337063.96</v>
      </c>
      <c r="EB8" s="10">
        <v>4338254.04</v>
      </c>
      <c r="EC8" s="10">
        <v>23147062.68</v>
      </c>
      <c r="ED8" s="10">
        <v>3588701.8</v>
      </c>
      <c r="EE8" s="10">
        <v>16641732.609999999</v>
      </c>
      <c r="EF8" s="10">
        <v>4050649.17</v>
      </c>
      <c r="EG8" s="10">
        <v>4056579.04</v>
      </c>
      <c r="EH8" s="10">
        <v>164616324.28999999</v>
      </c>
      <c r="EI8" s="10">
        <v>108935649.48</v>
      </c>
      <c r="EJ8" s="10">
        <v>8358286.3700000001</v>
      </c>
      <c r="EK8" s="10">
        <v>5973275.9500000002</v>
      </c>
      <c r="EL8" s="10">
        <v>5540294.6200000001</v>
      </c>
      <c r="EM8" s="10">
        <v>11951057.869999999</v>
      </c>
      <c r="EN8" s="10">
        <v>4720810.3</v>
      </c>
      <c r="EO8" s="10">
        <v>6002523.3200000003</v>
      </c>
      <c r="EP8" s="10">
        <v>29094032.710000001</v>
      </c>
      <c r="EQ8" s="10">
        <v>5084806.1399999997</v>
      </c>
      <c r="ER8" s="10">
        <v>3508977.85</v>
      </c>
      <c r="ES8" s="10">
        <v>4095070.51</v>
      </c>
      <c r="ET8" s="10">
        <v>7751229.6200000001</v>
      </c>
      <c r="EU8" s="10">
        <v>1931507.33</v>
      </c>
      <c r="EV8" s="10">
        <v>13218618.970000001</v>
      </c>
      <c r="EW8" s="10">
        <v>3623072.51</v>
      </c>
      <c r="EX8" s="10">
        <v>8997897.1199999992</v>
      </c>
      <c r="EY8" s="10">
        <v>2751725.07</v>
      </c>
      <c r="EZ8" s="10">
        <v>42115471.619999997</v>
      </c>
      <c r="FA8" s="10">
        <v>4735112.4400000004</v>
      </c>
      <c r="FB8" s="10">
        <v>22083734.780000001</v>
      </c>
      <c r="FC8" s="10">
        <v>5672439.54</v>
      </c>
      <c r="FD8" s="10">
        <v>2003245.54</v>
      </c>
      <c r="FE8" s="10">
        <v>3739006.87</v>
      </c>
      <c r="FF8" s="10">
        <v>2791667.9</v>
      </c>
      <c r="FG8" s="10">
        <v>1687641.15</v>
      </c>
      <c r="FH8" s="10">
        <v>20073193.170000002</v>
      </c>
      <c r="FI8" s="10">
        <v>22454241.260000002</v>
      </c>
      <c r="FJ8" s="10">
        <v>29197638.190000001</v>
      </c>
      <c r="FK8" s="10">
        <v>89506028.040000007</v>
      </c>
      <c r="FL8" s="10">
        <v>42624583.259999998</v>
      </c>
      <c r="FM8" s="10">
        <v>254079029.58000001</v>
      </c>
      <c r="FN8" s="10">
        <v>12923250.27</v>
      </c>
      <c r="FO8" s="10">
        <v>26423778.789999999</v>
      </c>
      <c r="FP8" s="10">
        <v>11931842.02</v>
      </c>
      <c r="FQ8" s="10">
        <v>3384089.51</v>
      </c>
      <c r="FR8" s="10">
        <v>3457705.04</v>
      </c>
      <c r="FS8" s="10">
        <v>1530952.34</v>
      </c>
      <c r="FT8" s="10">
        <v>10796310.34</v>
      </c>
      <c r="FU8" s="10">
        <v>9902514.9100000001</v>
      </c>
      <c r="FV8" s="10">
        <v>3307351.27</v>
      </c>
      <c r="FW8" s="10">
        <v>1506941.06</v>
      </c>
      <c r="FX8" s="10">
        <v>239312138.28</v>
      </c>
      <c r="FY8" s="4">
        <f>SUM(B8:FX8)</f>
        <v>9731710179.6030102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35253798.540554166</v>
      </c>
      <c r="C10" s="11">
        <v>128229657.98821996</v>
      </c>
      <c r="D10" s="11">
        <v>35963805.524029709</v>
      </c>
      <c r="E10" s="11">
        <v>91861217.670198485</v>
      </c>
      <c r="F10" s="11">
        <v>14041905.375152614</v>
      </c>
      <c r="G10" s="11">
        <v>4010866.7744518542</v>
      </c>
      <c r="H10" s="11">
        <v>33618950.421450086</v>
      </c>
      <c r="I10" s="11">
        <v>5258155.7746904334</v>
      </c>
      <c r="J10" s="11">
        <v>1373420.2249569031</v>
      </c>
      <c r="K10" s="11">
        <v>23803341.999421168</v>
      </c>
      <c r="L10" s="11">
        <v>8872055.0667070299</v>
      </c>
      <c r="M10" s="11">
        <v>183177269.96864021</v>
      </c>
      <c r="N10" s="11">
        <v>74099086.926608339</v>
      </c>
      <c r="O10" s="11">
        <v>1557973.5128213479</v>
      </c>
      <c r="P10" s="11">
        <v>159254145.28772166</v>
      </c>
      <c r="Q10" s="11">
        <v>2046066.1098450595</v>
      </c>
      <c r="R10" s="11">
        <v>16119708.626638984</v>
      </c>
      <c r="S10" s="11">
        <v>648188.49994890962</v>
      </c>
      <c r="T10" s="11">
        <v>737004.56624226843</v>
      </c>
      <c r="U10" s="11">
        <v>1057600.3818665161</v>
      </c>
      <c r="V10" s="11">
        <v>188028.74100294587</v>
      </c>
      <c r="W10" s="11">
        <v>288177.32620773971</v>
      </c>
      <c r="X10" s="11">
        <v>1906066.8602718078</v>
      </c>
      <c r="Y10" s="11">
        <v>639125.62254097313</v>
      </c>
      <c r="Z10" s="11">
        <v>181808711.27667764</v>
      </c>
      <c r="AA10" s="11">
        <v>282104893.29125261</v>
      </c>
      <c r="AB10" s="11">
        <v>9287753.8735153116</v>
      </c>
      <c r="AC10" s="11">
        <v>9616354.1312326975</v>
      </c>
      <c r="AD10" s="11">
        <v>606536.67515341402</v>
      </c>
      <c r="AE10" s="11">
        <v>1035004.2861338131</v>
      </c>
      <c r="AF10" s="11">
        <v>4573381.573305794</v>
      </c>
      <c r="AG10" s="11">
        <v>1001138.0726092531</v>
      </c>
      <c r="AH10" s="11">
        <v>329720.2781396659</v>
      </c>
      <c r="AI10" s="11">
        <v>954901.13381936064</v>
      </c>
      <c r="AJ10" s="11">
        <v>1451019.7727747855</v>
      </c>
      <c r="AK10" s="11">
        <v>2627354.7674582163</v>
      </c>
      <c r="AL10" s="11">
        <v>1345938.8400217153</v>
      </c>
      <c r="AM10" s="11">
        <v>4451896.26</v>
      </c>
      <c r="AN10" s="11">
        <v>15857741.499898082</v>
      </c>
      <c r="AO10" s="11">
        <v>743135171.56106412</v>
      </c>
      <c r="AP10" s="11">
        <v>1809897.3026800284</v>
      </c>
      <c r="AQ10" s="11">
        <v>310272053.46982086</v>
      </c>
      <c r="AR10" s="11">
        <v>60204882.073984198</v>
      </c>
      <c r="AS10" s="11">
        <v>11539371.05343595</v>
      </c>
      <c r="AT10" s="11">
        <v>1757715.501162977</v>
      </c>
      <c r="AU10" s="11">
        <v>1296312.824599874</v>
      </c>
      <c r="AV10" s="11">
        <v>1014386.1303660375</v>
      </c>
      <c r="AW10" s="11">
        <v>659140.29288256809</v>
      </c>
      <c r="AX10" s="11">
        <v>1714714.2618439649</v>
      </c>
      <c r="AY10" s="11">
        <v>17601034.543541301</v>
      </c>
      <c r="AZ10" s="11">
        <v>25681103.034686949</v>
      </c>
      <c r="BA10" s="11">
        <v>6672323.0615810156</v>
      </c>
      <c r="BB10" s="11">
        <v>97184625.461721823</v>
      </c>
      <c r="BC10" s="11">
        <v>16439229.770821597</v>
      </c>
      <c r="BD10" s="11">
        <v>5646226.173322483</v>
      </c>
      <c r="BE10" s="11">
        <v>84136602.481668785</v>
      </c>
      <c r="BF10" s="11">
        <v>1851147.8606126299</v>
      </c>
      <c r="BG10" s="11">
        <v>2176949.1489782399</v>
      </c>
      <c r="BH10" s="11">
        <v>716296.58517669805</v>
      </c>
      <c r="BI10" s="11">
        <v>28038761.339993056</v>
      </c>
      <c r="BJ10" s="11">
        <v>54766145.283444978</v>
      </c>
      <c r="BK10" s="11">
        <v>225587.77077551596</v>
      </c>
      <c r="BL10" s="11">
        <v>1126510.536941048</v>
      </c>
      <c r="BM10" s="11">
        <v>10610202.88422305</v>
      </c>
      <c r="BN10" s="11">
        <v>4089518.9878254728</v>
      </c>
      <c r="BO10" s="11">
        <v>2664472.6173484898</v>
      </c>
      <c r="BP10" s="11">
        <v>51671092.897542462</v>
      </c>
      <c r="BQ10" s="11">
        <v>10311880.054110514</v>
      </c>
      <c r="BR10" s="11">
        <v>4084254.1730383243</v>
      </c>
      <c r="BS10" s="11">
        <v>3279943.3391271606</v>
      </c>
      <c r="BT10" s="11">
        <v>2443960.3146244111</v>
      </c>
      <c r="BU10" s="11">
        <v>13557654.930219444</v>
      </c>
      <c r="BV10" s="11">
        <v>18638420.922287412</v>
      </c>
      <c r="BW10" s="11">
        <v>1239671.0647408476</v>
      </c>
      <c r="BX10" s="11">
        <v>3830510.7910474292</v>
      </c>
      <c r="BY10" s="11">
        <v>1205979.2542702756</v>
      </c>
      <c r="BZ10" s="11">
        <v>2421868.8191735288</v>
      </c>
      <c r="CA10" s="11">
        <v>407484574.95720559</v>
      </c>
      <c r="CB10" s="11">
        <v>572756.62930633</v>
      </c>
      <c r="CC10" s="11">
        <v>465740.53092221858</v>
      </c>
      <c r="CD10" s="11">
        <v>1223320.7120838149</v>
      </c>
      <c r="CE10" s="11">
        <v>783104.09616008739</v>
      </c>
      <c r="CF10" s="11">
        <v>713468.02064942487</v>
      </c>
      <c r="CG10" s="11">
        <v>500629.23427780427</v>
      </c>
      <c r="CH10" s="11">
        <v>3457298.6269873558</v>
      </c>
      <c r="CI10" s="11">
        <v>11016896.404468739</v>
      </c>
      <c r="CJ10" s="11">
        <v>18289999.383109245</v>
      </c>
      <c r="CK10" s="11">
        <v>3303301.9023739682</v>
      </c>
      <c r="CL10" s="11">
        <v>1811676.9984258218</v>
      </c>
      <c r="CM10" s="11">
        <v>148459369.55211762</v>
      </c>
      <c r="CN10" s="11">
        <v>96249848.148484319</v>
      </c>
      <c r="CO10" s="11">
        <v>11640928.661459321</v>
      </c>
      <c r="CP10" s="11">
        <v>3028708.1822238164</v>
      </c>
      <c r="CQ10" s="11">
        <v>696047.72234226018</v>
      </c>
      <c r="CR10" s="11">
        <v>1605625.7750297501</v>
      </c>
      <c r="CS10" s="11">
        <v>833582.70387287368</v>
      </c>
      <c r="CT10" s="11">
        <v>481257.39109779493</v>
      </c>
      <c r="CU10" s="11">
        <v>388308.28920853988</v>
      </c>
      <c r="CV10" s="11">
        <v>1333214.7276245405</v>
      </c>
      <c r="CW10" s="11">
        <v>2380759.2227618322</v>
      </c>
      <c r="CX10" s="11">
        <v>183805.80868446073</v>
      </c>
      <c r="CY10" s="11">
        <v>7221794.6543975212</v>
      </c>
      <c r="CZ10" s="11">
        <v>1363252.8331010048</v>
      </c>
      <c r="DA10" s="11">
        <v>1212882.1014778237</v>
      </c>
      <c r="DB10" s="11">
        <v>1355920.2463473477</v>
      </c>
      <c r="DC10" s="11">
        <v>1028064.2691205827</v>
      </c>
      <c r="DD10" s="11">
        <v>2106117.3752637953</v>
      </c>
      <c r="DE10" s="11">
        <v>77315647.924715459</v>
      </c>
      <c r="DF10" s="11">
        <v>1574636.3851741247</v>
      </c>
      <c r="DG10" s="11">
        <v>10649969.613069352</v>
      </c>
      <c r="DH10" s="11">
        <v>14082469.626916558</v>
      </c>
      <c r="DI10" s="11">
        <v>1761102.9385874607</v>
      </c>
      <c r="DJ10" s="11">
        <v>1300649.8095633748</v>
      </c>
      <c r="DK10" s="11">
        <v>23973351.979063943</v>
      </c>
      <c r="DL10" s="11">
        <v>678587.38171821821</v>
      </c>
      <c r="DM10" s="11">
        <v>7783941.8948601969</v>
      </c>
      <c r="DN10" s="11">
        <v>10506645.64777107</v>
      </c>
      <c r="DO10" s="11">
        <v>929800.15351989411</v>
      </c>
      <c r="DP10" s="11">
        <v>9904607.0469613429</v>
      </c>
      <c r="DQ10" s="11">
        <v>2691333.5387806473</v>
      </c>
      <c r="DR10" s="11">
        <v>1247846.8177005996</v>
      </c>
      <c r="DS10" s="11">
        <v>320798.19500301237</v>
      </c>
      <c r="DT10" s="11">
        <v>883534.84425521479</v>
      </c>
      <c r="DU10" s="11">
        <v>266777.42896753491</v>
      </c>
      <c r="DV10" s="11">
        <v>634099.50488561043</v>
      </c>
      <c r="DW10" s="11">
        <v>2598694.4736028961</v>
      </c>
      <c r="DX10" s="11">
        <v>3619410.683453551</v>
      </c>
      <c r="DY10" s="11">
        <v>5769014.8207273595</v>
      </c>
      <c r="DZ10" s="11">
        <v>6512540.0074977791</v>
      </c>
      <c r="EA10" s="11">
        <v>2470091.7549102847</v>
      </c>
      <c r="EB10" s="11">
        <v>1050192.8938622694</v>
      </c>
      <c r="EC10" s="11">
        <v>22558236.759999998</v>
      </c>
      <c r="ED10" s="11">
        <v>504332.87384134391</v>
      </c>
      <c r="EE10" s="11">
        <v>2571328.4525209232</v>
      </c>
      <c r="EF10" s="11">
        <v>868849.11805075197</v>
      </c>
      <c r="EG10" s="11">
        <v>413101.67248662794</v>
      </c>
      <c r="EH10" s="11">
        <v>40203696.862650633</v>
      </c>
      <c r="EI10" s="11">
        <v>31376157.475633226</v>
      </c>
      <c r="EJ10" s="11">
        <v>3612257.8993960274</v>
      </c>
      <c r="EK10" s="11">
        <v>1851291.6751363499</v>
      </c>
      <c r="EL10" s="11">
        <v>2722200.4941474297</v>
      </c>
      <c r="EM10" s="11">
        <v>2366524.35700572</v>
      </c>
      <c r="EN10" s="11">
        <v>1271172.0273581806</v>
      </c>
      <c r="EO10" s="11">
        <v>3872633.9378254237</v>
      </c>
      <c r="EP10" s="11">
        <v>10290537.678643214</v>
      </c>
      <c r="EQ10" s="11">
        <v>3118698.2636639993</v>
      </c>
      <c r="ER10" s="11">
        <v>1028126.6498641075</v>
      </c>
      <c r="ES10" s="11">
        <v>1400734.8616667718</v>
      </c>
      <c r="ET10" s="11">
        <v>1252819.2134579793</v>
      </c>
      <c r="EU10" s="11">
        <v>1243158.6205034626</v>
      </c>
      <c r="EV10" s="11">
        <v>9461342.5434755199</v>
      </c>
      <c r="EW10" s="11">
        <v>463196.60472377657</v>
      </c>
      <c r="EX10" s="11">
        <v>935870.77853859751</v>
      </c>
      <c r="EY10" s="11">
        <v>813355.90467574692</v>
      </c>
      <c r="EZ10" s="11">
        <v>40593156.449999996</v>
      </c>
      <c r="FA10" s="11">
        <v>4279180.7600000007</v>
      </c>
      <c r="FB10" s="11">
        <v>12760901.304481095</v>
      </c>
      <c r="FC10" s="11">
        <v>1498160.0657999592</v>
      </c>
      <c r="FD10" s="11">
        <v>609250.40598811454</v>
      </c>
      <c r="FE10" s="11">
        <v>679164.13406070846</v>
      </c>
      <c r="FF10" s="11">
        <v>854140.35730145231</v>
      </c>
      <c r="FG10" s="11">
        <v>897413.73805556574</v>
      </c>
      <c r="FH10" s="11">
        <v>13744643.852007139</v>
      </c>
      <c r="FI10" s="11">
        <v>20789986.079602659</v>
      </c>
      <c r="FJ10" s="11">
        <v>22251378.39798601</v>
      </c>
      <c r="FK10" s="11">
        <v>58955219.078848727</v>
      </c>
      <c r="FL10" s="11">
        <v>24859859.680954706</v>
      </c>
      <c r="FM10" s="11">
        <v>80105817.560036466</v>
      </c>
      <c r="FN10" s="11">
        <v>12312399.34</v>
      </c>
      <c r="FO10" s="11">
        <v>18098828.682035714</v>
      </c>
      <c r="FP10" s="11">
        <v>11121040.395272799</v>
      </c>
      <c r="FQ10" s="11">
        <v>3212105.5799999996</v>
      </c>
      <c r="FR10" s="11">
        <v>2076126.3770441501</v>
      </c>
      <c r="FS10" s="11">
        <v>1424683.4400000002</v>
      </c>
      <c r="FT10" s="11">
        <v>3936142.4488232448</v>
      </c>
      <c r="FU10" s="11">
        <v>2786066.552301113</v>
      </c>
      <c r="FV10" s="11">
        <v>529262.15540898801</v>
      </c>
      <c r="FW10" s="11">
        <v>417333.07500636915</v>
      </c>
      <c r="FX10" s="11">
        <v>0</v>
      </c>
      <c r="FY10" s="4">
        <f>SUM(B10:FX10)</f>
        <v>4349483467.2593002</v>
      </c>
      <c r="FZ10" s="4"/>
    </row>
    <row r="11" spans="1:254" x14ac:dyDescent="0.25">
      <c r="A11" s="8" t="s">
        <v>414</v>
      </c>
      <c r="B11" s="12">
        <v>1571551.38</v>
      </c>
      <c r="C11" s="12">
        <v>5891825.6799999997</v>
      </c>
      <c r="D11" s="12">
        <v>1402059.47</v>
      </c>
      <c r="E11" s="12">
        <v>2122414.0099999998</v>
      </c>
      <c r="F11" s="12">
        <v>416370.91</v>
      </c>
      <c r="G11" s="12">
        <v>179594.77</v>
      </c>
      <c r="H11" s="12">
        <v>1756720.2</v>
      </c>
      <c r="I11" s="12">
        <v>582873.21</v>
      </c>
      <c r="J11" s="12">
        <v>145057.79</v>
      </c>
      <c r="K11" s="12">
        <v>1248477.73</v>
      </c>
      <c r="L11" s="12">
        <v>481296.04</v>
      </c>
      <c r="M11" s="12">
        <v>12518003.27</v>
      </c>
      <c r="N11" s="12">
        <v>5033894.09</v>
      </c>
      <c r="O11" s="12">
        <v>95177.919999999998</v>
      </c>
      <c r="P11" s="12">
        <v>6780650.7199999997</v>
      </c>
      <c r="Q11" s="12">
        <v>113968.89</v>
      </c>
      <c r="R11" s="12">
        <v>913618.61</v>
      </c>
      <c r="S11" s="12">
        <v>49295.81</v>
      </c>
      <c r="T11" s="12">
        <v>50012.93</v>
      </c>
      <c r="U11" s="12">
        <v>88788.87</v>
      </c>
      <c r="V11" s="12">
        <v>19888.419999999998</v>
      </c>
      <c r="W11" s="12">
        <v>22818.9</v>
      </c>
      <c r="X11" s="12">
        <v>141119.24</v>
      </c>
      <c r="Y11" s="12">
        <v>61875.24</v>
      </c>
      <c r="Z11" s="12">
        <v>6604117.9199999999</v>
      </c>
      <c r="AA11" s="12">
        <v>11894214.49</v>
      </c>
      <c r="AB11" s="12">
        <v>561458.46</v>
      </c>
      <c r="AC11" s="12">
        <v>682715.08</v>
      </c>
      <c r="AD11" s="12">
        <v>47201.09</v>
      </c>
      <c r="AE11" s="12">
        <v>84283.1</v>
      </c>
      <c r="AF11" s="12">
        <v>313551.83</v>
      </c>
      <c r="AG11" s="12">
        <v>167628.9</v>
      </c>
      <c r="AH11" s="12">
        <v>51575.21</v>
      </c>
      <c r="AI11" s="12">
        <v>124430.11</v>
      </c>
      <c r="AJ11" s="12">
        <v>72430.179999999993</v>
      </c>
      <c r="AK11" s="12">
        <v>95522.73</v>
      </c>
      <c r="AL11" s="12">
        <v>112017.04</v>
      </c>
      <c r="AM11" s="12">
        <v>401932.11</v>
      </c>
      <c r="AN11" s="12">
        <v>1628093.62</v>
      </c>
      <c r="AO11" s="12">
        <v>36602070.200000003</v>
      </c>
      <c r="AP11" s="12">
        <v>94590.83</v>
      </c>
      <c r="AQ11" s="12">
        <v>21243656.5</v>
      </c>
      <c r="AR11" s="12">
        <v>2440060.58</v>
      </c>
      <c r="AS11" s="12">
        <v>1133113.94</v>
      </c>
      <c r="AT11" s="12">
        <v>173594.73</v>
      </c>
      <c r="AU11" s="12">
        <v>173821.12</v>
      </c>
      <c r="AV11" s="12">
        <v>99601.88</v>
      </c>
      <c r="AW11" s="12">
        <v>76112.820000000007</v>
      </c>
      <c r="AX11" s="12">
        <v>123539.77</v>
      </c>
      <c r="AY11" s="12">
        <v>1468336.63</v>
      </c>
      <c r="AZ11" s="12">
        <v>2124211.2200000002</v>
      </c>
      <c r="BA11" s="12">
        <v>471622.86</v>
      </c>
      <c r="BB11" s="12">
        <v>8290955.8700000001</v>
      </c>
      <c r="BC11" s="12">
        <v>1368268.68</v>
      </c>
      <c r="BD11" s="12">
        <v>412716.85</v>
      </c>
      <c r="BE11" s="12">
        <v>6776142.7800000003</v>
      </c>
      <c r="BF11" s="12">
        <v>112213.16</v>
      </c>
      <c r="BG11" s="12">
        <v>143362.25</v>
      </c>
      <c r="BH11" s="12">
        <v>54240.93</v>
      </c>
      <c r="BI11" s="12">
        <v>1877850.74</v>
      </c>
      <c r="BJ11" s="12">
        <v>1001138.86</v>
      </c>
      <c r="BK11" s="12">
        <v>17665.37</v>
      </c>
      <c r="BL11" s="12">
        <v>89316.4</v>
      </c>
      <c r="BM11" s="12">
        <v>1106659</v>
      </c>
      <c r="BN11" s="12">
        <v>384843.3</v>
      </c>
      <c r="BO11" s="12">
        <v>238832.28</v>
      </c>
      <c r="BP11" s="12">
        <v>1683219.75</v>
      </c>
      <c r="BQ11" s="12">
        <v>445647.79</v>
      </c>
      <c r="BR11" s="12">
        <v>251402.09</v>
      </c>
      <c r="BS11" s="12">
        <v>145040.91</v>
      </c>
      <c r="BT11" s="12">
        <v>106177.51</v>
      </c>
      <c r="BU11" s="12">
        <v>793787.58</v>
      </c>
      <c r="BV11" s="12">
        <v>690926.44</v>
      </c>
      <c r="BW11" s="12">
        <v>97032.79</v>
      </c>
      <c r="BX11" s="12">
        <v>187763.57</v>
      </c>
      <c r="BY11" s="12">
        <v>96958.43</v>
      </c>
      <c r="BZ11" s="12">
        <v>383123.12</v>
      </c>
      <c r="CA11" s="12">
        <v>24047453.739999998</v>
      </c>
      <c r="CB11" s="12">
        <v>88410.42</v>
      </c>
      <c r="CC11" s="12">
        <v>70795.820000000007</v>
      </c>
      <c r="CD11" s="12">
        <v>101444.46</v>
      </c>
      <c r="CE11" s="12">
        <v>83737.119999999995</v>
      </c>
      <c r="CF11" s="12">
        <v>72258.929999999993</v>
      </c>
      <c r="CG11" s="12">
        <v>32470</v>
      </c>
      <c r="CH11" s="12">
        <v>311447.21999999997</v>
      </c>
      <c r="CI11" s="12">
        <v>304717.32</v>
      </c>
      <c r="CJ11" s="12">
        <v>1475639.43</v>
      </c>
      <c r="CK11" s="12">
        <v>226813.62</v>
      </c>
      <c r="CL11" s="12">
        <v>110576.29</v>
      </c>
      <c r="CM11" s="12">
        <v>8354450.8799999999</v>
      </c>
      <c r="CN11" s="12">
        <v>5003295.2300000004</v>
      </c>
      <c r="CO11" s="12">
        <v>712804.91</v>
      </c>
      <c r="CP11" s="12">
        <v>375171.52</v>
      </c>
      <c r="CQ11" s="12">
        <v>78141.490000000005</v>
      </c>
      <c r="CR11" s="12">
        <v>240994.83</v>
      </c>
      <c r="CS11" s="12">
        <v>83455.19</v>
      </c>
      <c r="CT11" s="12">
        <v>56659.8</v>
      </c>
      <c r="CU11" s="12">
        <v>46464.75</v>
      </c>
      <c r="CV11" s="12">
        <v>130209.35</v>
      </c>
      <c r="CW11" s="12">
        <v>236614.89</v>
      </c>
      <c r="CX11" s="12">
        <v>18418.2</v>
      </c>
      <c r="CY11" s="12">
        <v>611552.81000000006</v>
      </c>
      <c r="CZ11" s="12">
        <v>119902.84</v>
      </c>
      <c r="DA11" s="12">
        <v>98442.17</v>
      </c>
      <c r="DB11" s="12">
        <v>108815.98</v>
      </c>
      <c r="DC11" s="12">
        <v>95092.160000000003</v>
      </c>
      <c r="DD11" s="12">
        <v>280000.14</v>
      </c>
      <c r="DE11" s="12">
        <v>7589856.1399999997</v>
      </c>
      <c r="DF11" s="12">
        <v>114732.09</v>
      </c>
      <c r="DG11" s="12">
        <v>973344.63</v>
      </c>
      <c r="DH11" s="12">
        <v>1135354.81</v>
      </c>
      <c r="DI11" s="12">
        <v>164899.51</v>
      </c>
      <c r="DJ11" s="12">
        <v>85577.18</v>
      </c>
      <c r="DK11" s="12">
        <v>2349569.46</v>
      </c>
      <c r="DL11" s="12">
        <v>75524.81</v>
      </c>
      <c r="DM11" s="12">
        <v>610111.31999999995</v>
      </c>
      <c r="DN11" s="12">
        <v>739086.14</v>
      </c>
      <c r="DO11" s="12">
        <v>75167.67</v>
      </c>
      <c r="DP11" s="12">
        <v>397780.74</v>
      </c>
      <c r="DQ11" s="12">
        <v>461879.11</v>
      </c>
      <c r="DR11" s="12">
        <v>192707.77</v>
      </c>
      <c r="DS11" s="12">
        <v>51538.85</v>
      </c>
      <c r="DT11" s="12">
        <v>124519.54</v>
      </c>
      <c r="DU11" s="12">
        <v>47613.23</v>
      </c>
      <c r="DV11" s="12">
        <v>102737.64</v>
      </c>
      <c r="DW11" s="12">
        <v>160703.32</v>
      </c>
      <c r="DX11" s="12">
        <v>205678.91</v>
      </c>
      <c r="DY11" s="12">
        <v>427511.79</v>
      </c>
      <c r="DZ11" s="12">
        <v>589008.71</v>
      </c>
      <c r="EA11" s="12">
        <v>257265.85</v>
      </c>
      <c r="EB11" s="12">
        <v>108928.44</v>
      </c>
      <c r="EC11" s="12">
        <v>588825.92000000004</v>
      </c>
      <c r="ED11" s="12">
        <v>67348.02</v>
      </c>
      <c r="EE11" s="12">
        <v>318091.12</v>
      </c>
      <c r="EF11" s="12">
        <v>117163.07</v>
      </c>
      <c r="EG11" s="12">
        <v>49716.29</v>
      </c>
      <c r="EH11" s="12">
        <v>3226427.96</v>
      </c>
      <c r="EI11" s="12">
        <v>1996504.21</v>
      </c>
      <c r="EJ11" s="12">
        <v>133124.13</v>
      </c>
      <c r="EK11" s="12">
        <v>35644.22</v>
      </c>
      <c r="EL11" s="12">
        <v>240421.89</v>
      </c>
      <c r="EM11" s="12">
        <v>276884.05</v>
      </c>
      <c r="EN11" s="12">
        <v>140715.45000000001</v>
      </c>
      <c r="EO11" s="12">
        <v>216670.19</v>
      </c>
      <c r="EP11" s="12">
        <v>994434.47</v>
      </c>
      <c r="EQ11" s="12">
        <v>203079.47</v>
      </c>
      <c r="ER11" s="12">
        <v>103570.89</v>
      </c>
      <c r="ES11" s="12">
        <v>130038.67</v>
      </c>
      <c r="ET11" s="12">
        <v>183859.64</v>
      </c>
      <c r="EU11" s="12">
        <v>42198.99</v>
      </c>
      <c r="EV11" s="12">
        <v>331889.78000000003</v>
      </c>
      <c r="EW11" s="12">
        <v>19212.05</v>
      </c>
      <c r="EX11" s="12">
        <v>103092.08</v>
      </c>
      <c r="EY11" s="12">
        <v>89563.44</v>
      </c>
      <c r="EZ11" s="12">
        <v>1522315.17</v>
      </c>
      <c r="FA11" s="12">
        <v>455931.68</v>
      </c>
      <c r="FB11" s="12">
        <v>899627.18</v>
      </c>
      <c r="FC11" s="12">
        <v>153118.03</v>
      </c>
      <c r="FD11" s="12">
        <v>62925.33</v>
      </c>
      <c r="FE11" s="12">
        <v>68487.77</v>
      </c>
      <c r="FF11" s="12">
        <v>69406.48</v>
      </c>
      <c r="FG11" s="12">
        <v>108930.72</v>
      </c>
      <c r="FH11" s="12">
        <v>542348.28</v>
      </c>
      <c r="FI11" s="12">
        <v>836381.7</v>
      </c>
      <c r="FJ11" s="12">
        <v>900117.46</v>
      </c>
      <c r="FK11" s="12">
        <v>1775900.84</v>
      </c>
      <c r="FL11" s="12">
        <v>516897.45</v>
      </c>
      <c r="FM11" s="12">
        <v>3429327.89</v>
      </c>
      <c r="FN11" s="12">
        <v>610850.93000000005</v>
      </c>
      <c r="FO11" s="12">
        <v>730138.31</v>
      </c>
      <c r="FP11" s="12">
        <v>397901.97</v>
      </c>
      <c r="FQ11" s="12">
        <v>171983.93</v>
      </c>
      <c r="FR11" s="12">
        <v>70738.2</v>
      </c>
      <c r="FS11" s="12">
        <v>106268.9</v>
      </c>
      <c r="FT11" s="12">
        <v>288766.2</v>
      </c>
      <c r="FU11" s="12">
        <v>189342.5</v>
      </c>
      <c r="FV11" s="12">
        <v>47020.12</v>
      </c>
      <c r="FW11" s="12">
        <v>37968.07</v>
      </c>
      <c r="FX11" s="12">
        <v>0</v>
      </c>
      <c r="FY11" s="4">
        <f>SUM(B11:FX11)</f>
        <v>241726665.77999988</v>
      </c>
      <c r="FZ11" s="4"/>
    </row>
    <row r="12" spans="1:254" x14ac:dyDescent="0.25">
      <c r="A12" t="s">
        <v>0</v>
      </c>
      <c r="B12" s="10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10"/>
      <c r="FW12" s="8"/>
      <c r="FX12" s="10"/>
    </row>
    <row r="13" spans="1:254" x14ac:dyDescent="0.25">
      <c r="A13" t="s">
        <v>411</v>
      </c>
      <c r="B13" s="13">
        <v>42239709.302999996</v>
      </c>
      <c r="C13" s="13">
        <v>269877111.14800006</v>
      </c>
      <c r="D13" s="13">
        <v>27088287.437000006</v>
      </c>
      <c r="E13" s="13">
        <v>158875213.56199998</v>
      </c>
      <c r="F13" s="13">
        <v>7877084.8017200027</v>
      </c>
      <c r="G13" s="13">
        <v>9483380.1550000012</v>
      </c>
      <c r="H13" s="13">
        <v>57960679.875</v>
      </c>
      <c r="I13" s="13">
        <v>19375336.454999998</v>
      </c>
      <c r="J13" s="13">
        <v>2764504.324</v>
      </c>
      <c r="K13" s="13">
        <v>2984171.1189100016</v>
      </c>
      <c r="L13" s="13">
        <v>4542696.9094659993</v>
      </c>
      <c r="M13" s="13">
        <v>403625726.14389998</v>
      </c>
      <c r="N13" s="13">
        <v>71886890.566</v>
      </c>
      <c r="O13" s="13">
        <v>3604043.9320000005</v>
      </c>
      <c r="P13" s="13">
        <v>297425540.90999997</v>
      </c>
      <c r="Q13" s="13">
        <v>68836155.361000001</v>
      </c>
      <c r="R13" s="13">
        <v>3562811.9993199985</v>
      </c>
      <c r="S13" s="13">
        <v>2529674.1604709998</v>
      </c>
      <c r="T13" s="13">
        <v>619882.30675899982</v>
      </c>
      <c r="U13" s="13">
        <v>3227199.2229999998</v>
      </c>
      <c r="V13" s="13">
        <v>2490035.8539999998</v>
      </c>
      <c r="W13" s="13">
        <v>933875.40541200002</v>
      </c>
      <c r="X13" s="13">
        <v>9117880.7988600004</v>
      </c>
      <c r="Y13" s="13">
        <v>3108100.9575499999</v>
      </c>
      <c r="Z13" s="13">
        <v>194137605.12400001</v>
      </c>
      <c r="AA13" s="13">
        <v>36261238.662</v>
      </c>
      <c r="AB13" s="13">
        <v>2129548.2914400003</v>
      </c>
      <c r="AC13" s="13">
        <v>4943218.7337609986</v>
      </c>
      <c r="AD13" s="13">
        <v>1551243.9972580003</v>
      </c>
      <c r="AE13" s="13">
        <v>2293420.5534219998</v>
      </c>
      <c r="AF13" s="13">
        <v>7531340.2489000009</v>
      </c>
      <c r="AG13" s="13">
        <v>10534779.01842</v>
      </c>
      <c r="AH13" s="13">
        <v>4855738.5999999996</v>
      </c>
      <c r="AI13" s="13">
        <v>2645688.0812879996</v>
      </c>
      <c r="AJ13" s="13">
        <v>2044095.6965600001</v>
      </c>
      <c r="AK13" s="13">
        <v>1977691.0540000002</v>
      </c>
      <c r="AL13" s="13">
        <v>3949847.2766919993</v>
      </c>
      <c r="AM13" s="13">
        <v>14717.48631000024</v>
      </c>
      <c r="AN13" s="13">
        <v>35131429.736160003</v>
      </c>
      <c r="AO13" s="13">
        <v>281056487.68099999</v>
      </c>
      <c r="AP13" s="13">
        <v>2426534.9012850006</v>
      </c>
      <c r="AQ13" s="13">
        <v>358862966.24859995</v>
      </c>
      <c r="AR13" s="13">
        <v>16094795.361860009</v>
      </c>
      <c r="AS13" s="13">
        <v>14803455.510000002</v>
      </c>
      <c r="AT13" s="13">
        <v>2674003.7073080004</v>
      </c>
      <c r="AU13" s="13">
        <v>3657272.159</v>
      </c>
      <c r="AV13" s="13">
        <v>3325755.6820399999</v>
      </c>
      <c r="AW13" s="13">
        <v>1133472.26406</v>
      </c>
      <c r="AX13" s="13">
        <v>4212300.0500000007</v>
      </c>
      <c r="AY13" s="13">
        <v>123448918.0376</v>
      </c>
      <c r="AZ13" s="13">
        <v>74070536.61469999</v>
      </c>
      <c r="BA13" s="13">
        <v>75997880.965440005</v>
      </c>
      <c r="BB13" s="13">
        <v>152602645.20129997</v>
      </c>
      <c r="BC13" s="13">
        <v>23108653.770000003</v>
      </c>
      <c r="BD13" s="13">
        <v>8843819.3158400003</v>
      </c>
      <c r="BE13" s="13">
        <v>192688318.13999999</v>
      </c>
      <c r="BF13" s="13">
        <v>9678290.0899999999</v>
      </c>
      <c r="BG13" s="13">
        <v>5516696.7111</v>
      </c>
      <c r="BH13" s="13">
        <v>3822243.4484899999</v>
      </c>
      <c r="BI13" s="13">
        <v>40740114.230000004</v>
      </c>
      <c r="BJ13" s="13">
        <v>309164564.59999996</v>
      </c>
      <c r="BK13" s="13">
        <v>1937878.3720000002</v>
      </c>
      <c r="BL13" s="13">
        <v>4237774.7291740002</v>
      </c>
      <c r="BM13" s="13">
        <v>25034813.144000001</v>
      </c>
      <c r="BN13" s="13">
        <v>10266218.974429</v>
      </c>
      <c r="BO13" s="13">
        <v>731372.37276199949</v>
      </c>
      <c r="BP13" s="13">
        <v>18227425.368819997</v>
      </c>
      <c r="BQ13" s="13">
        <v>41694766.415000007</v>
      </c>
      <c r="BR13" s="13">
        <v>10925508.206899999</v>
      </c>
      <c r="BS13" s="13">
        <v>2449434.7890299996</v>
      </c>
      <c r="BT13" s="13">
        <v>3533908.3788499995</v>
      </c>
      <c r="BU13" s="13">
        <v>135.31547000003047</v>
      </c>
      <c r="BV13" s="13">
        <v>5453326.351544003</v>
      </c>
      <c r="BW13" s="13">
        <v>621424.49428999983</v>
      </c>
      <c r="BX13" s="13">
        <v>2652516.9589999998</v>
      </c>
      <c r="BY13" s="13">
        <v>2851330.9509999999</v>
      </c>
      <c r="BZ13" s="13">
        <v>471289.86095300032</v>
      </c>
      <c r="CA13" s="13">
        <v>422928185.64920002</v>
      </c>
      <c r="CB13" s="13">
        <v>3016585.953216</v>
      </c>
      <c r="CC13" s="13">
        <v>2251384.71184</v>
      </c>
      <c r="CD13" s="13">
        <v>1230407.6040000001</v>
      </c>
      <c r="CE13" s="13">
        <v>1673029.3706299998</v>
      </c>
      <c r="CF13" s="13">
        <v>2801987.7690000003</v>
      </c>
      <c r="CG13" s="13">
        <v>1732350.5346199998</v>
      </c>
      <c r="CH13" s="13">
        <v>5085538.4730000002</v>
      </c>
      <c r="CI13" s="13">
        <v>514550.5737400013</v>
      </c>
      <c r="CJ13" s="13">
        <v>31106998.827860005</v>
      </c>
      <c r="CK13" s="13">
        <v>12007051.9385</v>
      </c>
      <c r="CL13" s="13">
        <v>7190649.5666400008</v>
      </c>
      <c r="CM13" s="13">
        <v>173998437.68799996</v>
      </c>
      <c r="CN13" s="13">
        <v>67938609.705639988</v>
      </c>
      <c r="CO13" s="13">
        <v>195.6858990000328</v>
      </c>
      <c r="CP13" s="13">
        <v>7591477.9533780003</v>
      </c>
      <c r="CQ13" s="13">
        <v>3394444.32504</v>
      </c>
      <c r="CR13" s="13">
        <v>2852106.0011119996</v>
      </c>
      <c r="CS13" s="13">
        <v>1848822.7540000002</v>
      </c>
      <c r="CT13" s="13">
        <v>4625881.5363999996</v>
      </c>
      <c r="CU13" s="13">
        <v>693062.92489999998</v>
      </c>
      <c r="CV13" s="13">
        <v>2421557.2767770002</v>
      </c>
      <c r="CW13" s="13">
        <v>3651338.014496</v>
      </c>
      <c r="CX13" s="13">
        <v>1033597.5449999999</v>
      </c>
      <c r="CY13" s="13">
        <v>13855212.023999998</v>
      </c>
      <c r="CZ13" s="13">
        <v>2178081.5150000001</v>
      </c>
      <c r="DA13" s="13">
        <v>3467108.5689999997</v>
      </c>
      <c r="DB13" s="13">
        <v>2124889.1002179999</v>
      </c>
      <c r="DC13" s="13">
        <v>2393592.7131999996</v>
      </c>
      <c r="DD13" s="13">
        <v>2286074.9924499993</v>
      </c>
      <c r="DE13" s="13">
        <v>137731646.69280002</v>
      </c>
      <c r="DF13" s="13">
        <v>691097.99580299971</v>
      </c>
      <c r="DG13" s="13">
        <v>9860340.3179480024</v>
      </c>
      <c r="DH13" s="13">
        <v>13099283.7535</v>
      </c>
      <c r="DI13" s="13">
        <v>6325294.8161899997</v>
      </c>
      <c r="DJ13" s="13">
        <v>4985401.4605199993</v>
      </c>
      <c r="DK13" s="13">
        <v>41199926.148834005</v>
      </c>
      <c r="DL13" s="13">
        <v>3600203.7911990001</v>
      </c>
      <c r="DM13" s="13">
        <v>8011777.3140000002</v>
      </c>
      <c r="DN13" s="13">
        <v>26653047.740000002</v>
      </c>
      <c r="DO13" s="13">
        <v>2834613.4</v>
      </c>
      <c r="DP13" s="13">
        <v>200.93543999985559</v>
      </c>
      <c r="DQ13" s="13">
        <v>13419214.416000001</v>
      </c>
      <c r="DR13" s="13">
        <v>7079484.8999999994</v>
      </c>
      <c r="DS13" s="13">
        <v>3279093.8358740001</v>
      </c>
      <c r="DT13" s="13">
        <v>4320351.41</v>
      </c>
      <c r="DU13" s="13">
        <v>3475214.3119999999</v>
      </c>
      <c r="DV13" s="13">
        <v>4085484.6124249999</v>
      </c>
      <c r="DW13" s="13">
        <v>1240612.1784000003</v>
      </c>
      <c r="DX13" s="13">
        <v>1478968.4930399992</v>
      </c>
      <c r="DY13" s="13">
        <v>3328082.8707940001</v>
      </c>
      <c r="DZ13" s="13">
        <v>1.1641532182693481E-10</v>
      </c>
      <c r="EA13" s="13">
        <v>4714084.95</v>
      </c>
      <c r="EB13" s="13">
        <v>3276374.2689999999</v>
      </c>
      <c r="EC13" s="13">
        <v>0</v>
      </c>
      <c r="ED13" s="13">
        <v>3089449.4509999999</v>
      </c>
      <c r="EE13" s="13">
        <v>13811502.47229</v>
      </c>
      <c r="EF13" s="13">
        <v>3186643.7429999998</v>
      </c>
      <c r="EG13" s="13">
        <v>3604139.0449999999</v>
      </c>
      <c r="EH13" s="13">
        <v>125742500.76700002</v>
      </c>
      <c r="EI13" s="13">
        <v>80243687.320999995</v>
      </c>
      <c r="EJ13" s="13">
        <v>5125657.5333200004</v>
      </c>
      <c r="EK13" s="13">
        <v>4039526.43952</v>
      </c>
      <c r="EL13" s="13">
        <v>2707163.3838200006</v>
      </c>
      <c r="EM13" s="13">
        <v>9581891.9999999981</v>
      </c>
      <c r="EN13" s="13">
        <v>3417176.335</v>
      </c>
      <c r="EO13" s="13">
        <v>2107085.2627599994</v>
      </c>
      <c r="EP13" s="13">
        <v>17372076.765229996</v>
      </c>
      <c r="EQ13" s="13">
        <v>1903325.7503500003</v>
      </c>
      <c r="ER13" s="13">
        <v>2297405.4509999999</v>
      </c>
      <c r="ES13" s="13">
        <v>2896562.9349999996</v>
      </c>
      <c r="ET13" s="13">
        <v>6477014.4499999993</v>
      </c>
      <c r="EU13" s="13">
        <v>723811.0586600001</v>
      </c>
      <c r="EV13" s="13">
        <v>4053713.4331340003</v>
      </c>
      <c r="EW13" s="13">
        <v>3211812.5961099998</v>
      </c>
      <c r="EX13" s="13">
        <v>6651067.2089999989</v>
      </c>
      <c r="EY13" s="13">
        <v>1908857.700342</v>
      </c>
      <c r="EZ13" s="13">
        <v>3681672.4219820024</v>
      </c>
      <c r="FA13" s="13">
        <v>153294.30599999911</v>
      </c>
      <c r="FB13" s="13">
        <v>9212728.2901500016</v>
      </c>
      <c r="FC13" s="13">
        <v>4000389.3000000003</v>
      </c>
      <c r="FD13" s="13">
        <v>1382782.895976</v>
      </c>
      <c r="FE13" s="13">
        <v>2981168.4809999997</v>
      </c>
      <c r="FF13" s="13">
        <v>1864136.9020000002</v>
      </c>
      <c r="FG13" s="13">
        <v>680489.56806799991</v>
      </c>
      <c r="FH13" s="13">
        <v>5575426.4327579988</v>
      </c>
      <c r="FI13" s="13">
        <v>2795298.9458400011</v>
      </c>
      <c r="FJ13" s="13">
        <v>4450026.1350499978</v>
      </c>
      <c r="FK13" s="13">
        <v>36926202.471999995</v>
      </c>
      <c r="FL13" s="13">
        <v>14861078.390420005</v>
      </c>
      <c r="FM13" s="13">
        <v>186117967.44</v>
      </c>
      <c r="FN13" s="13">
        <v>503.04293999937363</v>
      </c>
      <c r="FO13" s="13">
        <v>11561403.648854999</v>
      </c>
      <c r="FP13" s="13">
        <v>0</v>
      </c>
      <c r="FQ13" s="13">
        <v>1.7462298274040222E-10</v>
      </c>
      <c r="FR13" s="13">
        <v>611746.14964000043</v>
      </c>
      <c r="FS13" s="13">
        <v>7.2759576141834259E-11</v>
      </c>
      <c r="FT13" s="13">
        <v>6765864.1395000005</v>
      </c>
      <c r="FU13" s="13">
        <v>6297496.630880001</v>
      </c>
      <c r="FV13" s="13">
        <v>2794625.3751019998</v>
      </c>
      <c r="FW13" s="13">
        <v>1283566.2292500001</v>
      </c>
      <c r="FX13" s="13">
        <f>FX8</f>
        <v>239312138.28</v>
      </c>
      <c r="FY13" s="4">
        <f>SUM(B13:FX13)</f>
        <v>5563101533.1308928</v>
      </c>
      <c r="FZ13" s="4"/>
      <c r="GA13" s="4"/>
    </row>
    <row r="14" spans="1:254" x14ac:dyDescent="0.25">
      <c r="A14" t="s">
        <v>393</v>
      </c>
      <c r="B14" s="14">
        <v>4</v>
      </c>
      <c r="C14" s="14">
        <v>4</v>
      </c>
      <c r="D14" s="14">
        <v>4</v>
      </c>
      <c r="E14" s="14">
        <v>4</v>
      </c>
      <c r="F14" s="14">
        <v>4</v>
      </c>
      <c r="G14" s="14">
        <v>4</v>
      </c>
      <c r="H14" s="14">
        <v>4</v>
      </c>
      <c r="I14" s="14">
        <v>7</v>
      </c>
      <c r="J14" s="14">
        <v>7</v>
      </c>
      <c r="K14" s="14">
        <v>4</v>
      </c>
      <c r="L14" s="14">
        <v>4</v>
      </c>
      <c r="M14" s="14">
        <v>4</v>
      </c>
      <c r="N14" s="14">
        <v>4</v>
      </c>
      <c r="O14" s="14">
        <v>7</v>
      </c>
      <c r="P14" s="14">
        <v>4</v>
      </c>
      <c r="Q14" s="14">
        <v>7</v>
      </c>
      <c r="R14" s="14">
        <v>4</v>
      </c>
      <c r="S14" s="14">
        <v>4</v>
      </c>
      <c r="T14" s="14">
        <v>4</v>
      </c>
      <c r="U14" s="14">
        <v>7</v>
      </c>
      <c r="V14" s="14">
        <v>4</v>
      </c>
      <c r="W14" s="14">
        <v>4</v>
      </c>
      <c r="X14" s="14">
        <v>7</v>
      </c>
      <c r="Y14" s="14">
        <v>4</v>
      </c>
      <c r="Z14" s="14">
        <v>4</v>
      </c>
      <c r="AA14" s="14">
        <v>4</v>
      </c>
      <c r="AB14" s="14">
        <v>4</v>
      </c>
      <c r="AC14" s="14">
        <v>4</v>
      </c>
      <c r="AD14" s="14">
        <v>7</v>
      </c>
      <c r="AE14" s="14">
        <v>7</v>
      </c>
      <c r="AF14" s="14">
        <v>4</v>
      </c>
      <c r="AG14" s="14">
        <v>4</v>
      </c>
      <c r="AH14" s="14">
        <v>7</v>
      </c>
      <c r="AI14" s="14">
        <v>4</v>
      </c>
      <c r="AJ14" s="14">
        <v>7</v>
      </c>
      <c r="AK14" s="14">
        <v>4</v>
      </c>
      <c r="AL14" s="14">
        <v>4</v>
      </c>
      <c r="AM14" s="14">
        <v>4</v>
      </c>
      <c r="AN14" s="14">
        <v>4</v>
      </c>
      <c r="AO14" s="14">
        <v>4</v>
      </c>
      <c r="AP14" s="14">
        <v>4</v>
      </c>
      <c r="AQ14" s="14">
        <v>4</v>
      </c>
      <c r="AR14" s="14">
        <v>4</v>
      </c>
      <c r="AS14" s="14">
        <v>4</v>
      </c>
      <c r="AT14" s="14">
        <v>7</v>
      </c>
      <c r="AU14" s="14">
        <v>4</v>
      </c>
      <c r="AV14" s="14">
        <v>4</v>
      </c>
      <c r="AW14" s="14">
        <v>4</v>
      </c>
      <c r="AX14" s="14">
        <v>4</v>
      </c>
      <c r="AY14" s="14">
        <v>4</v>
      </c>
      <c r="AZ14" s="14">
        <v>4</v>
      </c>
      <c r="BA14" s="14">
        <v>4</v>
      </c>
      <c r="BB14" s="14">
        <v>4</v>
      </c>
      <c r="BC14" s="14">
        <v>4</v>
      </c>
      <c r="BD14" s="14">
        <v>4</v>
      </c>
      <c r="BE14" s="14">
        <v>4</v>
      </c>
      <c r="BF14" s="14">
        <v>4</v>
      </c>
      <c r="BG14" s="14">
        <v>4</v>
      </c>
      <c r="BH14" s="14">
        <v>4</v>
      </c>
      <c r="BI14" s="14">
        <v>4</v>
      </c>
      <c r="BJ14" s="14">
        <v>4</v>
      </c>
      <c r="BK14" s="14">
        <v>7</v>
      </c>
      <c r="BL14" s="14">
        <v>4</v>
      </c>
      <c r="BM14" s="14">
        <v>4</v>
      </c>
      <c r="BN14" s="14">
        <v>7</v>
      </c>
      <c r="BO14" s="14">
        <v>4</v>
      </c>
      <c r="BP14" s="14">
        <v>4</v>
      </c>
      <c r="BQ14" s="14">
        <v>4</v>
      </c>
      <c r="BR14" s="14">
        <v>4</v>
      </c>
      <c r="BS14" s="14">
        <v>7</v>
      </c>
      <c r="BT14" s="14">
        <v>7</v>
      </c>
      <c r="BU14" s="14">
        <v>4</v>
      </c>
      <c r="BV14" s="14">
        <v>4</v>
      </c>
      <c r="BW14" s="14">
        <v>4</v>
      </c>
      <c r="BX14" s="14">
        <v>4</v>
      </c>
      <c r="BY14" s="14">
        <v>4</v>
      </c>
      <c r="BZ14" s="14">
        <v>4</v>
      </c>
      <c r="CA14" s="14">
        <v>4</v>
      </c>
      <c r="CB14" s="14">
        <v>7</v>
      </c>
      <c r="CC14" s="14">
        <v>4</v>
      </c>
      <c r="CD14" s="14">
        <v>4</v>
      </c>
      <c r="CE14" s="14">
        <v>7</v>
      </c>
      <c r="CF14" s="14">
        <v>7</v>
      </c>
      <c r="CG14" s="14">
        <v>4</v>
      </c>
      <c r="CH14" s="14">
        <v>4</v>
      </c>
      <c r="CI14" s="14">
        <v>4</v>
      </c>
      <c r="CJ14" s="14">
        <v>7</v>
      </c>
      <c r="CK14" s="14">
        <v>4</v>
      </c>
      <c r="CL14" s="14">
        <v>7</v>
      </c>
      <c r="CM14" s="14">
        <v>4</v>
      </c>
      <c r="CN14" s="14">
        <v>4</v>
      </c>
      <c r="CO14" s="14">
        <v>4</v>
      </c>
      <c r="CP14" s="14">
        <v>4</v>
      </c>
      <c r="CQ14" s="14">
        <v>4</v>
      </c>
      <c r="CR14" s="14">
        <v>7</v>
      </c>
      <c r="CS14" s="14">
        <v>4</v>
      </c>
      <c r="CT14" s="14">
        <v>7</v>
      </c>
      <c r="CU14" s="14">
        <v>4</v>
      </c>
      <c r="CV14" s="14">
        <v>4</v>
      </c>
      <c r="CW14" s="14">
        <v>4</v>
      </c>
      <c r="CX14" s="14">
        <v>4</v>
      </c>
      <c r="CY14" s="14">
        <v>4</v>
      </c>
      <c r="CZ14" s="14">
        <v>7</v>
      </c>
      <c r="DA14" s="14">
        <v>7</v>
      </c>
      <c r="DB14" s="14">
        <v>7</v>
      </c>
      <c r="DC14" s="14">
        <v>4</v>
      </c>
      <c r="DD14" s="14">
        <v>7</v>
      </c>
      <c r="DE14" s="14">
        <v>4</v>
      </c>
      <c r="DF14" s="14">
        <v>7</v>
      </c>
      <c r="DG14" s="14">
        <v>4</v>
      </c>
      <c r="DH14" s="14">
        <v>4</v>
      </c>
      <c r="DI14" s="14">
        <v>4</v>
      </c>
      <c r="DJ14" s="14">
        <v>7</v>
      </c>
      <c r="DK14" s="14">
        <v>7</v>
      </c>
      <c r="DL14" s="14">
        <v>4</v>
      </c>
      <c r="DM14" s="14">
        <v>4</v>
      </c>
      <c r="DN14" s="14">
        <v>4</v>
      </c>
      <c r="DO14" s="14">
        <v>7</v>
      </c>
      <c r="DP14" s="14">
        <v>7</v>
      </c>
      <c r="DQ14" s="14">
        <v>7</v>
      </c>
      <c r="DR14" s="14">
        <v>7</v>
      </c>
      <c r="DS14" s="14">
        <v>7</v>
      </c>
      <c r="DT14" s="14">
        <v>7</v>
      </c>
      <c r="DU14" s="14">
        <v>4</v>
      </c>
      <c r="DV14" s="14">
        <v>4</v>
      </c>
      <c r="DW14" s="14">
        <v>4</v>
      </c>
      <c r="DX14" s="14">
        <v>4</v>
      </c>
      <c r="DY14" s="14">
        <v>4</v>
      </c>
      <c r="DZ14" s="14">
        <v>4</v>
      </c>
      <c r="EA14" s="14">
        <v>7</v>
      </c>
      <c r="EB14" s="14">
        <v>7</v>
      </c>
      <c r="EC14" s="14">
        <v>4</v>
      </c>
      <c r="ED14" s="14">
        <v>7</v>
      </c>
      <c r="EE14" s="14">
        <v>7</v>
      </c>
      <c r="EF14" s="14">
        <v>7</v>
      </c>
      <c r="EG14" s="14">
        <v>7</v>
      </c>
      <c r="EH14" s="14">
        <v>7</v>
      </c>
      <c r="EI14" s="14">
        <v>4</v>
      </c>
      <c r="EJ14" s="14">
        <v>4</v>
      </c>
      <c r="EK14" s="14">
        <v>4</v>
      </c>
      <c r="EL14" s="14">
        <v>4</v>
      </c>
      <c r="EM14" s="14">
        <v>4</v>
      </c>
      <c r="EN14" s="14">
        <v>7</v>
      </c>
      <c r="EO14" s="14">
        <v>4</v>
      </c>
      <c r="EP14" s="14">
        <v>4</v>
      </c>
      <c r="EQ14" s="14">
        <v>7</v>
      </c>
      <c r="ER14" s="14">
        <v>7</v>
      </c>
      <c r="ES14" s="14">
        <v>7</v>
      </c>
      <c r="ET14" s="14">
        <v>7</v>
      </c>
      <c r="EU14" s="14">
        <v>4</v>
      </c>
      <c r="EV14" s="14">
        <v>4</v>
      </c>
      <c r="EW14" s="14">
        <v>7</v>
      </c>
      <c r="EX14" s="14">
        <v>4</v>
      </c>
      <c r="EY14" s="14">
        <v>7</v>
      </c>
      <c r="EZ14" s="14">
        <v>4</v>
      </c>
      <c r="FA14" s="14">
        <v>4</v>
      </c>
      <c r="FB14" s="14">
        <v>4</v>
      </c>
      <c r="FC14" s="14">
        <v>7</v>
      </c>
      <c r="FD14" s="14">
        <v>7</v>
      </c>
      <c r="FE14" s="14">
        <v>4</v>
      </c>
      <c r="FF14" s="14">
        <v>7</v>
      </c>
      <c r="FG14" s="14">
        <v>4</v>
      </c>
      <c r="FH14" s="14">
        <v>4</v>
      </c>
      <c r="FI14" s="14">
        <v>7</v>
      </c>
      <c r="FJ14" s="14">
        <v>4</v>
      </c>
      <c r="FK14" s="14">
        <v>4</v>
      </c>
      <c r="FL14" s="14">
        <v>4</v>
      </c>
      <c r="FM14" s="14">
        <v>4</v>
      </c>
      <c r="FN14" s="14">
        <v>4</v>
      </c>
      <c r="FO14" s="14">
        <v>4</v>
      </c>
      <c r="FP14" s="14">
        <v>4</v>
      </c>
      <c r="FQ14" s="14">
        <v>4</v>
      </c>
      <c r="FR14" s="14">
        <v>4</v>
      </c>
      <c r="FS14" s="14">
        <v>4</v>
      </c>
      <c r="FT14" s="14">
        <v>7</v>
      </c>
      <c r="FU14" s="14">
        <v>7</v>
      </c>
      <c r="FV14" s="14">
        <v>4</v>
      </c>
      <c r="FW14" s="14">
        <v>4</v>
      </c>
      <c r="FX14" s="14">
        <v>7</v>
      </c>
      <c r="FY14" s="15"/>
      <c r="FZ14" s="4">
        <f>COUNTIF(B14:FY14,7)</f>
        <v>56</v>
      </c>
    </row>
    <row r="15" spans="1:254" x14ac:dyDescent="0.25">
      <c r="A15" t="s">
        <v>394</v>
      </c>
      <c r="B15" s="10">
        <f>B13</f>
        <v>42239709.302999996</v>
      </c>
      <c r="C15" s="10">
        <f t="shared" ref="C15:BN15" si="0">C13</f>
        <v>269877111.14800006</v>
      </c>
      <c r="D15" s="10">
        <f t="shared" si="0"/>
        <v>27088287.437000006</v>
      </c>
      <c r="E15" s="10">
        <f t="shared" si="0"/>
        <v>158875213.56199998</v>
      </c>
      <c r="F15" s="10">
        <f t="shared" si="0"/>
        <v>7877084.8017200027</v>
      </c>
      <c r="G15" s="10">
        <f t="shared" si="0"/>
        <v>9483380.1550000012</v>
      </c>
      <c r="H15" s="10">
        <f t="shared" si="0"/>
        <v>57960679.875</v>
      </c>
      <c r="I15" s="10">
        <f t="shared" si="0"/>
        <v>19375336.454999998</v>
      </c>
      <c r="J15" s="10">
        <f t="shared" si="0"/>
        <v>2764504.324</v>
      </c>
      <c r="K15" s="10">
        <f t="shared" si="0"/>
        <v>2984171.1189100016</v>
      </c>
      <c r="L15" s="10">
        <f t="shared" si="0"/>
        <v>4542696.9094659993</v>
      </c>
      <c r="M15" s="10">
        <f t="shared" si="0"/>
        <v>403625726.14389998</v>
      </c>
      <c r="N15" s="10">
        <f t="shared" si="0"/>
        <v>71886890.566</v>
      </c>
      <c r="O15" s="10">
        <f t="shared" si="0"/>
        <v>3604043.9320000005</v>
      </c>
      <c r="P15" s="10">
        <f t="shared" si="0"/>
        <v>297425540.90999997</v>
      </c>
      <c r="Q15" s="10">
        <f t="shared" si="0"/>
        <v>68836155.361000001</v>
      </c>
      <c r="R15" s="10">
        <f t="shared" si="0"/>
        <v>3562811.9993199985</v>
      </c>
      <c r="S15" s="10">
        <f t="shared" si="0"/>
        <v>2529674.1604709998</v>
      </c>
      <c r="T15" s="10">
        <f t="shared" si="0"/>
        <v>619882.30675899982</v>
      </c>
      <c r="U15" s="10">
        <f t="shared" si="0"/>
        <v>3227199.2229999998</v>
      </c>
      <c r="V15" s="10">
        <f t="shared" si="0"/>
        <v>2490035.8539999998</v>
      </c>
      <c r="W15" s="10">
        <f t="shared" si="0"/>
        <v>933875.40541200002</v>
      </c>
      <c r="X15" s="10">
        <f t="shared" si="0"/>
        <v>9117880.7988600004</v>
      </c>
      <c r="Y15" s="10">
        <f t="shared" si="0"/>
        <v>3108100.9575499999</v>
      </c>
      <c r="Z15" s="10">
        <f t="shared" si="0"/>
        <v>194137605.12400001</v>
      </c>
      <c r="AA15" s="10">
        <f t="shared" si="0"/>
        <v>36261238.662</v>
      </c>
      <c r="AB15" s="10">
        <f t="shared" si="0"/>
        <v>2129548.2914400003</v>
      </c>
      <c r="AC15" s="10">
        <f t="shared" si="0"/>
        <v>4943218.7337609986</v>
      </c>
      <c r="AD15" s="10">
        <f t="shared" si="0"/>
        <v>1551243.9972580003</v>
      </c>
      <c r="AE15" s="10">
        <f t="shared" si="0"/>
        <v>2293420.5534219998</v>
      </c>
      <c r="AF15" s="10">
        <f t="shared" si="0"/>
        <v>7531340.2489000009</v>
      </c>
      <c r="AG15" s="10">
        <f t="shared" si="0"/>
        <v>10534779.01842</v>
      </c>
      <c r="AH15" s="10">
        <f t="shared" si="0"/>
        <v>4855738.5999999996</v>
      </c>
      <c r="AI15" s="10">
        <f t="shared" si="0"/>
        <v>2645688.0812879996</v>
      </c>
      <c r="AJ15" s="10">
        <f t="shared" si="0"/>
        <v>2044095.6965600001</v>
      </c>
      <c r="AK15" s="10">
        <f t="shared" si="0"/>
        <v>1977691.0540000002</v>
      </c>
      <c r="AL15" s="10">
        <f t="shared" si="0"/>
        <v>3949847.2766919993</v>
      </c>
      <c r="AM15" s="10">
        <f t="shared" si="0"/>
        <v>14717.48631000024</v>
      </c>
      <c r="AN15" s="10">
        <f t="shared" si="0"/>
        <v>35131429.736160003</v>
      </c>
      <c r="AO15" s="10">
        <f t="shared" si="0"/>
        <v>281056487.68099999</v>
      </c>
      <c r="AP15" s="10">
        <f t="shared" si="0"/>
        <v>2426534.9012850006</v>
      </c>
      <c r="AQ15" s="10">
        <f t="shared" si="0"/>
        <v>358862966.24859995</v>
      </c>
      <c r="AR15" s="10">
        <f t="shared" si="0"/>
        <v>16094795.361860009</v>
      </c>
      <c r="AS15" s="10">
        <f t="shared" si="0"/>
        <v>14803455.510000002</v>
      </c>
      <c r="AT15" s="10">
        <f t="shared" si="0"/>
        <v>2674003.7073080004</v>
      </c>
      <c r="AU15" s="10">
        <f t="shared" si="0"/>
        <v>3657272.159</v>
      </c>
      <c r="AV15" s="10">
        <f t="shared" si="0"/>
        <v>3325755.6820399999</v>
      </c>
      <c r="AW15" s="10">
        <f t="shared" si="0"/>
        <v>1133472.26406</v>
      </c>
      <c r="AX15" s="10">
        <f t="shared" si="0"/>
        <v>4212300.0500000007</v>
      </c>
      <c r="AY15" s="10">
        <f t="shared" si="0"/>
        <v>123448918.0376</v>
      </c>
      <c r="AZ15" s="10">
        <f t="shared" si="0"/>
        <v>74070536.61469999</v>
      </c>
      <c r="BA15" s="10">
        <f t="shared" si="0"/>
        <v>75997880.965440005</v>
      </c>
      <c r="BB15" s="10">
        <f t="shared" si="0"/>
        <v>152602645.20129997</v>
      </c>
      <c r="BC15" s="10">
        <f t="shared" si="0"/>
        <v>23108653.770000003</v>
      </c>
      <c r="BD15" s="10">
        <f t="shared" si="0"/>
        <v>8843819.3158400003</v>
      </c>
      <c r="BE15" s="10">
        <f t="shared" si="0"/>
        <v>192688318.13999999</v>
      </c>
      <c r="BF15" s="10">
        <f t="shared" si="0"/>
        <v>9678290.0899999999</v>
      </c>
      <c r="BG15" s="10">
        <f t="shared" si="0"/>
        <v>5516696.7111</v>
      </c>
      <c r="BH15" s="10">
        <f t="shared" si="0"/>
        <v>3822243.4484899999</v>
      </c>
      <c r="BI15" s="10">
        <f t="shared" si="0"/>
        <v>40740114.230000004</v>
      </c>
      <c r="BJ15" s="10">
        <f t="shared" si="0"/>
        <v>309164564.59999996</v>
      </c>
      <c r="BK15" s="10">
        <f t="shared" si="0"/>
        <v>1937878.3720000002</v>
      </c>
      <c r="BL15" s="10">
        <f t="shared" si="0"/>
        <v>4237774.7291740002</v>
      </c>
      <c r="BM15" s="10">
        <f t="shared" si="0"/>
        <v>25034813.144000001</v>
      </c>
      <c r="BN15" s="10">
        <f t="shared" si="0"/>
        <v>10266218.974429</v>
      </c>
      <c r="BO15" s="10">
        <f t="shared" ref="BO15:DZ15" si="1">BO13</f>
        <v>731372.37276199949</v>
      </c>
      <c r="BP15" s="10">
        <f t="shared" si="1"/>
        <v>18227425.368819997</v>
      </c>
      <c r="BQ15" s="10">
        <f t="shared" si="1"/>
        <v>41694766.415000007</v>
      </c>
      <c r="BR15" s="10">
        <f t="shared" si="1"/>
        <v>10925508.206899999</v>
      </c>
      <c r="BS15" s="10">
        <f t="shared" si="1"/>
        <v>2449434.7890299996</v>
      </c>
      <c r="BT15" s="10">
        <f t="shared" si="1"/>
        <v>3533908.3788499995</v>
      </c>
      <c r="BU15" s="10">
        <f t="shared" si="1"/>
        <v>135.31547000003047</v>
      </c>
      <c r="BV15" s="10">
        <f t="shared" si="1"/>
        <v>5453326.351544003</v>
      </c>
      <c r="BW15" s="10">
        <f t="shared" si="1"/>
        <v>621424.49428999983</v>
      </c>
      <c r="BX15" s="10">
        <f t="shared" si="1"/>
        <v>2652516.9589999998</v>
      </c>
      <c r="BY15" s="10">
        <f t="shared" si="1"/>
        <v>2851330.9509999999</v>
      </c>
      <c r="BZ15" s="10">
        <f t="shared" si="1"/>
        <v>471289.86095300032</v>
      </c>
      <c r="CA15" s="10">
        <f t="shared" si="1"/>
        <v>422928185.64920002</v>
      </c>
      <c r="CB15" s="10">
        <f t="shared" si="1"/>
        <v>3016585.953216</v>
      </c>
      <c r="CC15" s="10">
        <f t="shared" si="1"/>
        <v>2251384.71184</v>
      </c>
      <c r="CD15" s="10">
        <f t="shared" si="1"/>
        <v>1230407.6040000001</v>
      </c>
      <c r="CE15" s="10">
        <f t="shared" si="1"/>
        <v>1673029.3706299998</v>
      </c>
      <c r="CF15" s="10">
        <f t="shared" si="1"/>
        <v>2801987.7690000003</v>
      </c>
      <c r="CG15" s="10">
        <f t="shared" si="1"/>
        <v>1732350.5346199998</v>
      </c>
      <c r="CH15" s="10">
        <f t="shared" si="1"/>
        <v>5085538.4730000002</v>
      </c>
      <c r="CI15" s="10">
        <f t="shared" si="1"/>
        <v>514550.5737400013</v>
      </c>
      <c r="CJ15" s="10">
        <f t="shared" si="1"/>
        <v>31106998.827860005</v>
      </c>
      <c r="CK15" s="10">
        <f t="shared" si="1"/>
        <v>12007051.9385</v>
      </c>
      <c r="CL15" s="10">
        <f t="shared" si="1"/>
        <v>7190649.5666400008</v>
      </c>
      <c r="CM15" s="10">
        <f t="shared" si="1"/>
        <v>173998437.68799996</v>
      </c>
      <c r="CN15" s="10">
        <f t="shared" si="1"/>
        <v>67938609.705639988</v>
      </c>
      <c r="CO15" s="10">
        <f t="shared" si="1"/>
        <v>195.6858990000328</v>
      </c>
      <c r="CP15" s="10">
        <f t="shared" si="1"/>
        <v>7591477.9533780003</v>
      </c>
      <c r="CQ15" s="10">
        <f t="shared" si="1"/>
        <v>3394444.32504</v>
      </c>
      <c r="CR15" s="10">
        <f t="shared" si="1"/>
        <v>2852106.0011119996</v>
      </c>
      <c r="CS15" s="10">
        <f t="shared" si="1"/>
        <v>1848822.7540000002</v>
      </c>
      <c r="CT15" s="10">
        <f t="shared" si="1"/>
        <v>4625881.5363999996</v>
      </c>
      <c r="CU15" s="10">
        <f t="shared" si="1"/>
        <v>693062.92489999998</v>
      </c>
      <c r="CV15" s="10">
        <f t="shared" si="1"/>
        <v>2421557.2767770002</v>
      </c>
      <c r="CW15" s="10">
        <f t="shared" si="1"/>
        <v>3651338.014496</v>
      </c>
      <c r="CX15" s="10">
        <f t="shared" si="1"/>
        <v>1033597.5449999999</v>
      </c>
      <c r="CY15" s="10">
        <f t="shared" si="1"/>
        <v>13855212.023999998</v>
      </c>
      <c r="CZ15" s="10">
        <f t="shared" si="1"/>
        <v>2178081.5150000001</v>
      </c>
      <c r="DA15" s="10">
        <f t="shared" si="1"/>
        <v>3467108.5689999997</v>
      </c>
      <c r="DB15" s="10">
        <f t="shared" si="1"/>
        <v>2124889.1002179999</v>
      </c>
      <c r="DC15" s="10">
        <f t="shared" si="1"/>
        <v>2393592.7131999996</v>
      </c>
      <c r="DD15" s="10">
        <f t="shared" si="1"/>
        <v>2286074.9924499993</v>
      </c>
      <c r="DE15" s="10">
        <f t="shared" si="1"/>
        <v>137731646.69280002</v>
      </c>
      <c r="DF15" s="10">
        <f t="shared" si="1"/>
        <v>691097.99580299971</v>
      </c>
      <c r="DG15" s="10">
        <f t="shared" si="1"/>
        <v>9860340.3179480024</v>
      </c>
      <c r="DH15" s="10">
        <f t="shared" si="1"/>
        <v>13099283.7535</v>
      </c>
      <c r="DI15" s="10">
        <f t="shared" si="1"/>
        <v>6325294.8161899997</v>
      </c>
      <c r="DJ15" s="10">
        <f t="shared" si="1"/>
        <v>4985401.4605199993</v>
      </c>
      <c r="DK15" s="10">
        <f t="shared" si="1"/>
        <v>41199926.148834005</v>
      </c>
      <c r="DL15" s="10">
        <f t="shared" si="1"/>
        <v>3600203.7911990001</v>
      </c>
      <c r="DM15" s="10">
        <f t="shared" si="1"/>
        <v>8011777.3140000002</v>
      </c>
      <c r="DN15" s="10">
        <f t="shared" si="1"/>
        <v>26653047.740000002</v>
      </c>
      <c r="DO15" s="10">
        <f t="shared" si="1"/>
        <v>2834613.4</v>
      </c>
      <c r="DP15" s="10">
        <f t="shared" si="1"/>
        <v>200.93543999985559</v>
      </c>
      <c r="DQ15" s="10">
        <f t="shared" si="1"/>
        <v>13419214.416000001</v>
      </c>
      <c r="DR15" s="10">
        <f t="shared" si="1"/>
        <v>7079484.8999999994</v>
      </c>
      <c r="DS15" s="10">
        <f t="shared" si="1"/>
        <v>3279093.8358740001</v>
      </c>
      <c r="DT15" s="10">
        <f t="shared" si="1"/>
        <v>4320351.41</v>
      </c>
      <c r="DU15" s="10">
        <f t="shared" si="1"/>
        <v>3475214.3119999999</v>
      </c>
      <c r="DV15" s="10">
        <f t="shared" si="1"/>
        <v>4085484.6124249999</v>
      </c>
      <c r="DW15" s="10">
        <f t="shared" si="1"/>
        <v>1240612.1784000003</v>
      </c>
      <c r="DX15" s="10">
        <f t="shared" si="1"/>
        <v>1478968.4930399992</v>
      </c>
      <c r="DY15" s="10">
        <f t="shared" si="1"/>
        <v>3328082.8707940001</v>
      </c>
      <c r="DZ15" s="10">
        <f t="shared" si="1"/>
        <v>1.1641532182693481E-10</v>
      </c>
      <c r="EA15" s="10">
        <f t="shared" ref="EA15:FX15" si="2">EA13</f>
        <v>4714084.95</v>
      </c>
      <c r="EB15" s="10">
        <f t="shared" si="2"/>
        <v>3276374.2689999999</v>
      </c>
      <c r="EC15" s="10">
        <f t="shared" si="2"/>
        <v>0</v>
      </c>
      <c r="ED15" s="10">
        <f t="shared" si="2"/>
        <v>3089449.4509999999</v>
      </c>
      <c r="EE15" s="10">
        <f t="shared" si="2"/>
        <v>13811502.47229</v>
      </c>
      <c r="EF15" s="10">
        <f t="shared" si="2"/>
        <v>3186643.7429999998</v>
      </c>
      <c r="EG15" s="10">
        <f t="shared" si="2"/>
        <v>3604139.0449999999</v>
      </c>
      <c r="EH15" s="10">
        <f t="shared" si="2"/>
        <v>125742500.76700002</v>
      </c>
      <c r="EI15" s="10">
        <f t="shared" si="2"/>
        <v>80243687.320999995</v>
      </c>
      <c r="EJ15" s="10">
        <f t="shared" si="2"/>
        <v>5125657.5333200004</v>
      </c>
      <c r="EK15" s="10">
        <f t="shared" si="2"/>
        <v>4039526.43952</v>
      </c>
      <c r="EL15" s="10">
        <f t="shared" si="2"/>
        <v>2707163.3838200006</v>
      </c>
      <c r="EM15" s="10">
        <f t="shared" si="2"/>
        <v>9581891.9999999981</v>
      </c>
      <c r="EN15" s="10">
        <f t="shared" si="2"/>
        <v>3417176.335</v>
      </c>
      <c r="EO15" s="10">
        <f t="shared" si="2"/>
        <v>2107085.2627599994</v>
      </c>
      <c r="EP15" s="10">
        <f t="shared" si="2"/>
        <v>17372076.765229996</v>
      </c>
      <c r="EQ15" s="10">
        <f t="shared" si="2"/>
        <v>1903325.7503500003</v>
      </c>
      <c r="ER15" s="10">
        <f t="shared" si="2"/>
        <v>2297405.4509999999</v>
      </c>
      <c r="ES15" s="10">
        <f t="shared" si="2"/>
        <v>2896562.9349999996</v>
      </c>
      <c r="ET15" s="10">
        <f t="shared" si="2"/>
        <v>6477014.4499999993</v>
      </c>
      <c r="EU15" s="10">
        <f t="shared" si="2"/>
        <v>723811.0586600001</v>
      </c>
      <c r="EV15" s="10">
        <f t="shared" si="2"/>
        <v>4053713.4331340003</v>
      </c>
      <c r="EW15" s="10">
        <f t="shared" si="2"/>
        <v>3211812.5961099998</v>
      </c>
      <c r="EX15" s="10">
        <f t="shared" si="2"/>
        <v>6651067.2089999989</v>
      </c>
      <c r="EY15" s="10">
        <f t="shared" si="2"/>
        <v>1908857.700342</v>
      </c>
      <c r="EZ15" s="10">
        <f t="shared" si="2"/>
        <v>3681672.4219820024</v>
      </c>
      <c r="FA15" s="10">
        <f t="shared" si="2"/>
        <v>153294.30599999911</v>
      </c>
      <c r="FB15" s="10">
        <f t="shared" si="2"/>
        <v>9212728.2901500016</v>
      </c>
      <c r="FC15" s="10">
        <f t="shared" si="2"/>
        <v>4000389.3000000003</v>
      </c>
      <c r="FD15" s="10">
        <f t="shared" si="2"/>
        <v>1382782.895976</v>
      </c>
      <c r="FE15" s="10">
        <f t="shared" si="2"/>
        <v>2981168.4809999997</v>
      </c>
      <c r="FF15" s="10">
        <f t="shared" si="2"/>
        <v>1864136.9020000002</v>
      </c>
      <c r="FG15" s="10">
        <f t="shared" si="2"/>
        <v>680489.56806799991</v>
      </c>
      <c r="FH15" s="10">
        <f t="shared" si="2"/>
        <v>5575426.4327579988</v>
      </c>
      <c r="FI15" s="10">
        <f t="shared" si="2"/>
        <v>2795298.9458400011</v>
      </c>
      <c r="FJ15" s="10">
        <f t="shared" si="2"/>
        <v>4450026.1350499978</v>
      </c>
      <c r="FK15" s="10">
        <f t="shared" si="2"/>
        <v>36926202.471999995</v>
      </c>
      <c r="FL15" s="10">
        <f t="shared" si="2"/>
        <v>14861078.390420005</v>
      </c>
      <c r="FM15" s="10">
        <f t="shared" si="2"/>
        <v>186117967.44</v>
      </c>
      <c r="FN15" s="10">
        <f t="shared" si="2"/>
        <v>503.04293999937363</v>
      </c>
      <c r="FO15" s="10">
        <f t="shared" si="2"/>
        <v>11561403.648854999</v>
      </c>
      <c r="FP15" s="10">
        <f t="shared" si="2"/>
        <v>0</v>
      </c>
      <c r="FQ15" s="10">
        <f t="shared" si="2"/>
        <v>1.7462298274040222E-10</v>
      </c>
      <c r="FR15" s="10">
        <f t="shared" si="2"/>
        <v>611746.14964000043</v>
      </c>
      <c r="FS15" s="10">
        <f t="shared" si="2"/>
        <v>7.2759576141834259E-11</v>
      </c>
      <c r="FT15" s="10">
        <f t="shared" si="2"/>
        <v>6765864.1395000005</v>
      </c>
      <c r="FU15" s="10">
        <f t="shared" si="2"/>
        <v>6297496.630880001</v>
      </c>
      <c r="FV15" s="10">
        <f t="shared" si="2"/>
        <v>2794625.3751019998</v>
      </c>
      <c r="FW15" s="10">
        <f t="shared" si="2"/>
        <v>1283566.2292500001</v>
      </c>
      <c r="FX15" s="10">
        <f t="shared" si="2"/>
        <v>239312138.28</v>
      </c>
      <c r="FY15" s="4">
        <f>SUM(B15:FX15)</f>
        <v>5563101533.1308928</v>
      </c>
      <c r="FZ15" s="32"/>
      <c r="GA15" s="4"/>
      <c r="GB15" s="26"/>
    </row>
    <row r="16" spans="1:254" x14ac:dyDescent="0.25">
      <c r="A16" t="s">
        <v>395</v>
      </c>
      <c r="B16" s="16">
        <v>23030875.950000003</v>
      </c>
      <c r="C16" s="16">
        <v>141247958.35000002</v>
      </c>
      <c r="D16" s="16">
        <v>14220721.950000001</v>
      </c>
      <c r="E16" s="16">
        <v>88510643.900000006</v>
      </c>
      <c r="F16" s="16">
        <v>2117786.4499999997</v>
      </c>
      <c r="G16" s="16">
        <v>5050490.9000000004</v>
      </c>
      <c r="H16" s="16">
        <v>29028964.100000001</v>
      </c>
      <c r="I16" s="16">
        <v>7574703.6500000004</v>
      </c>
      <c r="J16" s="16">
        <v>1190689.7</v>
      </c>
      <c r="K16" s="16">
        <v>635402.4</v>
      </c>
      <c r="L16" s="16">
        <v>2301992.6500000004</v>
      </c>
      <c r="M16" s="16">
        <v>214332999.34999999</v>
      </c>
      <c r="N16" s="16">
        <v>35805408.5</v>
      </c>
      <c r="O16" s="16">
        <v>1297360.05</v>
      </c>
      <c r="P16" s="16">
        <v>160643032.89999998</v>
      </c>
      <c r="Q16" s="16">
        <v>29247468.48</v>
      </c>
      <c r="R16" s="16">
        <v>1050863.3</v>
      </c>
      <c r="S16" s="16">
        <v>1435048.4</v>
      </c>
      <c r="T16" s="16">
        <v>290745.3</v>
      </c>
      <c r="U16" s="16">
        <v>1286475.75</v>
      </c>
      <c r="V16" s="16">
        <v>1933952.15</v>
      </c>
      <c r="W16" s="16">
        <v>504507.25</v>
      </c>
      <c r="X16" s="16">
        <v>3939811.5</v>
      </c>
      <c r="Y16" s="16">
        <v>1728637.0499999998</v>
      </c>
      <c r="Z16" s="16">
        <v>86466834.949999988</v>
      </c>
      <c r="AA16" s="16">
        <v>7397182.8000000007</v>
      </c>
      <c r="AB16" s="16">
        <v>799228.65</v>
      </c>
      <c r="AC16" s="16">
        <v>2173579.75</v>
      </c>
      <c r="AD16" s="16">
        <v>603659.85</v>
      </c>
      <c r="AE16" s="16">
        <v>957672.6</v>
      </c>
      <c r="AF16" s="16">
        <v>1712258.1</v>
      </c>
      <c r="AG16" s="16">
        <v>5836897.5999999996</v>
      </c>
      <c r="AH16" s="16">
        <v>2134578.9000000004</v>
      </c>
      <c r="AI16" s="16">
        <v>1301017.5999999999</v>
      </c>
      <c r="AJ16" s="16">
        <v>797422.65</v>
      </c>
      <c r="AK16" s="16">
        <v>1004814</v>
      </c>
      <c r="AL16" s="16">
        <v>2149354.65</v>
      </c>
      <c r="AM16" s="16">
        <v>0</v>
      </c>
      <c r="AN16" s="16">
        <v>17610222.150000002</v>
      </c>
      <c r="AO16" s="16">
        <v>113815925.55</v>
      </c>
      <c r="AP16" s="16">
        <v>1305668.3500000001</v>
      </c>
      <c r="AQ16" s="16">
        <v>184854668.05000001</v>
      </c>
      <c r="AR16" s="16">
        <v>6939266.0999999996</v>
      </c>
      <c r="AS16" s="16">
        <v>9625791.8500000015</v>
      </c>
      <c r="AT16" s="16">
        <v>1253855.3500000001</v>
      </c>
      <c r="AU16" s="16">
        <v>1961324.8499999999</v>
      </c>
      <c r="AV16" s="16">
        <v>1834805.1</v>
      </c>
      <c r="AW16" s="16">
        <v>534635.19999999995</v>
      </c>
      <c r="AX16" s="16">
        <v>2346070.65</v>
      </c>
      <c r="AY16" s="16">
        <v>68381664.800000012</v>
      </c>
      <c r="AZ16" s="16">
        <v>39641309.449999996</v>
      </c>
      <c r="BA16" s="16">
        <v>41832204.900000006</v>
      </c>
      <c r="BB16" s="16">
        <v>78370927.400000006</v>
      </c>
      <c r="BC16" s="16">
        <v>11898581.850000001</v>
      </c>
      <c r="BD16" s="16">
        <v>4774753.5</v>
      </c>
      <c r="BE16" s="16">
        <v>103008204.84999999</v>
      </c>
      <c r="BF16" s="16">
        <v>5070996.07</v>
      </c>
      <c r="BG16" s="16">
        <v>2972078.25</v>
      </c>
      <c r="BH16" s="16">
        <v>2090915.7999999998</v>
      </c>
      <c r="BI16" s="16">
        <v>21162952.549999997</v>
      </c>
      <c r="BJ16" s="16">
        <v>156385729.34999999</v>
      </c>
      <c r="BK16" s="16">
        <v>831126.9</v>
      </c>
      <c r="BL16" s="16">
        <v>2622189.0999999996</v>
      </c>
      <c r="BM16" s="16">
        <v>13191690.25</v>
      </c>
      <c r="BN16" s="16">
        <v>4277304.6500000004</v>
      </c>
      <c r="BO16" s="16">
        <v>290966.8</v>
      </c>
      <c r="BP16" s="16">
        <v>8878315.3000000007</v>
      </c>
      <c r="BQ16" s="16">
        <v>21746944.25</v>
      </c>
      <c r="BR16" s="16">
        <v>5440628.1499999994</v>
      </c>
      <c r="BS16" s="16">
        <v>976933.1</v>
      </c>
      <c r="BT16" s="16">
        <v>1458331.75</v>
      </c>
      <c r="BU16" s="16">
        <v>0</v>
      </c>
      <c r="BV16" s="16">
        <v>1968343.95</v>
      </c>
      <c r="BW16" s="16">
        <v>253948.30000000002</v>
      </c>
      <c r="BX16" s="16">
        <v>1043871.75</v>
      </c>
      <c r="BY16" s="16">
        <v>1315158.1000000001</v>
      </c>
      <c r="BZ16" s="16">
        <v>194705.7</v>
      </c>
      <c r="CA16" s="16">
        <v>214022023.90000001</v>
      </c>
      <c r="CB16" s="16">
        <v>1184113.95</v>
      </c>
      <c r="CC16" s="16">
        <v>1632487.6500000001</v>
      </c>
      <c r="CD16" s="16">
        <v>948279.29999999993</v>
      </c>
      <c r="CE16" s="16">
        <v>612795.80000000005</v>
      </c>
      <c r="CF16" s="16">
        <v>1198891.2</v>
      </c>
      <c r="CG16" s="16">
        <v>988636.95000000007</v>
      </c>
      <c r="CH16" s="16">
        <v>2680916.4500000002</v>
      </c>
      <c r="CI16" s="16">
        <v>52933.5</v>
      </c>
      <c r="CJ16" s="16">
        <v>15845471</v>
      </c>
      <c r="CK16" s="16">
        <v>6617632.6500000004</v>
      </c>
      <c r="CL16" s="16">
        <v>3247640.05</v>
      </c>
      <c r="CM16" s="16">
        <v>88111889.849999994</v>
      </c>
      <c r="CN16" s="16">
        <v>30913727.149999999</v>
      </c>
      <c r="CO16" s="16">
        <v>0</v>
      </c>
      <c r="CP16" s="16">
        <v>3847586.25</v>
      </c>
      <c r="CQ16" s="16">
        <v>1823620.95</v>
      </c>
      <c r="CR16" s="16">
        <v>1144875.05</v>
      </c>
      <c r="CS16" s="16">
        <v>791538.95</v>
      </c>
      <c r="CT16" s="16">
        <v>1729347.25</v>
      </c>
      <c r="CU16" s="16">
        <v>396390</v>
      </c>
      <c r="CV16" s="16">
        <v>1291074.55</v>
      </c>
      <c r="CW16" s="16">
        <v>1899263.2000000002</v>
      </c>
      <c r="CX16" s="16">
        <v>576367.14999999991</v>
      </c>
      <c r="CY16" s="16">
        <v>7346671.5</v>
      </c>
      <c r="CZ16" s="16">
        <v>887172.10000000009</v>
      </c>
      <c r="DA16" s="16">
        <v>1470198.5</v>
      </c>
      <c r="DB16" s="16">
        <v>832562.10000000009</v>
      </c>
      <c r="DC16" s="16">
        <v>1193715.3999999999</v>
      </c>
      <c r="DD16" s="16">
        <v>930013.45</v>
      </c>
      <c r="DE16" s="16">
        <v>71467152.450000003</v>
      </c>
      <c r="DF16" s="16">
        <v>305918.90000000002</v>
      </c>
      <c r="DG16" s="16">
        <v>5146402.8499999996</v>
      </c>
      <c r="DH16" s="16">
        <v>6601116.0999999996</v>
      </c>
      <c r="DI16" s="16">
        <v>3457563.4499999997</v>
      </c>
      <c r="DJ16" s="16">
        <v>2144288.1</v>
      </c>
      <c r="DK16" s="16">
        <v>16587796.799999999</v>
      </c>
      <c r="DL16" s="16">
        <v>1984636.35</v>
      </c>
      <c r="DM16" s="16">
        <v>4255875.5999999996</v>
      </c>
      <c r="DN16" s="16">
        <v>14747847.9</v>
      </c>
      <c r="DO16" s="16">
        <v>1174391.3499999999</v>
      </c>
      <c r="DP16" s="16">
        <v>0</v>
      </c>
      <c r="DQ16" s="16">
        <v>5464477.0499999998</v>
      </c>
      <c r="DR16" s="16">
        <v>2938560.5</v>
      </c>
      <c r="DS16" s="16">
        <v>1347033.5999999999</v>
      </c>
      <c r="DT16" s="16">
        <v>1767876.35</v>
      </c>
      <c r="DU16" s="16">
        <v>1980055.1</v>
      </c>
      <c r="DV16" s="16">
        <v>2230319.4</v>
      </c>
      <c r="DW16" s="16">
        <v>506673.30000000005</v>
      </c>
      <c r="DX16" s="16">
        <v>700008.20000000007</v>
      </c>
      <c r="DY16" s="16">
        <v>1751201.45</v>
      </c>
      <c r="DZ16" s="16">
        <v>0</v>
      </c>
      <c r="EA16" s="16">
        <v>1920711</v>
      </c>
      <c r="EB16" s="16">
        <v>1324638.6499999999</v>
      </c>
      <c r="EC16" s="16">
        <v>0</v>
      </c>
      <c r="ED16" s="16">
        <v>1257092.05</v>
      </c>
      <c r="EE16" s="16">
        <v>5730130.4500000002</v>
      </c>
      <c r="EF16" s="16">
        <v>1276932.1000000001</v>
      </c>
      <c r="EG16" s="16">
        <v>1497400.4500000002</v>
      </c>
      <c r="EH16" s="16">
        <v>50494249.800000004</v>
      </c>
      <c r="EI16" s="16">
        <v>41979437.649999999</v>
      </c>
      <c r="EJ16" s="16">
        <v>2562724.65</v>
      </c>
      <c r="EK16" s="16">
        <v>2270188.9000000004</v>
      </c>
      <c r="EL16" s="16">
        <v>1432040.1500000001</v>
      </c>
      <c r="EM16" s="16">
        <v>5170916.3499999996</v>
      </c>
      <c r="EN16" s="16">
        <v>1378717.85</v>
      </c>
      <c r="EO16" s="16">
        <v>1062899.55</v>
      </c>
      <c r="EP16" s="16">
        <v>9893922.5500000007</v>
      </c>
      <c r="EQ16" s="16">
        <v>734595.15</v>
      </c>
      <c r="ER16" s="16">
        <v>990533.45</v>
      </c>
      <c r="ES16" s="16">
        <v>1068457.05</v>
      </c>
      <c r="ET16" s="16">
        <v>2631062.8000000003</v>
      </c>
      <c r="EU16" s="16">
        <v>358972.05000000005</v>
      </c>
      <c r="EV16" s="16">
        <v>1902992.6</v>
      </c>
      <c r="EW16" s="16">
        <v>1308609.95</v>
      </c>
      <c r="EX16" s="16">
        <v>4421630.1500000004</v>
      </c>
      <c r="EY16" s="16">
        <v>770335.70000000007</v>
      </c>
      <c r="EZ16" s="16">
        <v>0</v>
      </c>
      <c r="FA16" s="16">
        <v>0</v>
      </c>
      <c r="FB16" s="16">
        <v>4679559.0500000007</v>
      </c>
      <c r="FC16" s="16">
        <v>1675483.95</v>
      </c>
      <c r="FD16" s="16">
        <v>554612.4</v>
      </c>
      <c r="FE16" s="16">
        <v>1661863.85</v>
      </c>
      <c r="FF16" s="16">
        <v>778383.8</v>
      </c>
      <c r="FG16" s="16">
        <v>378498.15</v>
      </c>
      <c r="FH16" s="16">
        <v>3214556.15</v>
      </c>
      <c r="FI16" s="16">
        <v>344947.30000000005</v>
      </c>
      <c r="FJ16" s="16">
        <v>3358967.9499999997</v>
      </c>
      <c r="FK16" s="16">
        <v>15986060.049999999</v>
      </c>
      <c r="FL16" s="16">
        <v>9582125.6499999985</v>
      </c>
      <c r="FM16" s="16">
        <v>94746602.300000012</v>
      </c>
      <c r="FN16" s="16">
        <v>0</v>
      </c>
      <c r="FO16" s="16">
        <v>4219339.9000000004</v>
      </c>
      <c r="FP16" s="16">
        <v>229388.69999999998</v>
      </c>
      <c r="FQ16" s="16">
        <v>0</v>
      </c>
      <c r="FR16" s="16">
        <v>728244.7</v>
      </c>
      <c r="FS16" s="16">
        <v>0</v>
      </c>
      <c r="FT16" s="16">
        <v>2738084.0500000003</v>
      </c>
      <c r="FU16" s="16">
        <v>2886294.0999999996</v>
      </c>
      <c r="FV16" s="16">
        <v>1517260.5499999998</v>
      </c>
      <c r="FW16" s="16">
        <v>584244.4</v>
      </c>
      <c r="FX16" s="16">
        <v>0</v>
      </c>
      <c r="FY16" s="17">
        <f>SUM(B16:FX16)</f>
        <v>2657984790.75</v>
      </c>
      <c r="FZ16" s="4"/>
      <c r="GC16" s="4"/>
    </row>
    <row r="17" spans="1:254" s="12" customFormat="1" x14ac:dyDescent="0.25">
      <c r="A17" s="12" t="s">
        <v>396</v>
      </c>
      <c r="B17" s="11">
        <f t="shared" ref="B17:BM17" si="3">IF(B15-B16&lt;1000,0,ROUND((B15-B16)/B14,2))</f>
        <v>4802208.34</v>
      </c>
      <c r="C17" s="11">
        <f t="shared" si="3"/>
        <v>32157288.199999999</v>
      </c>
      <c r="D17" s="11">
        <f t="shared" si="3"/>
        <v>3216891.37</v>
      </c>
      <c r="E17" s="11">
        <f t="shared" si="3"/>
        <v>17591142.420000002</v>
      </c>
      <c r="F17" s="11">
        <f t="shared" si="3"/>
        <v>1439824.59</v>
      </c>
      <c r="G17" s="11">
        <f t="shared" si="3"/>
        <v>1108222.31</v>
      </c>
      <c r="H17" s="11">
        <f t="shared" si="3"/>
        <v>7232928.9400000004</v>
      </c>
      <c r="I17" s="11">
        <f t="shared" si="3"/>
        <v>1685804.69</v>
      </c>
      <c r="J17" s="11">
        <f t="shared" si="3"/>
        <v>224830.66</v>
      </c>
      <c r="K17" s="11">
        <f t="shared" si="3"/>
        <v>587192.18000000005</v>
      </c>
      <c r="L17" s="11">
        <f t="shared" si="3"/>
        <v>560176.06000000006</v>
      </c>
      <c r="M17" s="11">
        <f t="shared" si="3"/>
        <v>47323181.700000003</v>
      </c>
      <c r="N17" s="11">
        <f t="shared" si="3"/>
        <v>9020370.5199999996</v>
      </c>
      <c r="O17" s="11">
        <f t="shared" si="3"/>
        <v>329526.27</v>
      </c>
      <c r="P17" s="11">
        <f t="shared" si="3"/>
        <v>34195627</v>
      </c>
      <c r="Q17" s="11">
        <f t="shared" si="3"/>
        <v>5655526.7000000002</v>
      </c>
      <c r="R17" s="11">
        <f t="shared" si="3"/>
        <v>627987.17000000004</v>
      </c>
      <c r="S17" s="11">
        <f t="shared" si="3"/>
        <v>273656.44</v>
      </c>
      <c r="T17" s="11">
        <f t="shared" si="3"/>
        <v>82284.25</v>
      </c>
      <c r="U17" s="11">
        <f t="shared" si="3"/>
        <v>277246.21000000002</v>
      </c>
      <c r="V17" s="11">
        <f t="shared" si="3"/>
        <v>139020.93</v>
      </c>
      <c r="W17" s="11">
        <f t="shared" si="3"/>
        <v>107342.04</v>
      </c>
      <c r="X17" s="11">
        <f t="shared" si="3"/>
        <v>739724.19</v>
      </c>
      <c r="Y17" s="11">
        <f t="shared" si="3"/>
        <v>344865.98</v>
      </c>
      <c r="Z17" s="11">
        <f t="shared" si="3"/>
        <v>26917692.539999999</v>
      </c>
      <c r="AA17" s="11">
        <f t="shared" si="3"/>
        <v>7216013.9699999997</v>
      </c>
      <c r="AB17" s="11">
        <f t="shared" si="3"/>
        <v>332579.90999999997</v>
      </c>
      <c r="AC17" s="11">
        <f t="shared" si="3"/>
        <v>692409.75</v>
      </c>
      <c r="AD17" s="11">
        <f t="shared" si="3"/>
        <v>135369.16</v>
      </c>
      <c r="AE17" s="11">
        <f t="shared" si="3"/>
        <v>190821.14</v>
      </c>
      <c r="AF17" s="11">
        <f t="shared" si="3"/>
        <v>1454770.54</v>
      </c>
      <c r="AG17" s="11">
        <f t="shared" si="3"/>
        <v>1174470.3500000001</v>
      </c>
      <c r="AH17" s="11">
        <f t="shared" si="3"/>
        <v>388737.1</v>
      </c>
      <c r="AI17" s="11">
        <f t="shared" si="3"/>
        <v>336167.62</v>
      </c>
      <c r="AJ17" s="11">
        <f t="shared" si="3"/>
        <v>178096.15</v>
      </c>
      <c r="AK17" s="11">
        <f t="shared" si="3"/>
        <v>243219.26</v>
      </c>
      <c r="AL17" s="11">
        <f t="shared" si="3"/>
        <v>450123.16</v>
      </c>
      <c r="AM17" s="11">
        <f t="shared" si="3"/>
        <v>3679.37</v>
      </c>
      <c r="AN17" s="11">
        <f t="shared" si="3"/>
        <v>4380301.9000000004</v>
      </c>
      <c r="AO17" s="11">
        <f t="shared" si="3"/>
        <v>41810140.530000001</v>
      </c>
      <c r="AP17" s="11">
        <f t="shared" si="3"/>
        <v>280216.64</v>
      </c>
      <c r="AQ17" s="11">
        <f t="shared" si="3"/>
        <v>43502074.549999997</v>
      </c>
      <c r="AR17" s="11">
        <f t="shared" si="3"/>
        <v>2288882.3199999998</v>
      </c>
      <c r="AS17" s="11">
        <f t="shared" si="3"/>
        <v>1294415.92</v>
      </c>
      <c r="AT17" s="11">
        <f t="shared" si="3"/>
        <v>202878.34</v>
      </c>
      <c r="AU17" s="11">
        <f t="shared" si="3"/>
        <v>423986.83</v>
      </c>
      <c r="AV17" s="11">
        <f t="shared" si="3"/>
        <v>372737.65</v>
      </c>
      <c r="AW17" s="11">
        <f t="shared" si="3"/>
        <v>149709.26999999999</v>
      </c>
      <c r="AX17" s="11">
        <f t="shared" si="3"/>
        <v>466557.35</v>
      </c>
      <c r="AY17" s="11">
        <f t="shared" si="3"/>
        <v>13766813.310000001</v>
      </c>
      <c r="AZ17" s="11">
        <f t="shared" si="3"/>
        <v>8607306.7899999991</v>
      </c>
      <c r="BA17" s="11">
        <f t="shared" si="3"/>
        <v>8541419.0199999996</v>
      </c>
      <c r="BB17" s="11">
        <f t="shared" si="3"/>
        <v>18557929.449999999</v>
      </c>
      <c r="BC17" s="11">
        <f t="shared" si="3"/>
        <v>2802517.98</v>
      </c>
      <c r="BD17" s="11">
        <f t="shared" si="3"/>
        <v>1017266.45</v>
      </c>
      <c r="BE17" s="11">
        <f t="shared" si="3"/>
        <v>22420028.32</v>
      </c>
      <c r="BF17" s="11">
        <f t="shared" si="3"/>
        <v>1151823.51</v>
      </c>
      <c r="BG17" s="11">
        <f t="shared" si="3"/>
        <v>636154.62</v>
      </c>
      <c r="BH17" s="11">
        <f t="shared" si="3"/>
        <v>432831.91</v>
      </c>
      <c r="BI17" s="11">
        <f t="shared" si="3"/>
        <v>4894290.42</v>
      </c>
      <c r="BJ17" s="11">
        <f t="shared" si="3"/>
        <v>38194708.810000002</v>
      </c>
      <c r="BK17" s="11">
        <f t="shared" si="3"/>
        <v>158107.35</v>
      </c>
      <c r="BL17" s="11">
        <f t="shared" si="3"/>
        <v>403896.41</v>
      </c>
      <c r="BM17" s="11">
        <f t="shared" si="3"/>
        <v>2960780.72</v>
      </c>
      <c r="BN17" s="11">
        <f t="shared" ref="BN17:BT17" si="4">IF(BN15-BN16&lt;1000,0,ROUND((BN15-BN16)/BN14,2))</f>
        <v>855559.19</v>
      </c>
      <c r="BO17" s="11">
        <f t="shared" si="4"/>
        <v>110101.39</v>
      </c>
      <c r="BP17" s="11">
        <f t="shared" si="4"/>
        <v>2337277.52</v>
      </c>
      <c r="BQ17" s="11">
        <f t="shared" si="4"/>
        <v>4986955.54</v>
      </c>
      <c r="BR17" s="11">
        <f t="shared" si="4"/>
        <v>1371220.01</v>
      </c>
      <c r="BS17" s="11">
        <f t="shared" si="4"/>
        <v>210357.38</v>
      </c>
      <c r="BT17" s="11">
        <f t="shared" si="4"/>
        <v>296510.95</v>
      </c>
      <c r="BU17" s="11">
        <f>IF(BU15-BU16&lt;1000,0,ROUND((BU15-BU16)/BU14,2))</f>
        <v>0</v>
      </c>
      <c r="BV17" s="11">
        <f t="shared" ref="BV17:EG17" si="5">IF(BV15-BV16&lt;1000,0,ROUND((BV15-BV16)/BV14,2))</f>
        <v>871245.6</v>
      </c>
      <c r="BW17" s="11">
        <f t="shared" si="5"/>
        <v>91869.05</v>
      </c>
      <c r="BX17" s="11">
        <f t="shared" si="5"/>
        <v>402161.3</v>
      </c>
      <c r="BY17" s="11">
        <f t="shared" si="5"/>
        <v>384043.21</v>
      </c>
      <c r="BZ17" s="11">
        <f t="shared" si="5"/>
        <v>69146.039999999994</v>
      </c>
      <c r="CA17" s="11">
        <f t="shared" si="5"/>
        <v>52226540.439999998</v>
      </c>
      <c r="CB17" s="11">
        <f t="shared" si="5"/>
        <v>261781.71</v>
      </c>
      <c r="CC17" s="11">
        <f t="shared" si="5"/>
        <v>154724.26999999999</v>
      </c>
      <c r="CD17" s="11">
        <f t="shared" si="5"/>
        <v>70532.08</v>
      </c>
      <c r="CE17" s="11">
        <f t="shared" si="5"/>
        <v>151461.94</v>
      </c>
      <c r="CF17" s="11">
        <f t="shared" si="5"/>
        <v>229013.8</v>
      </c>
      <c r="CG17" s="11">
        <f t="shared" si="5"/>
        <v>185928.4</v>
      </c>
      <c r="CH17" s="11">
        <f t="shared" si="5"/>
        <v>601155.51</v>
      </c>
      <c r="CI17" s="11">
        <f t="shared" si="5"/>
        <v>115404.27</v>
      </c>
      <c r="CJ17" s="11">
        <f t="shared" si="5"/>
        <v>2180218.2599999998</v>
      </c>
      <c r="CK17" s="11">
        <f t="shared" si="5"/>
        <v>1347354.82</v>
      </c>
      <c r="CL17" s="11">
        <f t="shared" si="5"/>
        <v>563287.06999999995</v>
      </c>
      <c r="CM17" s="11">
        <f t="shared" si="5"/>
        <v>21471636.960000001</v>
      </c>
      <c r="CN17" s="11">
        <f t="shared" si="5"/>
        <v>9256220.6400000006</v>
      </c>
      <c r="CO17" s="11">
        <f t="shared" si="5"/>
        <v>0</v>
      </c>
      <c r="CP17" s="11">
        <f t="shared" si="5"/>
        <v>935972.93</v>
      </c>
      <c r="CQ17" s="11">
        <f t="shared" si="5"/>
        <v>392705.84</v>
      </c>
      <c r="CR17" s="11">
        <f t="shared" si="5"/>
        <v>243890.14</v>
      </c>
      <c r="CS17" s="11">
        <f t="shared" si="5"/>
        <v>264320.95</v>
      </c>
      <c r="CT17" s="11">
        <f t="shared" si="5"/>
        <v>413790.61</v>
      </c>
      <c r="CU17" s="11">
        <f t="shared" si="5"/>
        <v>74168.23</v>
      </c>
      <c r="CV17" s="11">
        <f t="shared" si="5"/>
        <v>282620.68</v>
      </c>
      <c r="CW17" s="11">
        <f t="shared" si="5"/>
        <v>438018.7</v>
      </c>
      <c r="CX17" s="11">
        <f t="shared" si="5"/>
        <v>114307.6</v>
      </c>
      <c r="CY17" s="11">
        <f t="shared" si="5"/>
        <v>1627135.13</v>
      </c>
      <c r="CZ17" s="11">
        <f t="shared" si="5"/>
        <v>184415.63</v>
      </c>
      <c r="DA17" s="11">
        <f t="shared" si="5"/>
        <v>285272.87</v>
      </c>
      <c r="DB17" s="11">
        <f t="shared" si="5"/>
        <v>184618.14</v>
      </c>
      <c r="DC17" s="11">
        <f t="shared" si="5"/>
        <v>299969.33</v>
      </c>
      <c r="DD17" s="11">
        <f t="shared" si="5"/>
        <v>193723.08</v>
      </c>
      <c r="DE17" s="11">
        <f t="shared" si="5"/>
        <v>16566123.560000001</v>
      </c>
      <c r="DF17" s="11">
        <f t="shared" si="5"/>
        <v>55025.59</v>
      </c>
      <c r="DG17" s="11">
        <f t="shared" si="5"/>
        <v>1178484.3700000001</v>
      </c>
      <c r="DH17" s="11">
        <f t="shared" si="5"/>
        <v>1624541.91</v>
      </c>
      <c r="DI17" s="11">
        <f t="shared" si="5"/>
        <v>716932.84</v>
      </c>
      <c r="DJ17" s="11">
        <f t="shared" si="5"/>
        <v>405873.34</v>
      </c>
      <c r="DK17" s="11">
        <f t="shared" si="5"/>
        <v>3516018.48</v>
      </c>
      <c r="DL17" s="11">
        <f t="shared" si="5"/>
        <v>403891.86</v>
      </c>
      <c r="DM17" s="11">
        <f t="shared" si="5"/>
        <v>938975.43</v>
      </c>
      <c r="DN17" s="11">
        <f t="shared" si="5"/>
        <v>2976299.96</v>
      </c>
      <c r="DO17" s="11">
        <f t="shared" si="5"/>
        <v>237174.58</v>
      </c>
      <c r="DP17" s="11">
        <f t="shared" si="5"/>
        <v>0</v>
      </c>
      <c r="DQ17" s="11">
        <f t="shared" si="5"/>
        <v>1136391.05</v>
      </c>
      <c r="DR17" s="11">
        <f t="shared" si="5"/>
        <v>591560.63</v>
      </c>
      <c r="DS17" s="11">
        <f t="shared" si="5"/>
        <v>276008.61</v>
      </c>
      <c r="DT17" s="11">
        <f t="shared" si="5"/>
        <v>364639.29</v>
      </c>
      <c r="DU17" s="11">
        <f t="shared" si="5"/>
        <v>373789.8</v>
      </c>
      <c r="DV17" s="11">
        <f t="shared" si="5"/>
        <v>463791.3</v>
      </c>
      <c r="DW17" s="11">
        <f t="shared" si="5"/>
        <v>183484.72</v>
      </c>
      <c r="DX17" s="11">
        <f t="shared" si="5"/>
        <v>194740.07</v>
      </c>
      <c r="DY17" s="11">
        <f t="shared" si="5"/>
        <v>394220.36</v>
      </c>
      <c r="DZ17" s="11">
        <f t="shared" si="5"/>
        <v>0</v>
      </c>
      <c r="EA17" s="11">
        <f t="shared" si="5"/>
        <v>399053.42</v>
      </c>
      <c r="EB17" s="11">
        <f t="shared" si="5"/>
        <v>278819.37</v>
      </c>
      <c r="EC17" s="11">
        <f t="shared" si="5"/>
        <v>0</v>
      </c>
      <c r="ED17" s="11">
        <f t="shared" si="5"/>
        <v>261765.34</v>
      </c>
      <c r="EE17" s="11">
        <f t="shared" si="5"/>
        <v>1154481.72</v>
      </c>
      <c r="EF17" s="11">
        <f t="shared" si="5"/>
        <v>272815.95</v>
      </c>
      <c r="EG17" s="11">
        <f t="shared" si="5"/>
        <v>300962.65999999997</v>
      </c>
      <c r="EH17" s="11">
        <f t="shared" ref="EH17:FW17" si="6">IF(EH15-EH16&lt;1000,0,ROUND((EH15-EH16)/EH14,2))</f>
        <v>10749750.140000001</v>
      </c>
      <c r="EI17" s="11">
        <f t="shared" si="6"/>
        <v>9566062.4199999999</v>
      </c>
      <c r="EJ17" s="11">
        <f t="shared" si="6"/>
        <v>640733.22</v>
      </c>
      <c r="EK17" s="11">
        <f t="shared" si="6"/>
        <v>442334.38</v>
      </c>
      <c r="EL17" s="11">
        <f t="shared" si="6"/>
        <v>318780.81</v>
      </c>
      <c r="EM17" s="11">
        <f t="shared" si="6"/>
        <v>1102743.9099999999</v>
      </c>
      <c r="EN17" s="11">
        <f t="shared" si="6"/>
        <v>291208.36</v>
      </c>
      <c r="EO17" s="11">
        <f t="shared" si="6"/>
        <v>261046.43</v>
      </c>
      <c r="EP17" s="11">
        <f t="shared" si="6"/>
        <v>1869538.55</v>
      </c>
      <c r="EQ17" s="11">
        <f t="shared" si="6"/>
        <v>166961.51</v>
      </c>
      <c r="ER17" s="11">
        <f t="shared" si="6"/>
        <v>186696</v>
      </c>
      <c r="ES17" s="11">
        <f t="shared" si="6"/>
        <v>261157.98</v>
      </c>
      <c r="ET17" s="11">
        <f t="shared" si="6"/>
        <v>549421.66</v>
      </c>
      <c r="EU17" s="11">
        <f t="shared" si="6"/>
        <v>91209.75</v>
      </c>
      <c r="EV17" s="11">
        <f t="shared" si="6"/>
        <v>537680.21</v>
      </c>
      <c r="EW17" s="11">
        <f t="shared" si="6"/>
        <v>271886.09000000003</v>
      </c>
      <c r="EX17" s="11">
        <f t="shared" si="6"/>
        <v>557359.26</v>
      </c>
      <c r="EY17" s="11">
        <f t="shared" si="6"/>
        <v>162646</v>
      </c>
      <c r="EZ17" s="11">
        <f t="shared" si="6"/>
        <v>920418.11</v>
      </c>
      <c r="FA17" s="11">
        <f t="shared" si="6"/>
        <v>38323.58</v>
      </c>
      <c r="FB17" s="11">
        <f t="shared" si="6"/>
        <v>1133292.31</v>
      </c>
      <c r="FC17" s="11">
        <f t="shared" si="6"/>
        <v>332129.34000000003</v>
      </c>
      <c r="FD17" s="11">
        <f t="shared" si="6"/>
        <v>118310.07</v>
      </c>
      <c r="FE17" s="11">
        <f t="shared" si="6"/>
        <v>329826.15999999997</v>
      </c>
      <c r="FF17" s="11">
        <f t="shared" si="6"/>
        <v>155107.59</v>
      </c>
      <c r="FG17" s="11">
        <f t="shared" si="6"/>
        <v>75497.850000000006</v>
      </c>
      <c r="FH17" s="11">
        <f t="shared" si="6"/>
        <v>590217.56999999995</v>
      </c>
      <c r="FI17" s="11">
        <f t="shared" si="6"/>
        <v>350050.24</v>
      </c>
      <c r="FJ17" s="11">
        <f t="shared" si="6"/>
        <v>272764.55</v>
      </c>
      <c r="FK17" s="11">
        <f t="shared" si="6"/>
        <v>5235035.6100000003</v>
      </c>
      <c r="FL17" s="11">
        <f t="shared" si="6"/>
        <v>1319738.19</v>
      </c>
      <c r="FM17" s="11">
        <f t="shared" si="6"/>
        <v>22842841.289999999</v>
      </c>
      <c r="FN17" s="11">
        <f t="shared" si="6"/>
        <v>0</v>
      </c>
      <c r="FO17" s="11">
        <f t="shared" si="6"/>
        <v>1835515.94</v>
      </c>
      <c r="FP17" s="11">
        <f t="shared" si="6"/>
        <v>0</v>
      </c>
      <c r="FQ17" s="11">
        <f t="shared" si="6"/>
        <v>0</v>
      </c>
      <c r="FR17" s="11">
        <f t="shared" si="6"/>
        <v>0</v>
      </c>
      <c r="FS17" s="11">
        <f t="shared" si="6"/>
        <v>0</v>
      </c>
      <c r="FT17" s="11">
        <f t="shared" si="6"/>
        <v>575397.16</v>
      </c>
      <c r="FU17" s="11">
        <f t="shared" si="6"/>
        <v>487314.65</v>
      </c>
      <c r="FV17" s="11">
        <f t="shared" si="6"/>
        <v>319341.21000000002</v>
      </c>
      <c r="FW17" s="11">
        <f t="shared" si="6"/>
        <v>174830.46</v>
      </c>
      <c r="FX17" s="11">
        <f>IF(FX15-FX16&lt;1000,0,ROUND((FX15-FX16)/FX14,2))-0.01</f>
        <v>34187448.32</v>
      </c>
      <c r="FY17" s="4">
        <f>SUM(B17:FX17)</f>
        <v>670477915.8499999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9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42" t="s">
        <v>398</v>
      </c>
      <c r="B21" s="21">
        <v>-20380.22</v>
      </c>
      <c r="C21" s="21">
        <v>-33239.06</v>
      </c>
      <c r="D21" s="21">
        <v>-28787.58</v>
      </c>
      <c r="E21" s="21">
        <v>0</v>
      </c>
      <c r="F21" s="21">
        <v>0</v>
      </c>
      <c r="G21" s="21">
        <v>0</v>
      </c>
      <c r="H21" s="21">
        <v>-28992.7</v>
      </c>
      <c r="I21" s="21">
        <v>0</v>
      </c>
      <c r="J21" s="21">
        <v>0</v>
      </c>
      <c r="K21" s="21">
        <v>-12304.79</v>
      </c>
      <c r="L21" s="21">
        <v>0</v>
      </c>
      <c r="M21" s="21">
        <v>0</v>
      </c>
      <c r="N21" s="21">
        <v>-32076.74</v>
      </c>
      <c r="O21" s="21">
        <v>0</v>
      </c>
      <c r="P21" s="21">
        <v>-19819.12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-60539.08</v>
      </c>
      <c r="AA21" s="21">
        <v>-36884.97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-15594.92</v>
      </c>
      <c r="AO21" s="21">
        <v>-55509.35</v>
      </c>
      <c r="AP21" s="21">
        <v>0</v>
      </c>
      <c r="AQ21" s="21">
        <v>-29625.77</v>
      </c>
      <c r="AR21" s="21">
        <v>-12191.17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-9912.94</v>
      </c>
      <c r="AZ21" s="21">
        <v>-7788.74</v>
      </c>
      <c r="BA21" s="21">
        <v>-6638.13</v>
      </c>
      <c r="BB21" s="21">
        <v>0</v>
      </c>
      <c r="BC21" s="21">
        <v>-4277.8999999999996</v>
      </c>
      <c r="BD21" s="21">
        <v>0</v>
      </c>
      <c r="BE21" s="21">
        <v>-29736.11</v>
      </c>
      <c r="BF21" s="21">
        <v>-885.08</v>
      </c>
      <c r="BG21" s="21">
        <v>0</v>
      </c>
      <c r="BH21" s="21">
        <v>0</v>
      </c>
      <c r="BI21" s="21">
        <v>0</v>
      </c>
      <c r="BJ21" s="21">
        <v>-9411.5400000000009</v>
      </c>
      <c r="BK21" s="21">
        <v>0</v>
      </c>
      <c r="BL21" s="21">
        <v>0</v>
      </c>
      <c r="BM21" s="21">
        <v>-11426.94</v>
      </c>
      <c r="BN21" s="21"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>
        <v>0</v>
      </c>
      <c r="BX21" s="21">
        <v>0</v>
      </c>
      <c r="BY21" s="21">
        <v>0</v>
      </c>
      <c r="BZ21" s="21">
        <v>0</v>
      </c>
      <c r="CA21" s="21">
        <v>-56032.46</v>
      </c>
      <c r="CB21" s="21">
        <v>0</v>
      </c>
      <c r="CC21" s="21">
        <v>0</v>
      </c>
      <c r="CD21" s="21">
        <v>0</v>
      </c>
      <c r="CE21" s="21">
        <v>0</v>
      </c>
      <c r="CF21" s="21">
        <v>0</v>
      </c>
      <c r="CG21" s="21">
        <v>0</v>
      </c>
      <c r="CH21" s="21">
        <v>0</v>
      </c>
      <c r="CI21" s="21">
        <v>0</v>
      </c>
      <c r="CJ21" s="21">
        <v>0</v>
      </c>
      <c r="CK21" s="21">
        <v>0</v>
      </c>
      <c r="CL21" s="21">
        <v>0</v>
      </c>
      <c r="CM21" s="21">
        <v>-43128.26</v>
      </c>
      <c r="CN21" s="21">
        <v>-19803.62</v>
      </c>
      <c r="CO21" s="21">
        <v>0</v>
      </c>
      <c r="CP21" s="21">
        <v>0</v>
      </c>
      <c r="CQ21" s="21">
        <v>0</v>
      </c>
      <c r="CR21" s="21">
        <v>0</v>
      </c>
      <c r="CS21" s="21">
        <v>0</v>
      </c>
      <c r="CT21" s="21">
        <v>0</v>
      </c>
      <c r="CU21" s="21">
        <v>0</v>
      </c>
      <c r="CV21" s="21">
        <v>0</v>
      </c>
      <c r="CW21" s="21">
        <v>0</v>
      </c>
      <c r="CX21" s="21">
        <v>0</v>
      </c>
      <c r="CY21" s="21">
        <v>-13550.22</v>
      </c>
      <c r="CZ21" s="21">
        <v>0</v>
      </c>
      <c r="DA21" s="21">
        <v>0</v>
      </c>
      <c r="DB21" s="21">
        <v>0</v>
      </c>
      <c r="DC21" s="21">
        <v>0</v>
      </c>
      <c r="DD21" s="21">
        <v>0</v>
      </c>
      <c r="DE21" s="21">
        <v>-38073.78</v>
      </c>
      <c r="DF21" s="21">
        <v>0</v>
      </c>
      <c r="DG21" s="21">
        <v>-10284.92</v>
      </c>
      <c r="DH21" s="21">
        <v>0</v>
      </c>
      <c r="DI21" s="21">
        <v>0</v>
      </c>
      <c r="DJ21" s="21">
        <v>0</v>
      </c>
      <c r="DK21" s="21">
        <v>-9148.3799999999992</v>
      </c>
      <c r="DL21" s="21">
        <v>0</v>
      </c>
      <c r="DM21" s="21">
        <v>0</v>
      </c>
      <c r="DN21" s="21">
        <v>0</v>
      </c>
      <c r="DO21" s="21">
        <v>0</v>
      </c>
      <c r="DP21" s="21">
        <v>0</v>
      </c>
      <c r="DQ21" s="21">
        <v>0</v>
      </c>
      <c r="DR21" s="21">
        <v>0</v>
      </c>
      <c r="DS21" s="21">
        <v>0</v>
      </c>
      <c r="DT21" s="21">
        <v>0</v>
      </c>
      <c r="DU21" s="21">
        <v>0</v>
      </c>
      <c r="DV21" s="21">
        <v>0</v>
      </c>
      <c r="DW21" s="21">
        <v>0</v>
      </c>
      <c r="DX21" s="21">
        <v>0</v>
      </c>
      <c r="DY21" s="21">
        <v>0</v>
      </c>
      <c r="DZ21" s="21">
        <v>0</v>
      </c>
      <c r="EA21" s="21">
        <v>0</v>
      </c>
      <c r="EB21" s="21">
        <v>0</v>
      </c>
      <c r="EC21" s="21">
        <v>0</v>
      </c>
      <c r="ED21" s="21">
        <v>0</v>
      </c>
      <c r="EE21" s="21">
        <v>0</v>
      </c>
      <c r="EF21" s="21">
        <v>0</v>
      </c>
      <c r="EG21" s="21">
        <v>0</v>
      </c>
      <c r="EH21" s="21">
        <v>0</v>
      </c>
      <c r="EI21" s="21">
        <v>0</v>
      </c>
      <c r="EJ21" s="21">
        <v>0</v>
      </c>
      <c r="EK21" s="21">
        <v>-17556.849999999999</v>
      </c>
      <c r="EL21" s="21">
        <v>0</v>
      </c>
      <c r="EM21" s="21">
        <v>0</v>
      </c>
      <c r="EN21" s="21">
        <v>0</v>
      </c>
      <c r="EO21" s="21">
        <v>0</v>
      </c>
      <c r="EP21" s="21">
        <v>0</v>
      </c>
      <c r="EQ21" s="21">
        <v>0</v>
      </c>
      <c r="ER21" s="21">
        <v>0</v>
      </c>
      <c r="ES21" s="21">
        <v>0</v>
      </c>
      <c r="ET21" s="21">
        <v>0</v>
      </c>
      <c r="EU21" s="21">
        <v>0</v>
      </c>
      <c r="EV21" s="21">
        <v>0</v>
      </c>
      <c r="EW21" s="21">
        <v>0</v>
      </c>
      <c r="EX21" s="21">
        <v>0</v>
      </c>
      <c r="EY21" s="21">
        <v>0</v>
      </c>
      <c r="EZ21" s="21">
        <v>0</v>
      </c>
      <c r="FA21" s="21">
        <v>0</v>
      </c>
      <c r="FB21" s="21">
        <v>-16169.53</v>
      </c>
      <c r="FC21" s="21">
        <v>0</v>
      </c>
      <c r="FD21" s="21">
        <v>0</v>
      </c>
      <c r="FE21" s="21">
        <v>0</v>
      </c>
      <c r="FF21" s="21">
        <v>0</v>
      </c>
      <c r="FG21" s="21">
        <v>0</v>
      </c>
      <c r="FH21" s="21">
        <v>0</v>
      </c>
      <c r="FI21" s="21">
        <v>0</v>
      </c>
      <c r="FJ21" s="21">
        <v>0</v>
      </c>
      <c r="FK21" s="21">
        <v>-23738.78</v>
      </c>
      <c r="FL21" s="21">
        <v>-7459.65</v>
      </c>
      <c r="FM21" s="21">
        <v>-24387.05</v>
      </c>
      <c r="FN21" s="21">
        <v>0</v>
      </c>
      <c r="FO21" s="21">
        <v>-26410.14</v>
      </c>
      <c r="FP21" s="21">
        <v>0</v>
      </c>
      <c r="FQ21" s="21">
        <v>0</v>
      </c>
      <c r="FR21" s="21">
        <v>0</v>
      </c>
      <c r="FS21" s="21">
        <v>0</v>
      </c>
      <c r="FT21" s="21">
        <v>0</v>
      </c>
      <c r="FU21" s="21">
        <v>0</v>
      </c>
      <c r="FV21" s="21">
        <v>0</v>
      </c>
      <c r="FW21" s="21">
        <v>0</v>
      </c>
      <c r="FX21" s="21">
        <v>0</v>
      </c>
      <c r="FY21" s="18">
        <f>SUM(B21:FX21)</f>
        <v>-771766.49000000011</v>
      </c>
    </row>
    <row r="22" spans="1:254" s="18" customFormat="1" x14ac:dyDescent="0.25">
      <c r="A22" s="42" t="s">
        <v>404</v>
      </c>
      <c r="B22" s="21">
        <v>0</v>
      </c>
      <c r="C22" s="21">
        <v>-953465.65249999985</v>
      </c>
      <c r="D22" s="21">
        <v>0</v>
      </c>
      <c r="E22" s="21">
        <v>-456363.41250000009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-137802.5975</v>
      </c>
      <c r="N22" s="21">
        <v>-142730.71250000002</v>
      </c>
      <c r="O22" s="21">
        <v>0</v>
      </c>
      <c r="P22" s="21">
        <v>-703942.99999999988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-621937.29</v>
      </c>
      <c r="AA22" s="21">
        <v>-207998.43750000003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-337932.45749999996</v>
      </c>
      <c r="AP22" s="21">
        <v>0</v>
      </c>
      <c r="AQ22" s="21">
        <v>-3062392.3</v>
      </c>
      <c r="AR22" s="21">
        <v>0</v>
      </c>
      <c r="AS22" s="21">
        <v>-92427.055000000008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-445319.0025</v>
      </c>
      <c r="AZ22" s="21">
        <v>-13937.5</v>
      </c>
      <c r="BA22" s="21">
        <v>0</v>
      </c>
      <c r="BB22" s="21">
        <v>-129799</v>
      </c>
      <c r="BC22" s="21">
        <v>0</v>
      </c>
      <c r="BD22" s="21">
        <v>0</v>
      </c>
      <c r="BE22" s="21">
        <v>-686411.07250000001</v>
      </c>
      <c r="BF22" s="21">
        <v>0</v>
      </c>
      <c r="BG22" s="21">
        <v>0</v>
      </c>
      <c r="BH22" s="21">
        <v>0</v>
      </c>
      <c r="BI22" s="21">
        <v>-404093.7950000001</v>
      </c>
      <c r="BJ22" s="21">
        <v>-1411629.8674999997</v>
      </c>
      <c r="BK22" s="21">
        <v>0</v>
      </c>
      <c r="BL22" s="21">
        <v>0</v>
      </c>
      <c r="BM22" s="21">
        <v>0</v>
      </c>
      <c r="BN22" s="21">
        <v>0</v>
      </c>
      <c r="BO22" s="21">
        <v>0</v>
      </c>
      <c r="BP22" s="21">
        <v>-42339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>
        <v>0</v>
      </c>
      <c r="BX22" s="21">
        <v>0</v>
      </c>
      <c r="BY22" s="21">
        <v>0</v>
      </c>
      <c r="BZ22" s="21">
        <v>0</v>
      </c>
      <c r="CA22" s="21">
        <v>-837348.81250000012</v>
      </c>
      <c r="CB22" s="21">
        <v>0</v>
      </c>
      <c r="CC22" s="21">
        <v>0</v>
      </c>
      <c r="CD22" s="21">
        <v>0</v>
      </c>
      <c r="CE22" s="21">
        <v>0</v>
      </c>
      <c r="CF22" s="21">
        <v>0</v>
      </c>
      <c r="CG22" s="21">
        <v>0</v>
      </c>
      <c r="CH22" s="21">
        <v>0</v>
      </c>
      <c r="CI22" s="21">
        <v>0</v>
      </c>
      <c r="CJ22" s="21">
        <v>-18702.38</v>
      </c>
      <c r="CK22" s="21">
        <v>0</v>
      </c>
      <c r="CL22" s="21">
        <v>0</v>
      </c>
      <c r="CM22" s="21">
        <v>-444372.95999999996</v>
      </c>
      <c r="CN22" s="21">
        <v>-530700.57999999996</v>
      </c>
      <c r="CO22" s="21">
        <v>0</v>
      </c>
      <c r="CP22" s="21">
        <v>0</v>
      </c>
      <c r="CQ22" s="21">
        <v>0</v>
      </c>
      <c r="CR22" s="21">
        <v>0</v>
      </c>
      <c r="CS22" s="21">
        <v>0</v>
      </c>
      <c r="CT22" s="21">
        <v>0</v>
      </c>
      <c r="CU22" s="21">
        <v>0</v>
      </c>
      <c r="CV22" s="21">
        <v>0</v>
      </c>
      <c r="CW22" s="21">
        <v>0</v>
      </c>
      <c r="CX22" s="21">
        <v>0</v>
      </c>
      <c r="CY22" s="21">
        <v>0</v>
      </c>
      <c r="CZ22" s="21">
        <v>0</v>
      </c>
      <c r="DA22" s="21">
        <v>0</v>
      </c>
      <c r="DB22" s="21">
        <v>0</v>
      </c>
      <c r="DC22" s="21">
        <v>0</v>
      </c>
      <c r="DD22" s="21">
        <v>0</v>
      </c>
      <c r="DE22" s="21">
        <v>-132114.02000000002</v>
      </c>
      <c r="DF22" s="21">
        <v>0</v>
      </c>
      <c r="DG22" s="21">
        <v>0</v>
      </c>
      <c r="DH22" s="21">
        <v>0</v>
      </c>
      <c r="DI22" s="21">
        <v>0</v>
      </c>
      <c r="DJ22" s="21">
        <v>0</v>
      </c>
      <c r="DK22" s="21">
        <v>0</v>
      </c>
      <c r="DL22" s="21">
        <v>0</v>
      </c>
      <c r="DM22" s="21">
        <v>0</v>
      </c>
      <c r="DN22" s="21">
        <v>0</v>
      </c>
      <c r="DO22" s="21">
        <v>0</v>
      </c>
      <c r="DP22" s="21">
        <v>0</v>
      </c>
      <c r="DQ22" s="21">
        <v>0</v>
      </c>
      <c r="DR22" s="21">
        <v>0</v>
      </c>
      <c r="DS22" s="21">
        <v>0</v>
      </c>
      <c r="DT22" s="21">
        <v>0</v>
      </c>
      <c r="DU22" s="21">
        <v>0</v>
      </c>
      <c r="DV22" s="21">
        <v>0</v>
      </c>
      <c r="DW22" s="21">
        <v>0</v>
      </c>
      <c r="DX22" s="21">
        <v>0</v>
      </c>
      <c r="DY22" s="21">
        <v>0</v>
      </c>
      <c r="DZ22" s="21">
        <v>0</v>
      </c>
      <c r="EA22" s="21">
        <v>0</v>
      </c>
      <c r="EB22" s="21">
        <v>0</v>
      </c>
      <c r="EC22" s="21">
        <v>0</v>
      </c>
      <c r="ED22" s="21">
        <v>0</v>
      </c>
      <c r="EE22" s="21">
        <v>0</v>
      </c>
      <c r="EF22" s="21">
        <v>0</v>
      </c>
      <c r="EG22" s="21">
        <v>0</v>
      </c>
      <c r="EH22" s="21">
        <v>-223250.5</v>
      </c>
      <c r="EI22" s="21">
        <v>-253390.98750000008</v>
      </c>
      <c r="EJ22" s="21">
        <v>0</v>
      </c>
      <c r="EK22" s="21">
        <v>0</v>
      </c>
      <c r="EL22" s="21">
        <v>0</v>
      </c>
      <c r="EM22" s="21">
        <v>0</v>
      </c>
      <c r="EN22" s="21">
        <v>0</v>
      </c>
      <c r="EO22" s="21">
        <v>0</v>
      </c>
      <c r="EP22" s="21">
        <v>0</v>
      </c>
      <c r="EQ22" s="21">
        <v>0</v>
      </c>
      <c r="ER22" s="21">
        <v>0</v>
      </c>
      <c r="ES22" s="21">
        <v>0</v>
      </c>
      <c r="ET22" s="21">
        <v>0</v>
      </c>
      <c r="EU22" s="21">
        <v>0</v>
      </c>
      <c r="EV22" s="21">
        <v>0</v>
      </c>
      <c r="EW22" s="21">
        <v>0</v>
      </c>
      <c r="EX22" s="21">
        <v>0</v>
      </c>
      <c r="EY22" s="21">
        <v>0</v>
      </c>
      <c r="EZ22" s="21">
        <v>0</v>
      </c>
      <c r="FA22" s="21">
        <v>0</v>
      </c>
      <c r="FB22" s="21">
        <v>0</v>
      </c>
      <c r="FC22" s="21">
        <v>0</v>
      </c>
      <c r="FD22" s="21">
        <v>0</v>
      </c>
      <c r="FE22" s="21">
        <v>0</v>
      </c>
      <c r="FF22" s="21">
        <v>0</v>
      </c>
      <c r="FG22" s="21">
        <v>0</v>
      </c>
      <c r="FH22" s="21">
        <v>0</v>
      </c>
      <c r="FI22" s="21">
        <v>0</v>
      </c>
      <c r="FJ22" s="21">
        <v>0</v>
      </c>
      <c r="FK22" s="21">
        <v>-205892.6275</v>
      </c>
      <c r="FL22" s="21">
        <v>-107796.1825</v>
      </c>
      <c r="FM22" s="21">
        <v>-852399.00999999978</v>
      </c>
      <c r="FN22" s="21">
        <v>0</v>
      </c>
      <c r="FO22" s="21">
        <v>0</v>
      </c>
      <c r="FP22" s="21">
        <v>0</v>
      </c>
      <c r="FQ22" s="21">
        <v>0</v>
      </c>
      <c r="FR22" s="21">
        <v>0</v>
      </c>
      <c r="FS22" s="21">
        <v>0</v>
      </c>
      <c r="FT22" s="21">
        <v>0</v>
      </c>
      <c r="FU22" s="21">
        <v>0</v>
      </c>
      <c r="FV22" s="21">
        <v>0</v>
      </c>
      <c r="FW22" s="21">
        <v>0</v>
      </c>
      <c r="FX22" s="21">
        <v>-2321609.7949999999</v>
      </c>
      <c r="FY22" s="18">
        <f t="shared" ref="FY22:FY25" si="7">SUM(B22:FX22)</f>
        <v>-15778100.007499998</v>
      </c>
    </row>
    <row r="23" spans="1:254" s="22" customFormat="1" x14ac:dyDescent="0.25">
      <c r="A23" s="21" t="s">
        <v>403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0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0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0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0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-598280.33999999985</v>
      </c>
      <c r="FY23" s="18">
        <f t="shared" si="7"/>
        <v>-598280.33999999985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42" t="s">
        <v>416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1389.14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40">
        <v>-700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21">
        <v>0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 t="shared" si="7"/>
        <v>689.1400000000001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42" t="s">
        <v>417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18">
        <f t="shared" si="7"/>
        <v>0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>SUM(B21:B26)</f>
        <v>-20380.22</v>
      </c>
      <c r="C27" s="18">
        <f>SUM(C21:C26)</f>
        <v>-986704.71249999991</v>
      </c>
      <c r="D27" s="18">
        <f t="shared" ref="D27:BO27" si="8">SUM(D21:D26)</f>
        <v>-28787.58</v>
      </c>
      <c r="E27" s="18">
        <f t="shared" si="8"/>
        <v>-456363.41250000009</v>
      </c>
      <c r="F27" s="18">
        <f t="shared" si="8"/>
        <v>0</v>
      </c>
      <c r="G27" s="18">
        <f t="shared" si="8"/>
        <v>1389.14</v>
      </c>
      <c r="H27" s="18">
        <f t="shared" si="8"/>
        <v>-28992.7</v>
      </c>
      <c r="I27" s="18">
        <f t="shared" si="8"/>
        <v>0</v>
      </c>
      <c r="J27" s="18">
        <f t="shared" si="8"/>
        <v>0</v>
      </c>
      <c r="K27" s="18">
        <f t="shared" si="8"/>
        <v>-12304.79</v>
      </c>
      <c r="L27" s="18">
        <f t="shared" si="8"/>
        <v>0</v>
      </c>
      <c r="M27" s="18">
        <f t="shared" si="8"/>
        <v>-137802.5975</v>
      </c>
      <c r="N27" s="18">
        <f t="shared" si="8"/>
        <v>-174807.45250000001</v>
      </c>
      <c r="O27" s="18">
        <f t="shared" si="8"/>
        <v>0</v>
      </c>
      <c r="P27" s="18">
        <f t="shared" si="8"/>
        <v>-723762.11999999988</v>
      </c>
      <c r="Q27" s="18">
        <f t="shared" si="8"/>
        <v>0</v>
      </c>
      <c r="R27" s="18">
        <f t="shared" si="8"/>
        <v>0</v>
      </c>
      <c r="S27" s="18">
        <f t="shared" si="8"/>
        <v>0</v>
      </c>
      <c r="T27" s="18">
        <f t="shared" si="8"/>
        <v>0</v>
      </c>
      <c r="U27" s="18">
        <f t="shared" si="8"/>
        <v>0</v>
      </c>
      <c r="V27" s="18">
        <f t="shared" si="8"/>
        <v>0</v>
      </c>
      <c r="W27" s="18">
        <f t="shared" si="8"/>
        <v>0</v>
      </c>
      <c r="X27" s="18">
        <f t="shared" si="8"/>
        <v>0</v>
      </c>
      <c r="Y27" s="18">
        <f t="shared" si="8"/>
        <v>0</v>
      </c>
      <c r="Z27" s="18">
        <f t="shared" si="8"/>
        <v>-682476.37</v>
      </c>
      <c r="AA27" s="18">
        <f t="shared" si="8"/>
        <v>-244883.40750000003</v>
      </c>
      <c r="AB27" s="18">
        <f t="shared" si="8"/>
        <v>0</v>
      </c>
      <c r="AC27" s="18">
        <f t="shared" si="8"/>
        <v>0</v>
      </c>
      <c r="AD27" s="18">
        <f t="shared" si="8"/>
        <v>0</v>
      </c>
      <c r="AE27" s="18">
        <f t="shared" si="8"/>
        <v>0</v>
      </c>
      <c r="AF27" s="18">
        <f t="shared" si="8"/>
        <v>0</v>
      </c>
      <c r="AG27" s="18">
        <f t="shared" si="8"/>
        <v>0</v>
      </c>
      <c r="AH27" s="18">
        <f t="shared" si="8"/>
        <v>0</v>
      </c>
      <c r="AI27" s="18">
        <f t="shared" si="8"/>
        <v>0</v>
      </c>
      <c r="AJ27" s="18">
        <f t="shared" si="8"/>
        <v>0</v>
      </c>
      <c r="AK27" s="18">
        <f t="shared" si="8"/>
        <v>0</v>
      </c>
      <c r="AL27" s="18">
        <f t="shared" si="8"/>
        <v>0</v>
      </c>
      <c r="AM27" s="18">
        <f t="shared" si="8"/>
        <v>0</v>
      </c>
      <c r="AN27" s="18">
        <f t="shared" si="8"/>
        <v>-15594.92</v>
      </c>
      <c r="AO27" s="18">
        <f t="shared" si="8"/>
        <v>-393441.80749999994</v>
      </c>
      <c r="AP27" s="18">
        <f t="shared" si="8"/>
        <v>0</v>
      </c>
      <c r="AQ27" s="18">
        <f t="shared" si="8"/>
        <v>-3092018.07</v>
      </c>
      <c r="AR27" s="18">
        <f t="shared" si="8"/>
        <v>-12191.17</v>
      </c>
      <c r="AS27" s="18">
        <f t="shared" si="8"/>
        <v>-92427.055000000008</v>
      </c>
      <c r="AT27" s="18">
        <f t="shared" si="8"/>
        <v>0</v>
      </c>
      <c r="AU27" s="18">
        <f t="shared" si="8"/>
        <v>0</v>
      </c>
      <c r="AV27" s="18">
        <f t="shared" si="8"/>
        <v>0</v>
      </c>
      <c r="AW27" s="18">
        <f t="shared" si="8"/>
        <v>0</v>
      </c>
      <c r="AX27" s="18">
        <f t="shared" si="8"/>
        <v>0</v>
      </c>
      <c r="AY27" s="18">
        <f t="shared" si="8"/>
        <v>-455231.9425</v>
      </c>
      <c r="AZ27" s="18">
        <f t="shared" si="8"/>
        <v>-21726.239999999998</v>
      </c>
      <c r="BA27" s="18">
        <f t="shared" si="8"/>
        <v>-6638.13</v>
      </c>
      <c r="BB27" s="18">
        <f t="shared" si="8"/>
        <v>-129799</v>
      </c>
      <c r="BC27" s="18">
        <f t="shared" si="8"/>
        <v>-4277.8999999999996</v>
      </c>
      <c r="BD27" s="18">
        <f t="shared" si="8"/>
        <v>0</v>
      </c>
      <c r="BE27" s="18">
        <f t="shared" si="8"/>
        <v>-716147.1825</v>
      </c>
      <c r="BF27" s="18">
        <f t="shared" si="8"/>
        <v>-885.08</v>
      </c>
      <c r="BG27" s="18">
        <f t="shared" si="8"/>
        <v>0</v>
      </c>
      <c r="BH27" s="18">
        <f t="shared" si="8"/>
        <v>0</v>
      </c>
      <c r="BI27" s="18">
        <f t="shared" si="8"/>
        <v>-404093.7950000001</v>
      </c>
      <c r="BJ27" s="18">
        <f t="shared" si="8"/>
        <v>-1421041.4074999997</v>
      </c>
      <c r="BK27" s="18">
        <f t="shared" si="8"/>
        <v>0</v>
      </c>
      <c r="BL27" s="18">
        <v>0</v>
      </c>
      <c r="BM27" s="18">
        <f t="shared" si="8"/>
        <v>-11426.94</v>
      </c>
      <c r="BN27" s="18">
        <f t="shared" si="8"/>
        <v>0</v>
      </c>
      <c r="BO27" s="18">
        <f t="shared" si="8"/>
        <v>0</v>
      </c>
      <c r="BP27" s="18">
        <f t="shared" ref="BP27:EA27" si="9">SUM(BP21:BP26)</f>
        <v>-42339</v>
      </c>
      <c r="BQ27" s="18">
        <f t="shared" si="9"/>
        <v>0</v>
      </c>
      <c r="BR27" s="18">
        <f t="shared" si="9"/>
        <v>0</v>
      </c>
      <c r="BS27" s="18">
        <f t="shared" si="9"/>
        <v>0</v>
      </c>
      <c r="BT27" s="18">
        <f t="shared" si="9"/>
        <v>0</v>
      </c>
      <c r="BU27" s="18">
        <f t="shared" si="9"/>
        <v>0</v>
      </c>
      <c r="BV27" s="18">
        <f t="shared" si="9"/>
        <v>0</v>
      </c>
      <c r="BW27" s="18">
        <f t="shared" si="9"/>
        <v>0</v>
      </c>
      <c r="BX27" s="18">
        <f t="shared" si="9"/>
        <v>0</v>
      </c>
      <c r="BY27" s="18">
        <f t="shared" si="9"/>
        <v>0</v>
      </c>
      <c r="BZ27" s="18">
        <f t="shared" si="9"/>
        <v>0</v>
      </c>
      <c r="CA27" s="18">
        <f t="shared" si="9"/>
        <v>-893381.27250000008</v>
      </c>
      <c r="CB27" s="18">
        <f t="shared" si="9"/>
        <v>0</v>
      </c>
      <c r="CC27" s="18">
        <f t="shared" si="9"/>
        <v>0</v>
      </c>
      <c r="CD27" s="18">
        <f t="shared" si="9"/>
        <v>-700</v>
      </c>
      <c r="CE27" s="18">
        <f t="shared" si="9"/>
        <v>0</v>
      </c>
      <c r="CF27" s="18">
        <f t="shared" si="9"/>
        <v>0</v>
      </c>
      <c r="CG27" s="18">
        <f t="shared" si="9"/>
        <v>0</v>
      </c>
      <c r="CH27" s="18">
        <f t="shared" si="9"/>
        <v>0</v>
      </c>
      <c r="CI27" s="18">
        <f t="shared" si="9"/>
        <v>0</v>
      </c>
      <c r="CJ27" s="18">
        <f t="shared" si="9"/>
        <v>-18702.38</v>
      </c>
      <c r="CK27" s="18">
        <f t="shared" si="9"/>
        <v>0</v>
      </c>
      <c r="CL27" s="18">
        <f t="shared" si="9"/>
        <v>0</v>
      </c>
      <c r="CM27" s="18">
        <f t="shared" si="9"/>
        <v>-487501.22</v>
      </c>
      <c r="CN27" s="18">
        <f t="shared" si="9"/>
        <v>-550504.19999999995</v>
      </c>
      <c r="CO27" s="18">
        <f t="shared" si="9"/>
        <v>0</v>
      </c>
      <c r="CP27" s="18">
        <f t="shared" si="9"/>
        <v>0</v>
      </c>
      <c r="CQ27" s="18">
        <f t="shared" si="9"/>
        <v>0</v>
      </c>
      <c r="CR27" s="18">
        <f t="shared" si="9"/>
        <v>0</v>
      </c>
      <c r="CS27" s="18">
        <f t="shared" si="9"/>
        <v>0</v>
      </c>
      <c r="CT27" s="18">
        <f t="shared" si="9"/>
        <v>0</v>
      </c>
      <c r="CU27" s="18">
        <f t="shared" si="9"/>
        <v>0</v>
      </c>
      <c r="CV27" s="18">
        <f t="shared" si="9"/>
        <v>0</v>
      </c>
      <c r="CW27" s="18">
        <f t="shared" si="9"/>
        <v>0</v>
      </c>
      <c r="CX27" s="18">
        <f t="shared" si="9"/>
        <v>0</v>
      </c>
      <c r="CY27" s="18">
        <f t="shared" si="9"/>
        <v>-13550.22</v>
      </c>
      <c r="CZ27" s="18">
        <f t="shared" si="9"/>
        <v>0</v>
      </c>
      <c r="DA27" s="18">
        <f t="shared" si="9"/>
        <v>0</v>
      </c>
      <c r="DB27" s="18">
        <f t="shared" si="9"/>
        <v>0</v>
      </c>
      <c r="DC27" s="18">
        <f t="shared" si="9"/>
        <v>0</v>
      </c>
      <c r="DD27" s="18">
        <f t="shared" si="9"/>
        <v>0</v>
      </c>
      <c r="DE27" s="18">
        <f t="shared" si="9"/>
        <v>-170187.80000000002</v>
      </c>
      <c r="DF27" s="18">
        <f t="shared" si="9"/>
        <v>0</v>
      </c>
      <c r="DG27" s="18">
        <f t="shared" si="9"/>
        <v>-10284.92</v>
      </c>
      <c r="DH27" s="18">
        <f t="shared" si="9"/>
        <v>0</v>
      </c>
      <c r="DI27" s="18">
        <f t="shared" si="9"/>
        <v>0</v>
      </c>
      <c r="DJ27" s="18">
        <f t="shared" si="9"/>
        <v>0</v>
      </c>
      <c r="DK27" s="18">
        <f t="shared" si="9"/>
        <v>-9148.3799999999992</v>
      </c>
      <c r="DL27" s="18">
        <f t="shared" si="9"/>
        <v>0</v>
      </c>
      <c r="DM27" s="18">
        <f t="shared" si="9"/>
        <v>0</v>
      </c>
      <c r="DN27" s="18">
        <f t="shared" si="9"/>
        <v>0</v>
      </c>
      <c r="DO27" s="18">
        <f t="shared" si="9"/>
        <v>0</v>
      </c>
      <c r="DP27" s="18">
        <f t="shared" si="9"/>
        <v>0</v>
      </c>
      <c r="DQ27" s="18">
        <f t="shared" si="9"/>
        <v>0</v>
      </c>
      <c r="DR27" s="18">
        <f t="shared" si="9"/>
        <v>0</v>
      </c>
      <c r="DS27" s="18">
        <f t="shared" si="9"/>
        <v>0</v>
      </c>
      <c r="DT27" s="18">
        <f t="shared" si="9"/>
        <v>0</v>
      </c>
      <c r="DU27" s="18">
        <f t="shared" si="9"/>
        <v>0</v>
      </c>
      <c r="DV27" s="18">
        <f t="shared" si="9"/>
        <v>0</v>
      </c>
      <c r="DW27" s="18">
        <f t="shared" si="9"/>
        <v>0</v>
      </c>
      <c r="DX27" s="18">
        <f t="shared" si="9"/>
        <v>0</v>
      </c>
      <c r="DY27" s="18">
        <f t="shared" si="9"/>
        <v>0</v>
      </c>
      <c r="DZ27" s="18">
        <f t="shared" si="9"/>
        <v>0</v>
      </c>
      <c r="EA27" s="18">
        <f t="shared" si="9"/>
        <v>0</v>
      </c>
      <c r="EB27" s="18">
        <f t="shared" ref="EB27:FX27" si="10">SUM(EB21:EB26)</f>
        <v>0</v>
      </c>
      <c r="EC27" s="18">
        <f t="shared" si="10"/>
        <v>0</v>
      </c>
      <c r="ED27" s="18">
        <f t="shared" si="10"/>
        <v>0</v>
      </c>
      <c r="EE27" s="18">
        <f t="shared" si="10"/>
        <v>0</v>
      </c>
      <c r="EF27" s="18">
        <f t="shared" si="10"/>
        <v>0</v>
      </c>
      <c r="EG27" s="18">
        <f t="shared" si="10"/>
        <v>0</v>
      </c>
      <c r="EH27" s="18">
        <f t="shared" si="10"/>
        <v>-223250.5</v>
      </c>
      <c r="EI27" s="18">
        <f t="shared" si="10"/>
        <v>-253390.98750000008</v>
      </c>
      <c r="EJ27" s="18">
        <f t="shared" si="10"/>
        <v>0</v>
      </c>
      <c r="EK27" s="18">
        <f t="shared" si="10"/>
        <v>-17556.849999999999</v>
      </c>
      <c r="EL27" s="18">
        <f t="shared" si="10"/>
        <v>0</v>
      </c>
      <c r="EM27" s="18">
        <f t="shared" si="10"/>
        <v>0</v>
      </c>
      <c r="EN27" s="18">
        <f t="shared" si="10"/>
        <v>0</v>
      </c>
      <c r="EO27" s="18">
        <f t="shared" si="10"/>
        <v>0</v>
      </c>
      <c r="EP27" s="18">
        <f t="shared" si="10"/>
        <v>0</v>
      </c>
      <c r="EQ27" s="18">
        <v>0</v>
      </c>
      <c r="ER27" s="18">
        <f t="shared" si="10"/>
        <v>0</v>
      </c>
      <c r="ES27" s="18">
        <f t="shared" si="10"/>
        <v>0</v>
      </c>
      <c r="ET27" s="18">
        <f t="shared" si="10"/>
        <v>0</v>
      </c>
      <c r="EU27" s="18">
        <f t="shared" si="10"/>
        <v>0</v>
      </c>
      <c r="EV27" s="18">
        <f t="shared" si="10"/>
        <v>0</v>
      </c>
      <c r="EW27" s="18">
        <f t="shared" si="10"/>
        <v>0</v>
      </c>
      <c r="EX27" s="18">
        <f t="shared" si="10"/>
        <v>0</v>
      </c>
      <c r="EY27" s="18">
        <f t="shared" si="10"/>
        <v>0</v>
      </c>
      <c r="EZ27" s="18">
        <f t="shared" si="10"/>
        <v>0</v>
      </c>
      <c r="FA27" s="18">
        <f t="shared" si="10"/>
        <v>0</v>
      </c>
      <c r="FB27" s="18">
        <f t="shared" si="10"/>
        <v>-16169.53</v>
      </c>
      <c r="FC27" s="18">
        <f t="shared" si="10"/>
        <v>0</v>
      </c>
      <c r="FD27" s="18">
        <f t="shared" si="10"/>
        <v>0</v>
      </c>
      <c r="FE27" s="18">
        <f t="shared" si="10"/>
        <v>0</v>
      </c>
      <c r="FF27" s="18">
        <f t="shared" si="10"/>
        <v>0</v>
      </c>
      <c r="FG27" s="18">
        <f t="shared" si="10"/>
        <v>0</v>
      </c>
      <c r="FH27" s="18">
        <f t="shared" si="10"/>
        <v>0</v>
      </c>
      <c r="FI27" s="18">
        <f t="shared" si="10"/>
        <v>0</v>
      </c>
      <c r="FJ27" s="18">
        <f t="shared" si="10"/>
        <v>0</v>
      </c>
      <c r="FK27" s="18">
        <f t="shared" si="10"/>
        <v>-229631.4075</v>
      </c>
      <c r="FL27" s="18">
        <f t="shared" si="10"/>
        <v>-115255.83249999999</v>
      </c>
      <c r="FM27" s="18">
        <f t="shared" si="10"/>
        <v>-876786.05999999982</v>
      </c>
      <c r="FN27" s="18">
        <f t="shared" si="10"/>
        <v>0</v>
      </c>
      <c r="FO27" s="18">
        <f t="shared" si="10"/>
        <v>-26410.14</v>
      </c>
      <c r="FP27" s="18">
        <f t="shared" si="10"/>
        <v>0</v>
      </c>
      <c r="FQ27" s="18">
        <f t="shared" si="10"/>
        <v>0</v>
      </c>
      <c r="FR27" s="18">
        <f t="shared" si="10"/>
        <v>0</v>
      </c>
      <c r="FS27" s="18">
        <f t="shared" si="10"/>
        <v>0</v>
      </c>
      <c r="FT27" s="18">
        <f t="shared" si="10"/>
        <v>0</v>
      </c>
      <c r="FU27" s="18">
        <f t="shared" si="10"/>
        <v>0</v>
      </c>
      <c r="FV27" s="18">
        <f t="shared" si="10"/>
        <v>0</v>
      </c>
      <c r="FW27" s="18">
        <f t="shared" si="10"/>
        <v>0</v>
      </c>
      <c r="FX27" s="18">
        <f t="shared" si="10"/>
        <v>-2919890.1349999998</v>
      </c>
      <c r="FY27" s="18">
        <f>SUM(B27:FX27)</f>
        <v>-17147457.697500005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>ROUND(B17+B27,2)</f>
        <v>4781828.12</v>
      </c>
      <c r="C29" s="25">
        <f t="shared" ref="C29:BN29" si="11">ROUND(C17+C27,2)</f>
        <v>31170583.489999998</v>
      </c>
      <c r="D29" s="25">
        <f t="shared" si="11"/>
        <v>3188103.79</v>
      </c>
      <c r="E29" s="25">
        <f t="shared" si="11"/>
        <v>17134779.010000002</v>
      </c>
      <c r="F29" s="25">
        <f t="shared" si="11"/>
        <v>1439824.59</v>
      </c>
      <c r="G29" s="25">
        <f t="shared" si="11"/>
        <v>1109611.45</v>
      </c>
      <c r="H29" s="25">
        <f t="shared" si="11"/>
        <v>7203936.2400000002</v>
      </c>
      <c r="I29" s="25">
        <f t="shared" si="11"/>
        <v>1685804.69</v>
      </c>
      <c r="J29" s="25">
        <f t="shared" si="11"/>
        <v>224830.66</v>
      </c>
      <c r="K29" s="25">
        <f t="shared" si="11"/>
        <v>574887.39</v>
      </c>
      <c r="L29" s="25">
        <f t="shared" si="11"/>
        <v>560176.06000000006</v>
      </c>
      <c r="M29" s="25">
        <f t="shared" si="11"/>
        <v>47185379.100000001</v>
      </c>
      <c r="N29" s="25">
        <f t="shared" si="11"/>
        <v>8845563.0700000003</v>
      </c>
      <c r="O29" s="25">
        <f t="shared" si="11"/>
        <v>329526.27</v>
      </c>
      <c r="P29" s="25">
        <f t="shared" si="11"/>
        <v>33471864.879999999</v>
      </c>
      <c r="Q29" s="25">
        <f t="shared" si="11"/>
        <v>5655526.7000000002</v>
      </c>
      <c r="R29" s="25">
        <f t="shared" si="11"/>
        <v>627987.17000000004</v>
      </c>
      <c r="S29" s="25">
        <f t="shared" si="11"/>
        <v>273656.44</v>
      </c>
      <c r="T29" s="25">
        <f t="shared" si="11"/>
        <v>82284.25</v>
      </c>
      <c r="U29" s="25">
        <f t="shared" si="11"/>
        <v>277246.21000000002</v>
      </c>
      <c r="V29" s="25">
        <f t="shared" si="11"/>
        <v>139020.93</v>
      </c>
      <c r="W29" s="25">
        <f t="shared" si="11"/>
        <v>107342.04</v>
      </c>
      <c r="X29" s="25">
        <f t="shared" si="11"/>
        <v>739724.19</v>
      </c>
      <c r="Y29" s="25">
        <f t="shared" si="11"/>
        <v>344865.98</v>
      </c>
      <c r="Z29" s="25">
        <f t="shared" si="11"/>
        <v>26235216.170000002</v>
      </c>
      <c r="AA29" s="25">
        <f t="shared" si="11"/>
        <v>6971130.5599999996</v>
      </c>
      <c r="AB29" s="25">
        <f t="shared" si="11"/>
        <v>332579.90999999997</v>
      </c>
      <c r="AC29" s="25">
        <f t="shared" si="11"/>
        <v>692409.75</v>
      </c>
      <c r="AD29" s="25">
        <f t="shared" si="11"/>
        <v>135369.16</v>
      </c>
      <c r="AE29" s="25">
        <f t="shared" si="11"/>
        <v>190821.14</v>
      </c>
      <c r="AF29" s="25">
        <f t="shared" si="11"/>
        <v>1454770.54</v>
      </c>
      <c r="AG29" s="25">
        <f t="shared" si="11"/>
        <v>1174470.3500000001</v>
      </c>
      <c r="AH29" s="25">
        <f t="shared" si="11"/>
        <v>388737.1</v>
      </c>
      <c r="AI29" s="25">
        <f t="shared" si="11"/>
        <v>336167.62</v>
      </c>
      <c r="AJ29" s="25">
        <f t="shared" si="11"/>
        <v>178096.15</v>
      </c>
      <c r="AK29" s="25">
        <f t="shared" si="11"/>
        <v>243219.26</v>
      </c>
      <c r="AL29" s="25">
        <f t="shared" si="11"/>
        <v>450123.16</v>
      </c>
      <c r="AM29" s="25">
        <f t="shared" si="11"/>
        <v>3679.37</v>
      </c>
      <c r="AN29" s="25">
        <f t="shared" si="11"/>
        <v>4364706.9800000004</v>
      </c>
      <c r="AO29" s="25">
        <f t="shared" si="11"/>
        <v>41416698.719999999</v>
      </c>
      <c r="AP29" s="25">
        <f t="shared" si="11"/>
        <v>280216.64</v>
      </c>
      <c r="AQ29" s="25">
        <f t="shared" si="11"/>
        <v>40410056.479999997</v>
      </c>
      <c r="AR29" s="25">
        <f t="shared" si="11"/>
        <v>2276691.15</v>
      </c>
      <c r="AS29" s="25">
        <f t="shared" si="11"/>
        <v>1201988.8700000001</v>
      </c>
      <c r="AT29" s="25">
        <f t="shared" si="11"/>
        <v>202878.34</v>
      </c>
      <c r="AU29" s="25">
        <f t="shared" si="11"/>
        <v>423986.83</v>
      </c>
      <c r="AV29" s="25">
        <f t="shared" si="11"/>
        <v>372737.65</v>
      </c>
      <c r="AW29" s="25">
        <f t="shared" si="11"/>
        <v>149709.26999999999</v>
      </c>
      <c r="AX29" s="25">
        <f t="shared" si="11"/>
        <v>466557.35</v>
      </c>
      <c r="AY29" s="25">
        <f t="shared" si="11"/>
        <v>13311581.369999999</v>
      </c>
      <c r="AZ29" s="25">
        <f t="shared" si="11"/>
        <v>8585580.5500000007</v>
      </c>
      <c r="BA29" s="25">
        <f t="shared" si="11"/>
        <v>8534780.8900000006</v>
      </c>
      <c r="BB29" s="25">
        <f t="shared" si="11"/>
        <v>18428130.449999999</v>
      </c>
      <c r="BC29" s="25">
        <f t="shared" si="11"/>
        <v>2798240.08</v>
      </c>
      <c r="BD29" s="25">
        <f t="shared" si="11"/>
        <v>1017266.45</v>
      </c>
      <c r="BE29" s="25">
        <f t="shared" si="11"/>
        <v>21703881.140000001</v>
      </c>
      <c r="BF29" s="25">
        <f t="shared" si="11"/>
        <v>1150938.43</v>
      </c>
      <c r="BG29" s="25">
        <f t="shared" si="11"/>
        <v>636154.62</v>
      </c>
      <c r="BH29" s="25">
        <f t="shared" si="11"/>
        <v>432831.91</v>
      </c>
      <c r="BI29" s="25">
        <f t="shared" si="11"/>
        <v>4490196.63</v>
      </c>
      <c r="BJ29" s="25">
        <f t="shared" si="11"/>
        <v>36773667.399999999</v>
      </c>
      <c r="BK29" s="25">
        <f t="shared" si="11"/>
        <v>158107.35</v>
      </c>
      <c r="BL29" s="25">
        <f t="shared" si="11"/>
        <v>403896.41</v>
      </c>
      <c r="BM29" s="25">
        <f t="shared" si="11"/>
        <v>2949353.78</v>
      </c>
      <c r="BN29" s="25">
        <f t="shared" si="11"/>
        <v>855559.19</v>
      </c>
      <c r="BO29" s="25">
        <f t="shared" ref="BO29:DZ29" si="12">ROUND(BO17+BO27,2)</f>
        <v>110101.39</v>
      </c>
      <c r="BP29" s="25">
        <f t="shared" si="12"/>
        <v>2294938.52</v>
      </c>
      <c r="BQ29" s="25">
        <f t="shared" si="12"/>
        <v>4986955.54</v>
      </c>
      <c r="BR29" s="25">
        <f t="shared" si="12"/>
        <v>1371220.01</v>
      </c>
      <c r="BS29" s="25">
        <f t="shared" si="12"/>
        <v>210357.38</v>
      </c>
      <c r="BT29" s="25">
        <f t="shared" si="12"/>
        <v>296510.95</v>
      </c>
      <c r="BU29" s="25">
        <f t="shared" si="12"/>
        <v>0</v>
      </c>
      <c r="BV29" s="25">
        <f t="shared" si="12"/>
        <v>871245.6</v>
      </c>
      <c r="BW29" s="25">
        <f t="shared" si="12"/>
        <v>91869.05</v>
      </c>
      <c r="BX29" s="25">
        <f t="shared" si="12"/>
        <v>402161.3</v>
      </c>
      <c r="BY29" s="25">
        <f t="shared" si="12"/>
        <v>384043.21</v>
      </c>
      <c r="BZ29" s="25">
        <f t="shared" si="12"/>
        <v>69146.039999999994</v>
      </c>
      <c r="CA29" s="25">
        <f t="shared" si="12"/>
        <v>51333159.170000002</v>
      </c>
      <c r="CB29" s="25">
        <f t="shared" si="12"/>
        <v>261781.71</v>
      </c>
      <c r="CC29" s="25">
        <f t="shared" si="12"/>
        <v>154724.26999999999</v>
      </c>
      <c r="CD29" s="25">
        <f t="shared" si="12"/>
        <v>69832.08</v>
      </c>
      <c r="CE29" s="25">
        <f t="shared" si="12"/>
        <v>151461.94</v>
      </c>
      <c r="CF29" s="25">
        <f t="shared" si="12"/>
        <v>229013.8</v>
      </c>
      <c r="CG29" s="25">
        <f t="shared" si="12"/>
        <v>185928.4</v>
      </c>
      <c r="CH29" s="25">
        <f t="shared" si="12"/>
        <v>601155.51</v>
      </c>
      <c r="CI29" s="25">
        <f t="shared" si="12"/>
        <v>115404.27</v>
      </c>
      <c r="CJ29" s="25">
        <f t="shared" si="12"/>
        <v>2161515.88</v>
      </c>
      <c r="CK29" s="25">
        <f t="shared" si="12"/>
        <v>1347354.82</v>
      </c>
      <c r="CL29" s="25">
        <f t="shared" si="12"/>
        <v>563287.06999999995</v>
      </c>
      <c r="CM29" s="25">
        <f t="shared" si="12"/>
        <v>20984135.739999998</v>
      </c>
      <c r="CN29" s="25">
        <f t="shared" si="12"/>
        <v>8705716.4399999995</v>
      </c>
      <c r="CO29" s="25">
        <f t="shared" si="12"/>
        <v>0</v>
      </c>
      <c r="CP29" s="25">
        <f t="shared" si="12"/>
        <v>935972.93</v>
      </c>
      <c r="CQ29" s="25">
        <f t="shared" si="12"/>
        <v>392705.84</v>
      </c>
      <c r="CR29" s="25">
        <f t="shared" si="12"/>
        <v>243890.14</v>
      </c>
      <c r="CS29" s="25">
        <f t="shared" si="12"/>
        <v>264320.95</v>
      </c>
      <c r="CT29" s="25">
        <f t="shared" si="12"/>
        <v>413790.61</v>
      </c>
      <c r="CU29" s="25">
        <f t="shared" si="12"/>
        <v>74168.23</v>
      </c>
      <c r="CV29" s="25">
        <f t="shared" si="12"/>
        <v>282620.68</v>
      </c>
      <c r="CW29" s="25">
        <f t="shared" si="12"/>
        <v>438018.7</v>
      </c>
      <c r="CX29" s="25">
        <f t="shared" si="12"/>
        <v>114307.6</v>
      </c>
      <c r="CY29" s="25">
        <f t="shared" si="12"/>
        <v>1613584.91</v>
      </c>
      <c r="CZ29" s="25">
        <f t="shared" si="12"/>
        <v>184415.63</v>
      </c>
      <c r="DA29" s="25">
        <f t="shared" si="12"/>
        <v>285272.87</v>
      </c>
      <c r="DB29" s="25">
        <f t="shared" si="12"/>
        <v>184618.14</v>
      </c>
      <c r="DC29" s="25">
        <f t="shared" si="12"/>
        <v>299969.33</v>
      </c>
      <c r="DD29" s="25">
        <f t="shared" si="12"/>
        <v>193723.08</v>
      </c>
      <c r="DE29" s="25">
        <f t="shared" si="12"/>
        <v>16395935.76</v>
      </c>
      <c r="DF29" s="25">
        <f t="shared" si="12"/>
        <v>55025.59</v>
      </c>
      <c r="DG29" s="25">
        <f t="shared" si="12"/>
        <v>1168199.45</v>
      </c>
      <c r="DH29" s="25">
        <f t="shared" si="12"/>
        <v>1624541.91</v>
      </c>
      <c r="DI29" s="25">
        <f t="shared" si="12"/>
        <v>716932.84</v>
      </c>
      <c r="DJ29" s="25">
        <f t="shared" si="12"/>
        <v>405873.34</v>
      </c>
      <c r="DK29" s="25">
        <f t="shared" si="12"/>
        <v>3506870.1</v>
      </c>
      <c r="DL29" s="25">
        <f t="shared" si="12"/>
        <v>403891.86</v>
      </c>
      <c r="DM29" s="25">
        <f t="shared" si="12"/>
        <v>938975.43</v>
      </c>
      <c r="DN29" s="25">
        <f t="shared" si="12"/>
        <v>2976299.96</v>
      </c>
      <c r="DO29" s="25">
        <f t="shared" si="12"/>
        <v>237174.58</v>
      </c>
      <c r="DP29" s="25">
        <f t="shared" si="12"/>
        <v>0</v>
      </c>
      <c r="DQ29" s="25">
        <f t="shared" si="12"/>
        <v>1136391.05</v>
      </c>
      <c r="DR29" s="25">
        <f t="shared" si="12"/>
        <v>591560.63</v>
      </c>
      <c r="DS29" s="25">
        <f t="shared" si="12"/>
        <v>276008.61</v>
      </c>
      <c r="DT29" s="25">
        <f t="shared" si="12"/>
        <v>364639.29</v>
      </c>
      <c r="DU29" s="25">
        <f t="shared" si="12"/>
        <v>373789.8</v>
      </c>
      <c r="DV29" s="25">
        <f t="shared" si="12"/>
        <v>463791.3</v>
      </c>
      <c r="DW29" s="25">
        <f t="shared" si="12"/>
        <v>183484.72</v>
      </c>
      <c r="DX29" s="25">
        <f t="shared" si="12"/>
        <v>194740.07</v>
      </c>
      <c r="DY29" s="25">
        <f t="shared" si="12"/>
        <v>394220.36</v>
      </c>
      <c r="DZ29" s="25">
        <f t="shared" si="12"/>
        <v>0</v>
      </c>
      <c r="EA29" s="25">
        <f t="shared" ref="EA29:FX29" si="13">ROUND(EA17+EA27,2)</f>
        <v>399053.42</v>
      </c>
      <c r="EB29" s="25">
        <f t="shared" si="13"/>
        <v>278819.37</v>
      </c>
      <c r="EC29" s="25">
        <f t="shared" si="13"/>
        <v>0</v>
      </c>
      <c r="ED29" s="25">
        <f t="shared" si="13"/>
        <v>261765.34</v>
      </c>
      <c r="EE29" s="25">
        <f t="shared" si="13"/>
        <v>1154481.72</v>
      </c>
      <c r="EF29" s="25">
        <f t="shared" si="13"/>
        <v>272815.95</v>
      </c>
      <c r="EG29" s="25">
        <f t="shared" si="13"/>
        <v>300962.65999999997</v>
      </c>
      <c r="EH29" s="25">
        <f t="shared" si="13"/>
        <v>10526499.640000001</v>
      </c>
      <c r="EI29" s="25">
        <f t="shared" si="13"/>
        <v>9312671.4299999997</v>
      </c>
      <c r="EJ29" s="25">
        <f t="shared" si="13"/>
        <v>640733.22</v>
      </c>
      <c r="EK29" s="25">
        <f t="shared" si="13"/>
        <v>424777.53</v>
      </c>
      <c r="EL29" s="25">
        <f t="shared" si="13"/>
        <v>318780.81</v>
      </c>
      <c r="EM29" s="25">
        <f t="shared" si="13"/>
        <v>1102743.9099999999</v>
      </c>
      <c r="EN29" s="25">
        <f t="shared" si="13"/>
        <v>291208.36</v>
      </c>
      <c r="EO29" s="25">
        <f t="shared" si="13"/>
        <v>261046.43</v>
      </c>
      <c r="EP29" s="25">
        <f t="shared" si="13"/>
        <v>1869538.55</v>
      </c>
      <c r="EQ29" s="25">
        <f t="shared" si="13"/>
        <v>166961.51</v>
      </c>
      <c r="ER29" s="25">
        <f t="shared" si="13"/>
        <v>186696</v>
      </c>
      <c r="ES29" s="25">
        <f t="shared" si="13"/>
        <v>261157.98</v>
      </c>
      <c r="ET29" s="25">
        <f t="shared" si="13"/>
        <v>549421.66</v>
      </c>
      <c r="EU29" s="25">
        <f t="shared" si="13"/>
        <v>91209.75</v>
      </c>
      <c r="EV29" s="25">
        <f t="shared" si="13"/>
        <v>537680.21</v>
      </c>
      <c r="EW29" s="25">
        <f t="shared" si="13"/>
        <v>271886.09000000003</v>
      </c>
      <c r="EX29" s="25">
        <f t="shared" si="13"/>
        <v>557359.26</v>
      </c>
      <c r="EY29" s="25">
        <f t="shared" si="13"/>
        <v>162646</v>
      </c>
      <c r="EZ29" s="25">
        <f t="shared" si="13"/>
        <v>920418.11</v>
      </c>
      <c r="FA29" s="25">
        <f t="shared" si="13"/>
        <v>38323.58</v>
      </c>
      <c r="FB29" s="25">
        <f t="shared" si="13"/>
        <v>1117122.78</v>
      </c>
      <c r="FC29" s="25">
        <f t="shared" si="13"/>
        <v>332129.34000000003</v>
      </c>
      <c r="FD29" s="25">
        <f t="shared" si="13"/>
        <v>118310.07</v>
      </c>
      <c r="FE29" s="25">
        <f t="shared" si="13"/>
        <v>329826.15999999997</v>
      </c>
      <c r="FF29" s="25">
        <f t="shared" si="13"/>
        <v>155107.59</v>
      </c>
      <c r="FG29" s="25">
        <f t="shared" si="13"/>
        <v>75497.850000000006</v>
      </c>
      <c r="FH29" s="25">
        <f t="shared" si="13"/>
        <v>590217.56999999995</v>
      </c>
      <c r="FI29" s="25">
        <f t="shared" si="13"/>
        <v>350050.24</v>
      </c>
      <c r="FJ29" s="25">
        <f t="shared" si="13"/>
        <v>272764.55</v>
      </c>
      <c r="FK29" s="25">
        <f t="shared" si="13"/>
        <v>5005404.2</v>
      </c>
      <c r="FL29" s="25">
        <f t="shared" si="13"/>
        <v>1204482.3600000001</v>
      </c>
      <c r="FM29" s="25">
        <f t="shared" si="13"/>
        <v>21966055.23</v>
      </c>
      <c r="FN29" s="25">
        <f t="shared" si="13"/>
        <v>0</v>
      </c>
      <c r="FO29" s="25">
        <f t="shared" si="13"/>
        <v>1809105.8</v>
      </c>
      <c r="FP29" s="25">
        <f t="shared" si="13"/>
        <v>0</v>
      </c>
      <c r="FQ29" s="25">
        <f t="shared" si="13"/>
        <v>0</v>
      </c>
      <c r="FR29" s="25">
        <f t="shared" si="13"/>
        <v>0</v>
      </c>
      <c r="FS29" s="25">
        <f t="shared" si="13"/>
        <v>0</v>
      </c>
      <c r="FT29" s="25">
        <f t="shared" si="13"/>
        <v>575397.16</v>
      </c>
      <c r="FU29" s="25">
        <f t="shared" si="13"/>
        <v>487314.65</v>
      </c>
      <c r="FV29" s="25">
        <f t="shared" si="13"/>
        <v>319341.21000000002</v>
      </c>
      <c r="FW29" s="25">
        <f t="shared" si="13"/>
        <v>174830.46</v>
      </c>
      <c r="FX29" s="25">
        <f t="shared" si="13"/>
        <v>31267558.190000001</v>
      </c>
      <c r="FY29" s="25">
        <f>SUM(B29:FX29)</f>
        <v>653330458.16999996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670477915.8499999</v>
      </c>
      <c r="C32" s="39">
        <f>FY29</f>
        <v>653330458.16999996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3" x14ac:dyDescent="0.25">
      <c r="B33" s="48">
        <f>+B17+K17+M17+N17+P17+AA17+AK17+AM17+AO17+AQ17+AR17+AS17+BU17+BX17+CI17+CM17+CN17+CO17+CY17+DZ17+EC17+EO17+EQ17+EV17+EZ17+FH17+FJ17+FK17+FL17+FO17+BL17+AZ17+BF17+CS17</f>
        <v>246726289.74000004</v>
      </c>
      <c r="C33" s="49">
        <f>+B29+K29+M29+N29+P29+AA29+AK29+AM29+AO29+AQ29+AR29+AS29+BU29+BX29+CI29+CM29+CN29+CO29+CY29+DZ29+EC29+EO29+EQ29+EV29+EZ29+FH29+FJ29+FK29+FL29+FO29+BL29+AZ29+BF29+CS29</f>
        <v>240376806.7100001</v>
      </c>
      <c r="D33" s="50" t="s">
        <v>407</v>
      </c>
      <c r="E33" s="26"/>
      <c r="AJ33" s="4"/>
      <c r="AQ33" s="22"/>
      <c r="CE33" s="25"/>
      <c r="EC33" s="26"/>
      <c r="FX33" s="4"/>
      <c r="FY33" s="4"/>
    </row>
    <row r="34" spans="1:183" x14ac:dyDescent="0.25">
      <c r="B34" s="26">
        <f>B32-B33</f>
        <v>423751626.1099999</v>
      </c>
      <c r="C34" s="26">
        <f>C32-C33</f>
        <v>412953651.45999986</v>
      </c>
      <c r="AJ34" s="4"/>
      <c r="FX34" s="4"/>
      <c r="FY34" s="10"/>
    </row>
    <row r="35" spans="1:183" x14ac:dyDescent="0.25">
      <c r="B35" s="26"/>
      <c r="C35" s="26"/>
      <c r="AJ35" s="4"/>
      <c r="FX35" s="4"/>
      <c r="FY35" s="10"/>
    </row>
    <row r="36" spans="1:183" x14ac:dyDescent="0.25">
      <c r="A36" s="43"/>
      <c r="B36" s="26"/>
      <c r="FX36" s="4"/>
    </row>
    <row r="37" spans="1:183" x14ac:dyDescent="0.25"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</row>
    <row r="38" spans="1:183" x14ac:dyDescent="0.25"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"/>
      <c r="FY38" s="12"/>
      <c r="FZ38" s="44"/>
      <c r="GA38" s="26"/>
    </row>
    <row r="39" spans="1:183" x14ac:dyDescent="0.25">
      <c r="FX39" s="4"/>
    </row>
    <row r="40" spans="1:183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"/>
      <c r="FY40" s="26"/>
    </row>
    <row r="41" spans="1:183" x14ac:dyDescent="0.25">
      <c r="B41" s="4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4"/>
    </row>
    <row r="43" spans="1:183" x14ac:dyDescent="0.25">
      <c r="FX43" s="4"/>
    </row>
    <row r="44" spans="1:183" x14ac:dyDescent="0.25">
      <c r="FX44" s="4"/>
    </row>
    <row r="45" spans="1:183" x14ac:dyDescent="0.25">
      <c r="FX45" s="4"/>
    </row>
    <row r="46" spans="1:183" x14ac:dyDescent="0.25">
      <c r="FX46" s="4"/>
    </row>
    <row r="47" spans="1:183" x14ac:dyDescent="0.25">
      <c r="FX47" s="4"/>
    </row>
    <row r="48" spans="1:183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</sheetData>
  <conditionalFormatting sqref="A3">
    <cfRule type="cellIs" dxfId="13" priority="2" operator="greaterThan">
      <formula>0</formula>
    </cfRule>
  </conditionalFormatting>
  <conditionalFormatting sqref="B4:CR4 CT4:FX4">
    <cfRule type="cellIs" dxfId="12" priority="1" operator="greater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CAFAE-BC72-4636-BA5B-23FCB37852A9}">
  <dimension ref="A1:IT73"/>
  <sheetViews>
    <sheetView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B5" sqref="B5"/>
    </sheetView>
  </sheetViews>
  <sheetFormatPr defaultColWidth="24.7265625" defaultRowHeight="12.5" x14ac:dyDescent="0.25"/>
  <cols>
    <col min="1" max="1" width="36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6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37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8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36"/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6556</v>
      </c>
      <c r="C5" s="6">
        <v>34494.399999999994</v>
      </c>
      <c r="D5" s="6">
        <v>5215.8999999999996</v>
      </c>
      <c r="E5" s="6">
        <v>22689.5</v>
      </c>
      <c r="F5" s="6">
        <v>1550.5</v>
      </c>
      <c r="G5" s="6">
        <v>1112</v>
      </c>
      <c r="H5" s="6">
        <v>7356.9</v>
      </c>
      <c r="I5" s="6">
        <v>2101.4</v>
      </c>
      <c r="J5" s="6">
        <v>270</v>
      </c>
      <c r="K5" s="6">
        <v>2192.6</v>
      </c>
      <c r="L5" s="6">
        <v>1008.8</v>
      </c>
      <c r="M5" s="6">
        <v>50909.1</v>
      </c>
      <c r="N5" s="6">
        <v>13189.5</v>
      </c>
      <c r="O5" s="6">
        <v>347</v>
      </c>
      <c r="P5" s="6">
        <v>36845</v>
      </c>
      <c r="Q5" s="6">
        <v>6074.5</v>
      </c>
      <c r="R5" s="6">
        <v>1606.3</v>
      </c>
      <c r="S5" s="6">
        <v>162.80000000000001</v>
      </c>
      <c r="T5" s="6">
        <v>51.7</v>
      </c>
      <c r="U5" s="6">
        <v>260.60000000000002</v>
      </c>
      <c r="V5" s="6">
        <v>208.9</v>
      </c>
      <c r="W5" s="6">
        <v>50</v>
      </c>
      <c r="X5" s="6">
        <v>948.7</v>
      </c>
      <c r="Y5" s="6">
        <v>230.5</v>
      </c>
      <c r="Z5" s="6">
        <v>31024.400000000001</v>
      </c>
      <c r="AA5" s="6">
        <v>27406</v>
      </c>
      <c r="AB5" s="6">
        <v>932.5</v>
      </c>
      <c r="AC5" s="6">
        <v>1260.5999999999999</v>
      </c>
      <c r="AD5" s="6">
        <v>94</v>
      </c>
      <c r="AE5" s="6">
        <v>172</v>
      </c>
      <c r="AF5" s="6">
        <v>612.29999999999995</v>
      </c>
      <c r="AG5" s="6">
        <v>977.5</v>
      </c>
      <c r="AH5" s="6">
        <v>400</v>
      </c>
      <c r="AI5" s="6">
        <v>166</v>
      </c>
      <c r="AJ5" s="6">
        <v>170.4</v>
      </c>
      <c r="AK5" s="6">
        <v>282</v>
      </c>
      <c r="AL5" s="6">
        <v>371.8</v>
      </c>
      <c r="AM5" s="6">
        <v>314.3</v>
      </c>
      <c r="AN5" s="6">
        <v>4353.3999999999996</v>
      </c>
      <c r="AO5" s="6">
        <v>83844</v>
      </c>
      <c r="AP5" s="6">
        <v>237.8</v>
      </c>
      <c r="AQ5" s="6">
        <v>60793.26</v>
      </c>
      <c r="AR5" s="6">
        <v>6309.7999999999993</v>
      </c>
      <c r="AS5" s="6">
        <v>2651.4</v>
      </c>
      <c r="AT5" s="6">
        <v>305.5</v>
      </c>
      <c r="AU5" s="6">
        <v>307.5</v>
      </c>
      <c r="AV5" s="6">
        <v>255.8</v>
      </c>
      <c r="AW5" s="6">
        <v>66.3</v>
      </c>
      <c r="AX5" s="6">
        <v>424.3</v>
      </c>
      <c r="AY5" s="6">
        <v>12382</v>
      </c>
      <c r="AZ5" s="6">
        <v>9172.2999999999993</v>
      </c>
      <c r="BA5" s="6">
        <v>7569.5</v>
      </c>
      <c r="BB5" s="6">
        <v>21945.200000000001</v>
      </c>
      <c r="BC5" s="6">
        <v>3635</v>
      </c>
      <c r="BD5" s="6">
        <v>1259.2</v>
      </c>
      <c r="BE5" s="6">
        <v>25664.7</v>
      </c>
      <c r="BF5" s="6">
        <v>899.7</v>
      </c>
      <c r="BG5" s="6">
        <v>590.29999999999995</v>
      </c>
      <c r="BH5" s="6">
        <v>257.10000000000002</v>
      </c>
      <c r="BI5" s="6">
        <v>6303.3</v>
      </c>
      <c r="BJ5" s="6">
        <v>30973.9</v>
      </c>
      <c r="BK5" s="6">
        <v>96.7</v>
      </c>
      <c r="BL5" s="6">
        <v>420</v>
      </c>
      <c r="BM5" s="6">
        <v>3202.6</v>
      </c>
      <c r="BN5" s="6">
        <v>1287.2</v>
      </c>
      <c r="BO5" s="6">
        <v>169.6</v>
      </c>
      <c r="BP5" s="6">
        <v>5695</v>
      </c>
      <c r="BQ5" s="6">
        <v>4499.6000000000004</v>
      </c>
      <c r="BR5" s="6">
        <v>1116.0999999999999</v>
      </c>
      <c r="BS5" s="6">
        <v>386.6</v>
      </c>
      <c r="BT5" s="6">
        <v>417</v>
      </c>
      <c r="BU5" s="6">
        <v>1232.5999999999999</v>
      </c>
      <c r="BV5" s="6">
        <v>1992.9</v>
      </c>
      <c r="BW5" s="6">
        <v>69.2</v>
      </c>
      <c r="BX5" s="6">
        <v>459.3</v>
      </c>
      <c r="BY5" s="6">
        <v>203.7</v>
      </c>
      <c r="BZ5" s="6">
        <v>150.6</v>
      </c>
      <c r="CA5" s="6">
        <v>74061.599999999991</v>
      </c>
      <c r="CB5" s="6">
        <v>188</v>
      </c>
      <c r="CC5" s="6">
        <v>211.3</v>
      </c>
      <c r="CD5" s="6">
        <v>151.80000000000001</v>
      </c>
      <c r="CE5" s="6">
        <v>114.9</v>
      </c>
      <c r="CF5" s="6">
        <v>201.5</v>
      </c>
      <c r="CG5" s="6">
        <v>100.2</v>
      </c>
      <c r="CH5" s="6">
        <v>697.5</v>
      </c>
      <c r="CI5" s="6">
        <v>896.7</v>
      </c>
      <c r="CJ5" s="6">
        <v>5095.8999999999996</v>
      </c>
      <c r="CK5" s="6">
        <v>1281.3</v>
      </c>
      <c r="CL5" s="6">
        <v>732.7</v>
      </c>
      <c r="CM5" s="6">
        <v>29268</v>
      </c>
      <c r="CN5" s="6">
        <v>14539.6</v>
      </c>
      <c r="CO5" s="6">
        <v>971.7</v>
      </c>
      <c r="CP5" s="6">
        <v>773</v>
      </c>
      <c r="CQ5" s="6">
        <v>233.2</v>
      </c>
      <c r="CR5" s="6">
        <v>301.60000000000002</v>
      </c>
      <c r="CS5" s="6">
        <v>103.8</v>
      </c>
      <c r="CT5" s="6">
        <v>406.4</v>
      </c>
      <c r="CU5" s="6">
        <v>50</v>
      </c>
      <c r="CV5" s="6">
        <v>206</v>
      </c>
      <c r="CW5" s="6">
        <v>462.5</v>
      </c>
      <c r="CX5" s="6">
        <v>50</v>
      </c>
      <c r="CY5" s="6">
        <v>1843.3</v>
      </c>
      <c r="CZ5" s="6">
        <v>199.5</v>
      </c>
      <c r="DA5" s="6">
        <v>320.5</v>
      </c>
      <c r="DB5" s="6">
        <v>183</v>
      </c>
      <c r="DC5" s="6">
        <v>156</v>
      </c>
      <c r="DD5" s="6">
        <v>297.89999999999998</v>
      </c>
      <c r="DE5" s="6">
        <v>19790.3</v>
      </c>
      <c r="DF5" s="6">
        <v>104</v>
      </c>
      <c r="DG5" s="6">
        <v>1860.6</v>
      </c>
      <c r="DH5" s="6">
        <v>2431.8000000000002</v>
      </c>
      <c r="DI5" s="6">
        <v>639.5</v>
      </c>
      <c r="DJ5" s="6">
        <v>500</v>
      </c>
      <c r="DK5" s="6">
        <v>5726.4</v>
      </c>
      <c r="DL5" s="6">
        <v>232.8</v>
      </c>
      <c r="DM5" s="6">
        <v>1320</v>
      </c>
      <c r="DN5" s="6">
        <v>3248</v>
      </c>
      <c r="DO5" s="6">
        <v>198.3</v>
      </c>
      <c r="DP5" s="6">
        <v>834</v>
      </c>
      <c r="DQ5" s="6">
        <v>1343.6</v>
      </c>
      <c r="DR5" s="6">
        <v>639</v>
      </c>
      <c r="DS5" s="6">
        <v>175</v>
      </c>
      <c r="DT5" s="6">
        <v>361</v>
      </c>
      <c r="DU5" s="6">
        <v>214</v>
      </c>
      <c r="DV5" s="6">
        <v>307.7</v>
      </c>
      <c r="DW5" s="6">
        <v>164.2</v>
      </c>
      <c r="DX5" s="6">
        <v>305.3</v>
      </c>
      <c r="DY5" s="6">
        <v>716.4</v>
      </c>
      <c r="DZ5" s="6">
        <v>531.29999999999995</v>
      </c>
      <c r="EA5" s="6">
        <v>569.1</v>
      </c>
      <c r="EB5" s="6">
        <v>297.10000000000002</v>
      </c>
      <c r="EC5" s="6">
        <v>1562.4</v>
      </c>
      <c r="ED5" s="6">
        <v>190.2</v>
      </c>
      <c r="EE5" s="6">
        <v>1404.7</v>
      </c>
      <c r="EF5" s="6">
        <v>249.9</v>
      </c>
      <c r="EG5" s="6">
        <v>248</v>
      </c>
      <c r="EH5" s="6">
        <v>14178.9</v>
      </c>
      <c r="EI5" s="6">
        <v>10106</v>
      </c>
      <c r="EJ5" s="6">
        <v>682.8</v>
      </c>
      <c r="EK5" s="6">
        <v>474.5</v>
      </c>
      <c r="EL5" s="6">
        <v>384.9</v>
      </c>
      <c r="EM5" s="6">
        <v>979.8</v>
      </c>
      <c r="EN5" s="6">
        <v>314.2</v>
      </c>
      <c r="EO5" s="6">
        <v>419.7</v>
      </c>
      <c r="EP5" s="6">
        <v>2530.9</v>
      </c>
      <c r="EQ5" s="6">
        <v>316</v>
      </c>
      <c r="ER5" s="6">
        <v>181.4</v>
      </c>
      <c r="ES5" s="6">
        <v>191.2</v>
      </c>
      <c r="ET5" s="6">
        <v>574.6</v>
      </c>
      <c r="EU5" s="6">
        <v>78.8</v>
      </c>
      <c r="EV5" s="6">
        <v>839</v>
      </c>
      <c r="EW5" s="6">
        <v>169.3</v>
      </c>
      <c r="EX5" s="6">
        <v>779</v>
      </c>
      <c r="EY5" s="6">
        <v>128.5</v>
      </c>
      <c r="EZ5" s="6">
        <v>3455.1</v>
      </c>
      <c r="FA5" s="6">
        <v>295.5</v>
      </c>
      <c r="FB5" s="6">
        <v>1964.2</v>
      </c>
      <c r="FC5" s="6">
        <v>405.3</v>
      </c>
      <c r="FD5" s="6">
        <v>83.4</v>
      </c>
      <c r="FE5" s="6">
        <v>195.4</v>
      </c>
      <c r="FF5" s="6">
        <v>126.8</v>
      </c>
      <c r="FG5" s="6">
        <v>69.7</v>
      </c>
      <c r="FH5" s="6">
        <v>1739.1</v>
      </c>
      <c r="FI5" s="6">
        <v>2033</v>
      </c>
      <c r="FJ5" s="6">
        <v>2573.5</v>
      </c>
      <c r="FK5" s="6">
        <v>8294</v>
      </c>
      <c r="FL5" s="6">
        <v>3886</v>
      </c>
      <c r="FM5" s="6">
        <v>22184.9</v>
      </c>
      <c r="FN5" s="6">
        <v>1089.0999999999999</v>
      </c>
      <c r="FO5" s="6">
        <v>2280</v>
      </c>
      <c r="FP5" s="6">
        <v>986.9</v>
      </c>
      <c r="FQ5" s="6">
        <v>169.4</v>
      </c>
      <c r="FR5" s="6">
        <v>179.9</v>
      </c>
      <c r="FS5" s="6">
        <v>59</v>
      </c>
      <c r="FT5" s="6">
        <v>813.7</v>
      </c>
      <c r="FU5" s="6">
        <v>784</v>
      </c>
      <c r="FV5" s="6">
        <v>159.19999999999999</v>
      </c>
      <c r="FW5" s="6">
        <v>57.2</v>
      </c>
      <c r="FX5" s="7">
        <v>21220.1</v>
      </c>
      <c r="FY5" s="6">
        <f>SUM(B5:FX5)</f>
        <v>849914.25999999978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5129.3999999999996</v>
      </c>
      <c r="C6" s="7">
        <v>19578.8</v>
      </c>
      <c r="D6" s="7">
        <v>4800</v>
      </c>
      <c r="E6" s="7">
        <v>11977.3</v>
      </c>
      <c r="F6" s="7">
        <v>621.79999999999995</v>
      </c>
      <c r="G6" s="7">
        <v>464.6</v>
      </c>
      <c r="H6" s="7">
        <v>6298.3</v>
      </c>
      <c r="I6" s="7">
        <v>1529.6</v>
      </c>
      <c r="J6" s="7">
        <v>187.3</v>
      </c>
      <c r="K6" s="7">
        <v>1452</v>
      </c>
      <c r="L6" s="7">
        <v>823.3</v>
      </c>
      <c r="M6" s="7">
        <v>19147.7</v>
      </c>
      <c r="N6" s="7">
        <v>2888.2</v>
      </c>
      <c r="O6" s="7">
        <v>207.5</v>
      </c>
      <c r="P6" s="7">
        <v>31176.3</v>
      </c>
      <c r="Q6" s="7">
        <v>3514.2</v>
      </c>
      <c r="R6" s="7">
        <v>967.7</v>
      </c>
      <c r="S6" s="7">
        <v>124.6</v>
      </c>
      <c r="T6" s="7">
        <v>37.9</v>
      </c>
      <c r="U6" s="7">
        <v>184</v>
      </c>
      <c r="V6" s="7">
        <v>107.9</v>
      </c>
      <c r="W6" s="7">
        <v>15.9</v>
      </c>
      <c r="X6" s="7">
        <v>778.9</v>
      </c>
      <c r="Y6" s="7">
        <v>105.8</v>
      </c>
      <c r="Z6" s="7">
        <v>10312</v>
      </c>
      <c r="AA6" s="7">
        <v>7010.1</v>
      </c>
      <c r="AB6" s="7">
        <v>333.4</v>
      </c>
      <c r="AC6" s="7">
        <v>523.9</v>
      </c>
      <c r="AD6" s="7">
        <v>50.4</v>
      </c>
      <c r="AE6" s="7">
        <v>93.9</v>
      </c>
      <c r="AF6" s="7">
        <v>185.1</v>
      </c>
      <c r="AG6" s="7">
        <v>640.29999999999995</v>
      </c>
      <c r="AH6" s="7">
        <v>262.2</v>
      </c>
      <c r="AI6" s="7">
        <v>136.6</v>
      </c>
      <c r="AJ6" s="7">
        <v>148.80000000000001</v>
      </c>
      <c r="AK6" s="7">
        <v>234.9</v>
      </c>
      <c r="AL6" s="7">
        <v>240.9</v>
      </c>
      <c r="AM6" s="7">
        <v>164.8</v>
      </c>
      <c r="AN6" s="7">
        <v>2677.2</v>
      </c>
      <c r="AO6" s="7">
        <v>52550.9</v>
      </c>
      <c r="AP6" s="7">
        <v>135.1</v>
      </c>
      <c r="AQ6" s="7">
        <v>10577.7</v>
      </c>
      <c r="AR6" s="7">
        <v>2622.2</v>
      </c>
      <c r="AS6" s="7">
        <v>743.8</v>
      </c>
      <c r="AT6" s="7">
        <v>125</v>
      </c>
      <c r="AU6" s="7">
        <v>173.3</v>
      </c>
      <c r="AV6" s="7">
        <v>98.1</v>
      </c>
      <c r="AW6" s="7">
        <v>32</v>
      </c>
      <c r="AX6" s="7">
        <v>260.8</v>
      </c>
      <c r="AY6" s="7">
        <v>8656.7999999999993</v>
      </c>
      <c r="AZ6" s="7">
        <v>4798.3</v>
      </c>
      <c r="BA6" s="7">
        <v>3902</v>
      </c>
      <c r="BB6" s="7">
        <v>15605</v>
      </c>
      <c r="BC6" s="7">
        <v>665.7</v>
      </c>
      <c r="BD6" s="7">
        <v>508.9</v>
      </c>
      <c r="BE6" s="7">
        <v>5460.3</v>
      </c>
      <c r="BF6" s="7">
        <v>575.20000000000005</v>
      </c>
      <c r="BG6" s="7">
        <v>233.5</v>
      </c>
      <c r="BH6" s="7">
        <v>181.1</v>
      </c>
      <c r="BI6" s="7">
        <v>982.2</v>
      </c>
      <c r="BJ6" s="7">
        <v>12833.3</v>
      </c>
      <c r="BK6" s="7">
        <v>55.1</v>
      </c>
      <c r="BL6" s="7">
        <v>289.3</v>
      </c>
      <c r="BM6" s="7">
        <v>1967.5</v>
      </c>
      <c r="BN6" s="7">
        <v>722.5</v>
      </c>
      <c r="BO6" s="7">
        <v>108.2</v>
      </c>
      <c r="BP6" s="7">
        <v>3053.2</v>
      </c>
      <c r="BQ6" s="7">
        <v>1579.8</v>
      </c>
      <c r="BR6" s="7">
        <v>774.5</v>
      </c>
      <c r="BS6" s="7">
        <v>155</v>
      </c>
      <c r="BT6" s="7">
        <v>168.8</v>
      </c>
      <c r="BU6" s="7">
        <v>426.9</v>
      </c>
      <c r="BV6" s="7">
        <v>667.8</v>
      </c>
      <c r="BW6" s="7">
        <v>32.5</v>
      </c>
      <c r="BX6" s="7">
        <v>376.4</v>
      </c>
      <c r="BY6" s="7">
        <v>129.9</v>
      </c>
      <c r="BZ6" s="7">
        <v>54.2</v>
      </c>
      <c r="CA6" s="7">
        <v>23737.599999999999</v>
      </c>
      <c r="CB6" s="7">
        <v>123.1</v>
      </c>
      <c r="CC6" s="7">
        <v>23.7</v>
      </c>
      <c r="CD6" s="7">
        <v>80.400000000000006</v>
      </c>
      <c r="CE6" s="7">
        <v>33</v>
      </c>
      <c r="CF6" s="7">
        <v>111.9</v>
      </c>
      <c r="CG6" s="7">
        <v>85.1</v>
      </c>
      <c r="CH6" s="7">
        <v>464.6</v>
      </c>
      <c r="CI6" s="7">
        <v>466.2</v>
      </c>
      <c r="CJ6" s="7">
        <v>2222.6999999999998</v>
      </c>
      <c r="CK6" s="7">
        <v>532.1</v>
      </c>
      <c r="CL6" s="7">
        <v>419</v>
      </c>
      <c r="CM6" s="7">
        <v>10630.4</v>
      </c>
      <c r="CN6" s="7">
        <v>6039</v>
      </c>
      <c r="CO6" s="7">
        <v>477.9</v>
      </c>
      <c r="CP6" s="7">
        <v>628.20000000000005</v>
      </c>
      <c r="CQ6" s="7">
        <v>134.5</v>
      </c>
      <c r="CR6" s="7">
        <v>127.8</v>
      </c>
      <c r="CS6" s="7">
        <v>81.3</v>
      </c>
      <c r="CT6" s="7">
        <v>177.7</v>
      </c>
      <c r="CU6" s="7">
        <v>7.4</v>
      </c>
      <c r="CV6" s="7">
        <v>111</v>
      </c>
      <c r="CW6" s="7">
        <v>243.6</v>
      </c>
      <c r="CX6" s="7">
        <v>19.899999999999999</v>
      </c>
      <c r="CY6" s="7">
        <v>1091.3</v>
      </c>
      <c r="CZ6" s="7">
        <v>51</v>
      </c>
      <c r="DA6" s="7">
        <v>106.4</v>
      </c>
      <c r="DB6" s="7">
        <v>46.3</v>
      </c>
      <c r="DC6" s="7">
        <v>109.4</v>
      </c>
      <c r="DD6" s="7">
        <v>118</v>
      </c>
      <c r="DE6" s="7">
        <v>10976.6</v>
      </c>
      <c r="DF6" s="7">
        <v>59</v>
      </c>
      <c r="DG6" s="7">
        <v>1091.3</v>
      </c>
      <c r="DH6" s="7">
        <v>1583.9</v>
      </c>
      <c r="DI6" s="7">
        <v>320.39999999999998</v>
      </c>
      <c r="DJ6" s="7">
        <v>282.89999999999998</v>
      </c>
      <c r="DK6" s="7">
        <v>3498.4</v>
      </c>
      <c r="DL6" s="7">
        <v>139</v>
      </c>
      <c r="DM6" s="7">
        <v>895.8</v>
      </c>
      <c r="DN6" s="7">
        <v>2222.8000000000002</v>
      </c>
      <c r="DO6" s="7">
        <v>86.9</v>
      </c>
      <c r="DP6" s="7">
        <v>328.7</v>
      </c>
      <c r="DQ6" s="7">
        <v>1067</v>
      </c>
      <c r="DR6" s="7">
        <v>483.5</v>
      </c>
      <c r="DS6" s="7">
        <v>151.30000000000001</v>
      </c>
      <c r="DT6" s="7">
        <v>213.8</v>
      </c>
      <c r="DU6" s="7">
        <v>110.3</v>
      </c>
      <c r="DV6" s="7">
        <v>166.8</v>
      </c>
      <c r="DW6" s="7">
        <v>53.3</v>
      </c>
      <c r="DX6" s="7">
        <v>78.2</v>
      </c>
      <c r="DY6" s="7">
        <v>249.4</v>
      </c>
      <c r="DZ6" s="7">
        <v>219.1</v>
      </c>
      <c r="EA6" s="7">
        <v>364.6</v>
      </c>
      <c r="EB6" s="7">
        <v>96.4</v>
      </c>
      <c r="EC6" s="7">
        <v>103.1</v>
      </c>
      <c r="ED6" s="7">
        <v>135.69999999999999</v>
      </c>
      <c r="EE6" s="7">
        <v>1043.8</v>
      </c>
      <c r="EF6" s="7">
        <v>158</v>
      </c>
      <c r="EG6" s="7">
        <v>139.5</v>
      </c>
      <c r="EH6" s="7">
        <v>11759.2</v>
      </c>
      <c r="EI6" s="7">
        <v>5631.1</v>
      </c>
      <c r="EJ6" s="7">
        <v>274.39999999999998</v>
      </c>
      <c r="EK6" s="7">
        <v>244.2</v>
      </c>
      <c r="EL6" s="7">
        <v>213.4</v>
      </c>
      <c r="EM6" s="7">
        <v>700.4</v>
      </c>
      <c r="EN6" s="7">
        <v>151.30000000000001</v>
      </c>
      <c r="EO6" s="7">
        <v>114.9</v>
      </c>
      <c r="EP6" s="7">
        <v>531</v>
      </c>
      <c r="EQ6" s="7">
        <v>78.400000000000006</v>
      </c>
      <c r="ER6" s="7">
        <v>135.5</v>
      </c>
      <c r="ES6" s="7">
        <v>139.19999999999999</v>
      </c>
      <c r="ET6" s="7">
        <v>527.20000000000005</v>
      </c>
      <c r="EU6" s="7">
        <v>44.8</v>
      </c>
      <c r="EV6" s="7">
        <v>209.4</v>
      </c>
      <c r="EW6" s="7">
        <v>82.7</v>
      </c>
      <c r="EX6" s="7">
        <v>558.5</v>
      </c>
      <c r="EY6" s="7">
        <v>71.8</v>
      </c>
      <c r="EZ6" s="7">
        <v>1478.8</v>
      </c>
      <c r="FA6" s="7">
        <v>200.1</v>
      </c>
      <c r="FB6" s="7">
        <v>660.2</v>
      </c>
      <c r="FC6" s="7">
        <v>237.2</v>
      </c>
      <c r="FD6" s="7">
        <v>48</v>
      </c>
      <c r="FE6" s="7">
        <v>113.4</v>
      </c>
      <c r="FF6" s="7">
        <v>63</v>
      </c>
      <c r="FG6" s="7">
        <v>36.5</v>
      </c>
      <c r="FH6" s="7">
        <v>923.9</v>
      </c>
      <c r="FI6" s="7">
        <v>761.8</v>
      </c>
      <c r="FJ6" s="7">
        <v>1461.5</v>
      </c>
      <c r="FK6" s="7">
        <v>1926.6</v>
      </c>
      <c r="FL6" s="7">
        <v>1382.6</v>
      </c>
      <c r="FM6" s="7">
        <v>16548.599999999999</v>
      </c>
      <c r="FN6" s="7">
        <v>592.9</v>
      </c>
      <c r="FO6" s="7">
        <v>1306.9000000000001</v>
      </c>
      <c r="FP6" s="7">
        <v>466.9</v>
      </c>
      <c r="FQ6" s="7">
        <v>65.400000000000006</v>
      </c>
      <c r="FR6" s="7">
        <v>46.6</v>
      </c>
      <c r="FS6" s="7">
        <v>40.4</v>
      </c>
      <c r="FT6" s="7">
        <v>556.79999999999995</v>
      </c>
      <c r="FU6" s="7">
        <v>479</v>
      </c>
      <c r="FV6" s="7">
        <v>84.8</v>
      </c>
      <c r="FW6" s="7">
        <v>26.3</v>
      </c>
      <c r="FX6" s="7"/>
      <c r="FY6" s="6">
        <f>SUM(B6:FX6)</f>
        <v>393211.9000000002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78280926.659999996</v>
      </c>
      <c r="C8" s="10">
        <v>388367808.66999996</v>
      </c>
      <c r="D8" s="10">
        <v>62963164.525999993</v>
      </c>
      <c r="E8" s="10">
        <v>253302790.678</v>
      </c>
      <c r="F8" s="10">
        <v>18270291.879999999</v>
      </c>
      <c r="G8" s="10">
        <v>13281345.189999999</v>
      </c>
      <c r="H8" s="10">
        <v>87627805.966999993</v>
      </c>
      <c r="I8" s="10">
        <v>24020317.789999999</v>
      </c>
      <c r="J8" s="10">
        <v>4376133.2699999996</v>
      </c>
      <c r="K8" s="10">
        <v>26195544.030000001</v>
      </c>
      <c r="L8" s="10">
        <v>13496937.890000001</v>
      </c>
      <c r="M8" s="10">
        <v>581494672.08000004</v>
      </c>
      <c r="N8" s="10">
        <v>143582716.31</v>
      </c>
      <c r="O8" s="10">
        <v>5486815.5099999998</v>
      </c>
      <c r="P8" s="10">
        <v>455192255.19400001</v>
      </c>
      <c r="Q8" s="10">
        <v>67966839.079999998</v>
      </c>
      <c r="R8" s="10">
        <v>18924881.170000002</v>
      </c>
      <c r="S8" s="10">
        <v>3280571.47</v>
      </c>
      <c r="T8" s="10">
        <v>1310359.06</v>
      </c>
      <c r="U8" s="10">
        <v>4233931.0599999996</v>
      </c>
      <c r="V8" s="10">
        <v>3689031.04</v>
      </c>
      <c r="W8" s="10">
        <v>1219109.24</v>
      </c>
      <c r="X8" s="10">
        <v>11502733.689999999</v>
      </c>
      <c r="Y8" s="10">
        <v>3812547.54</v>
      </c>
      <c r="Z8" s="10">
        <v>344053132.07999998</v>
      </c>
      <c r="AA8" s="10">
        <v>307314036.79000002</v>
      </c>
      <c r="AB8" s="10">
        <v>11287823.91</v>
      </c>
      <c r="AC8" s="10">
        <v>14211512.780000001</v>
      </c>
      <c r="AD8" s="10">
        <v>2102521.44</v>
      </c>
      <c r="AE8" s="10">
        <v>3417701.57</v>
      </c>
      <c r="AF8" s="10">
        <v>7968998</v>
      </c>
      <c r="AG8" s="10">
        <v>11675182.67</v>
      </c>
      <c r="AH8" s="10">
        <v>5504284.8300000001</v>
      </c>
      <c r="AI8" s="10">
        <v>3421162.94</v>
      </c>
      <c r="AJ8" s="10">
        <v>3437264.26</v>
      </c>
      <c r="AK8" s="10">
        <v>4531542.67</v>
      </c>
      <c r="AL8" s="10">
        <v>5326794.29</v>
      </c>
      <c r="AM8" s="10">
        <v>4853828.37</v>
      </c>
      <c r="AN8" s="10">
        <v>49184234.969999999</v>
      </c>
      <c r="AO8" s="10">
        <v>984605907.71000004</v>
      </c>
      <c r="AP8" s="10">
        <v>4254691.1900000004</v>
      </c>
      <c r="AQ8" s="10">
        <v>664254112.49000001</v>
      </c>
      <c r="AR8" s="10">
        <v>75135621.656000003</v>
      </c>
      <c r="AS8" s="10">
        <v>29998910.32</v>
      </c>
      <c r="AT8" s="10">
        <v>4940563.0599999996</v>
      </c>
      <c r="AU8" s="10">
        <v>5000518.68</v>
      </c>
      <c r="AV8" s="10">
        <v>4416637.21</v>
      </c>
      <c r="AW8" s="10">
        <v>1697596.48</v>
      </c>
      <c r="AX8" s="10">
        <v>6061181.2300000004</v>
      </c>
      <c r="AY8" s="10">
        <v>142156367.77000001</v>
      </c>
      <c r="AZ8" s="10">
        <v>99159671.230000004</v>
      </c>
      <c r="BA8" s="10">
        <v>82441914.719999999</v>
      </c>
      <c r="BB8" s="10">
        <v>246543250.63200003</v>
      </c>
      <c r="BC8" s="10">
        <v>39224945.799999997</v>
      </c>
      <c r="BD8" s="10">
        <v>14653499.359999999</v>
      </c>
      <c r="BE8" s="10">
        <v>276327513.99000001</v>
      </c>
      <c r="BF8" s="10">
        <v>11571564.07</v>
      </c>
      <c r="BG8" s="10">
        <v>7670052.2699999996</v>
      </c>
      <c r="BH8" s="10">
        <v>4534185.93</v>
      </c>
      <c r="BI8" s="10">
        <v>68009926.640000001</v>
      </c>
      <c r="BJ8" s="10">
        <v>337261596.94</v>
      </c>
      <c r="BK8" s="10">
        <v>2237957.75</v>
      </c>
      <c r="BL8" s="10">
        <v>5935767.3499999996</v>
      </c>
      <c r="BM8" s="10">
        <v>35461904.289999999</v>
      </c>
      <c r="BN8" s="10">
        <v>14739893.41</v>
      </c>
      <c r="BO8" s="10">
        <v>3427045.16</v>
      </c>
      <c r="BP8" s="10">
        <v>69335280.178000003</v>
      </c>
      <c r="BQ8" s="10">
        <v>49902027.479999997</v>
      </c>
      <c r="BR8" s="10">
        <v>14128786.939999999</v>
      </c>
      <c r="BS8" s="10">
        <v>5769623.6399999997</v>
      </c>
      <c r="BT8" s="10">
        <v>6050134.0800000001</v>
      </c>
      <c r="BU8" s="10">
        <v>14351929.449999999</v>
      </c>
      <c r="BV8" s="10">
        <v>22872366.5</v>
      </c>
      <c r="BW8" s="10">
        <v>1793810.78</v>
      </c>
      <c r="BX8" s="10">
        <v>5897243.5499999998</v>
      </c>
      <c r="BY8" s="10">
        <v>3670222.23</v>
      </c>
      <c r="BZ8" s="10">
        <v>3155462.16</v>
      </c>
      <c r="CA8" s="10">
        <v>816771671.74199998</v>
      </c>
      <c r="CB8" s="10">
        <v>3503040.55</v>
      </c>
      <c r="CC8" s="10">
        <v>3475014.13</v>
      </c>
      <c r="CD8" s="10">
        <v>3031667.9</v>
      </c>
      <c r="CE8" s="10">
        <v>2337551.13</v>
      </c>
      <c r="CF8" s="10">
        <v>3663065.84</v>
      </c>
      <c r="CG8" s="10">
        <v>2312645.7799999998</v>
      </c>
      <c r="CH8" s="10">
        <v>8594395.4700000007</v>
      </c>
      <c r="CI8" s="10">
        <v>11416894.039999999</v>
      </c>
      <c r="CJ8" s="10">
        <v>57794769.189999998</v>
      </c>
      <c r="CK8" s="10">
        <v>15441854.310000001</v>
      </c>
      <c r="CL8" s="10">
        <v>9716589.3699999992</v>
      </c>
      <c r="CM8" s="10">
        <v>315415222.14499998</v>
      </c>
      <c r="CN8" s="10">
        <v>156897852.21000001</v>
      </c>
      <c r="CO8" s="10">
        <v>12353747.810000001</v>
      </c>
      <c r="CP8" s="10">
        <v>10329534.98</v>
      </c>
      <c r="CQ8" s="10">
        <v>4056706.95</v>
      </c>
      <c r="CR8" s="10">
        <v>4594320.78</v>
      </c>
      <c r="CS8" s="10">
        <v>2341807.96</v>
      </c>
      <c r="CT8" s="10">
        <v>4688350.54</v>
      </c>
      <c r="CU8" s="10">
        <v>1148275.01</v>
      </c>
      <c r="CV8" s="10">
        <v>3787358.23</v>
      </c>
      <c r="CW8" s="10">
        <v>6036047.8799999999</v>
      </c>
      <c r="CX8" s="10">
        <v>1239684.8999999999</v>
      </c>
      <c r="CY8" s="10">
        <v>21057356.120000001</v>
      </c>
      <c r="CZ8" s="10">
        <v>3612368.75</v>
      </c>
      <c r="DA8" s="10">
        <v>4839800.6399999997</v>
      </c>
      <c r="DB8" s="10">
        <v>3462885.21</v>
      </c>
      <c r="DC8" s="10">
        <v>3271844.17</v>
      </c>
      <c r="DD8" s="10">
        <v>4618149.7699999996</v>
      </c>
      <c r="DE8" s="10">
        <v>213546378.44499999</v>
      </c>
      <c r="DF8" s="10">
        <v>2423573.89</v>
      </c>
      <c r="DG8" s="10">
        <v>20886839.41</v>
      </c>
      <c r="DH8" s="10">
        <v>27099833.41</v>
      </c>
      <c r="DI8" s="10">
        <v>8149616.6600000001</v>
      </c>
      <c r="DJ8" s="10">
        <v>6532518.4000000004</v>
      </c>
      <c r="DK8" s="10">
        <v>66133633.740000002</v>
      </c>
      <c r="DL8" s="10">
        <v>4326457.59</v>
      </c>
      <c r="DM8" s="10">
        <v>16054629.26</v>
      </c>
      <c r="DN8" s="10">
        <v>37791858.009999998</v>
      </c>
      <c r="DO8" s="10">
        <v>3823507.1</v>
      </c>
      <c r="DP8" s="10">
        <v>10302616.720000001</v>
      </c>
      <c r="DQ8" s="10">
        <v>16267957.550000001</v>
      </c>
      <c r="DR8" s="10">
        <v>8493099.7400000002</v>
      </c>
      <c r="DS8" s="10">
        <v>3605217.69</v>
      </c>
      <c r="DT8" s="10">
        <v>5250957.58</v>
      </c>
      <c r="DU8" s="10">
        <v>3878489.81</v>
      </c>
      <c r="DV8" s="10">
        <v>4751412.07</v>
      </c>
      <c r="DW8" s="10">
        <v>3671409.73</v>
      </c>
      <c r="DX8" s="10">
        <v>5085104.34</v>
      </c>
      <c r="DY8" s="10">
        <v>9348689.2300000004</v>
      </c>
      <c r="DZ8" s="10">
        <v>7101560.3300000001</v>
      </c>
      <c r="EA8" s="10">
        <v>7337063.96</v>
      </c>
      <c r="EB8" s="10">
        <v>4338254.04</v>
      </c>
      <c r="EC8" s="10">
        <v>23147062.68</v>
      </c>
      <c r="ED8" s="10">
        <v>3588701.8</v>
      </c>
      <c r="EE8" s="10">
        <v>16641732.609999999</v>
      </c>
      <c r="EF8" s="10">
        <v>4050649.17</v>
      </c>
      <c r="EG8" s="10">
        <v>4056579.04</v>
      </c>
      <c r="EH8" s="10">
        <v>164616324.28999999</v>
      </c>
      <c r="EI8" s="10">
        <v>108935649.48</v>
      </c>
      <c r="EJ8" s="10">
        <v>8358286.3700000001</v>
      </c>
      <c r="EK8" s="10">
        <v>5973275.9500000002</v>
      </c>
      <c r="EL8" s="10">
        <v>5540294.6200000001</v>
      </c>
      <c r="EM8" s="10">
        <v>11951057.869999999</v>
      </c>
      <c r="EN8" s="10">
        <v>4720810.3</v>
      </c>
      <c r="EO8" s="10">
        <v>6002523.3200000003</v>
      </c>
      <c r="EP8" s="10">
        <v>29094032.710000001</v>
      </c>
      <c r="EQ8" s="10">
        <v>5084806.1399999997</v>
      </c>
      <c r="ER8" s="10">
        <v>3508977.85</v>
      </c>
      <c r="ES8" s="10">
        <v>4095070.51</v>
      </c>
      <c r="ET8" s="10">
        <v>7751229.6200000001</v>
      </c>
      <c r="EU8" s="10">
        <v>1931507.33</v>
      </c>
      <c r="EV8" s="10">
        <v>13218618.970000001</v>
      </c>
      <c r="EW8" s="10">
        <v>3623072.51</v>
      </c>
      <c r="EX8" s="10">
        <v>8997897.1199999992</v>
      </c>
      <c r="EY8" s="10">
        <v>2751725.07</v>
      </c>
      <c r="EZ8" s="10">
        <v>42115471.619999997</v>
      </c>
      <c r="FA8" s="10">
        <v>4735112.4400000004</v>
      </c>
      <c r="FB8" s="10">
        <v>22083734.780000001</v>
      </c>
      <c r="FC8" s="10">
        <v>5672439.54</v>
      </c>
      <c r="FD8" s="10">
        <v>2003245.54</v>
      </c>
      <c r="FE8" s="10">
        <v>3739006.87</v>
      </c>
      <c r="FF8" s="10">
        <v>2791667.9</v>
      </c>
      <c r="FG8" s="10">
        <v>1687641.15</v>
      </c>
      <c r="FH8" s="10">
        <v>20073193.170000002</v>
      </c>
      <c r="FI8" s="10">
        <v>22454241.260000002</v>
      </c>
      <c r="FJ8" s="10">
        <v>29197638.190000001</v>
      </c>
      <c r="FK8" s="10">
        <v>89506028.040000007</v>
      </c>
      <c r="FL8" s="10">
        <v>42624583.259999998</v>
      </c>
      <c r="FM8" s="10">
        <v>254079029.58000001</v>
      </c>
      <c r="FN8" s="10">
        <v>12923250.27</v>
      </c>
      <c r="FO8" s="10">
        <v>26423778.789999999</v>
      </c>
      <c r="FP8" s="10">
        <v>11931842.02</v>
      </c>
      <c r="FQ8" s="10">
        <v>3384089.51</v>
      </c>
      <c r="FR8" s="10">
        <v>3457705.04</v>
      </c>
      <c r="FS8" s="10">
        <v>1530952.34</v>
      </c>
      <c r="FT8" s="10">
        <v>10796310.34</v>
      </c>
      <c r="FU8" s="10">
        <v>9902514.9100000001</v>
      </c>
      <c r="FV8" s="10">
        <v>3307351.27</v>
      </c>
      <c r="FW8" s="10">
        <v>1506941.06</v>
      </c>
      <c r="FX8" s="10">
        <v>239312138.28</v>
      </c>
      <c r="FY8" s="4">
        <f>SUM(B8:FX8)</f>
        <v>9731710179.6030102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35253798.540554166</v>
      </c>
      <c r="C10" s="11">
        <v>128229657.98821996</v>
      </c>
      <c r="D10" s="11">
        <v>35963805.524029709</v>
      </c>
      <c r="E10" s="11">
        <v>91861217.670198485</v>
      </c>
      <c r="F10" s="11">
        <v>14041905.375152614</v>
      </c>
      <c r="G10" s="11">
        <v>4010866.7744518542</v>
      </c>
      <c r="H10" s="11">
        <v>33618950.421450086</v>
      </c>
      <c r="I10" s="11">
        <v>5258155.7746904334</v>
      </c>
      <c r="J10" s="11">
        <v>1373420.2249569031</v>
      </c>
      <c r="K10" s="11">
        <v>23803341.999421168</v>
      </c>
      <c r="L10" s="11">
        <v>8872055.0667070299</v>
      </c>
      <c r="M10" s="11">
        <v>183177269.96864021</v>
      </c>
      <c r="N10" s="11">
        <v>74099086.926608339</v>
      </c>
      <c r="O10" s="11">
        <v>1557973.5128213479</v>
      </c>
      <c r="P10" s="11">
        <v>159254145.28772166</v>
      </c>
      <c r="Q10" s="11">
        <v>2046066.1098450595</v>
      </c>
      <c r="R10" s="11">
        <v>16119708.626638984</v>
      </c>
      <c r="S10" s="11">
        <v>648188.49994890962</v>
      </c>
      <c r="T10" s="11">
        <v>737004.56624226843</v>
      </c>
      <c r="U10" s="11">
        <v>1057600.3818665161</v>
      </c>
      <c r="V10" s="11">
        <v>188028.74100294587</v>
      </c>
      <c r="W10" s="11">
        <v>288177.32620773971</v>
      </c>
      <c r="X10" s="11">
        <v>1906066.8602718078</v>
      </c>
      <c r="Y10" s="11">
        <v>639125.62254097313</v>
      </c>
      <c r="Z10" s="11">
        <v>181808711.27667764</v>
      </c>
      <c r="AA10" s="11">
        <v>282104893.29125261</v>
      </c>
      <c r="AB10" s="11">
        <v>9287753.8735153116</v>
      </c>
      <c r="AC10" s="11">
        <v>9616354.1312326975</v>
      </c>
      <c r="AD10" s="11">
        <v>606536.67515341402</v>
      </c>
      <c r="AE10" s="11">
        <v>1035004.2861338131</v>
      </c>
      <c r="AF10" s="11">
        <v>4573381.573305794</v>
      </c>
      <c r="AG10" s="11">
        <v>1001138.0726092531</v>
      </c>
      <c r="AH10" s="11">
        <v>329720.2781396659</v>
      </c>
      <c r="AI10" s="11">
        <v>954901.13381936064</v>
      </c>
      <c r="AJ10" s="11">
        <v>1451019.7727747855</v>
      </c>
      <c r="AK10" s="11">
        <v>2627354.7674582163</v>
      </c>
      <c r="AL10" s="11">
        <v>1345938.8400217153</v>
      </c>
      <c r="AM10" s="11">
        <v>4451896.26</v>
      </c>
      <c r="AN10" s="11">
        <v>15857741.499898082</v>
      </c>
      <c r="AO10" s="11">
        <v>743135171.56106412</v>
      </c>
      <c r="AP10" s="11">
        <v>1809897.3026800284</v>
      </c>
      <c r="AQ10" s="11">
        <v>310272053.46982086</v>
      </c>
      <c r="AR10" s="11">
        <v>60204882.073984198</v>
      </c>
      <c r="AS10" s="11">
        <v>11539371.05343595</v>
      </c>
      <c r="AT10" s="11">
        <v>1757715.501162977</v>
      </c>
      <c r="AU10" s="11">
        <v>1296312.824599874</v>
      </c>
      <c r="AV10" s="11">
        <v>1014386.1303660375</v>
      </c>
      <c r="AW10" s="11">
        <v>659140.29288256809</v>
      </c>
      <c r="AX10" s="11">
        <v>1714714.2618439649</v>
      </c>
      <c r="AY10" s="11">
        <v>17601034.543541301</v>
      </c>
      <c r="AZ10" s="11">
        <v>25681103.034686949</v>
      </c>
      <c r="BA10" s="11">
        <v>6672323.0615810156</v>
      </c>
      <c r="BB10" s="11">
        <v>97184625.461721823</v>
      </c>
      <c r="BC10" s="11">
        <v>16439229.770821597</v>
      </c>
      <c r="BD10" s="11">
        <v>5646226.173322483</v>
      </c>
      <c r="BE10" s="11">
        <v>84136602.481668785</v>
      </c>
      <c r="BF10" s="11">
        <v>1851147.8606126299</v>
      </c>
      <c r="BG10" s="11">
        <v>2176949.1489782399</v>
      </c>
      <c r="BH10" s="11">
        <v>716296.58517669805</v>
      </c>
      <c r="BI10" s="11">
        <v>28038761.339993056</v>
      </c>
      <c r="BJ10" s="11">
        <v>54766145.283444978</v>
      </c>
      <c r="BK10" s="11">
        <v>225587.77077551596</v>
      </c>
      <c r="BL10" s="11">
        <v>1126510.536941048</v>
      </c>
      <c r="BM10" s="11">
        <v>10610202.88422305</v>
      </c>
      <c r="BN10" s="11">
        <v>4089518.9878254728</v>
      </c>
      <c r="BO10" s="11">
        <v>2664472.6173484898</v>
      </c>
      <c r="BP10" s="11">
        <v>51671092.897542462</v>
      </c>
      <c r="BQ10" s="11">
        <v>10311880.054110514</v>
      </c>
      <c r="BR10" s="11">
        <v>4084254.1730383243</v>
      </c>
      <c r="BS10" s="11">
        <v>3279943.3391271606</v>
      </c>
      <c r="BT10" s="11">
        <v>2443960.3146244111</v>
      </c>
      <c r="BU10" s="11">
        <v>13557654.930219444</v>
      </c>
      <c r="BV10" s="11">
        <v>18638420.922287412</v>
      </c>
      <c r="BW10" s="11">
        <v>1239671.0647408476</v>
      </c>
      <c r="BX10" s="11">
        <v>3830510.7910474292</v>
      </c>
      <c r="BY10" s="11">
        <v>1205979.2542702756</v>
      </c>
      <c r="BZ10" s="11">
        <v>2421868.8191735288</v>
      </c>
      <c r="CA10" s="11">
        <v>407484574.95720559</v>
      </c>
      <c r="CB10" s="11">
        <v>572756.62930633</v>
      </c>
      <c r="CC10" s="11">
        <v>465740.53092221858</v>
      </c>
      <c r="CD10" s="11">
        <v>1223320.7120838149</v>
      </c>
      <c r="CE10" s="11">
        <v>783104.09616008739</v>
      </c>
      <c r="CF10" s="11">
        <v>713468.02064942487</v>
      </c>
      <c r="CG10" s="11">
        <v>500629.23427780427</v>
      </c>
      <c r="CH10" s="11">
        <v>3457298.6269873558</v>
      </c>
      <c r="CI10" s="11">
        <v>11016896.404468739</v>
      </c>
      <c r="CJ10" s="11">
        <v>18289999.383109245</v>
      </c>
      <c r="CK10" s="11">
        <v>3303301.9023739682</v>
      </c>
      <c r="CL10" s="11">
        <v>1811676.9984258218</v>
      </c>
      <c r="CM10" s="11">
        <v>148459369.55211762</v>
      </c>
      <c r="CN10" s="11">
        <v>96249848.148484319</v>
      </c>
      <c r="CO10" s="11">
        <v>11640928.661459321</v>
      </c>
      <c r="CP10" s="11">
        <v>3028708.1822238164</v>
      </c>
      <c r="CQ10" s="11">
        <v>696047.72234226018</v>
      </c>
      <c r="CR10" s="11">
        <v>1605625.7750297501</v>
      </c>
      <c r="CS10" s="11">
        <v>833582.70387287368</v>
      </c>
      <c r="CT10" s="11">
        <v>481257.39109779493</v>
      </c>
      <c r="CU10" s="11">
        <v>388308.28920853988</v>
      </c>
      <c r="CV10" s="11">
        <v>1333214.7276245405</v>
      </c>
      <c r="CW10" s="11">
        <v>2380759.2227618322</v>
      </c>
      <c r="CX10" s="11">
        <v>183805.80868446073</v>
      </c>
      <c r="CY10" s="11">
        <v>7221794.6543975212</v>
      </c>
      <c r="CZ10" s="11">
        <v>1363252.8331010048</v>
      </c>
      <c r="DA10" s="11">
        <v>1212882.1014778237</v>
      </c>
      <c r="DB10" s="11">
        <v>1355920.2463473477</v>
      </c>
      <c r="DC10" s="11">
        <v>1028064.2691205827</v>
      </c>
      <c r="DD10" s="11">
        <v>2106117.3752637953</v>
      </c>
      <c r="DE10" s="11">
        <v>77315647.924715459</v>
      </c>
      <c r="DF10" s="11">
        <v>1574636.3851741247</v>
      </c>
      <c r="DG10" s="11">
        <v>10649969.613069352</v>
      </c>
      <c r="DH10" s="11">
        <v>14082469.626916558</v>
      </c>
      <c r="DI10" s="11">
        <v>1761102.9385874607</v>
      </c>
      <c r="DJ10" s="11">
        <v>1300649.8095633748</v>
      </c>
      <c r="DK10" s="11">
        <v>23973351.979063943</v>
      </c>
      <c r="DL10" s="11">
        <v>678587.38171821821</v>
      </c>
      <c r="DM10" s="11">
        <v>7783941.8948601969</v>
      </c>
      <c r="DN10" s="11">
        <v>10506645.64777107</v>
      </c>
      <c r="DO10" s="11">
        <v>929800.15351989411</v>
      </c>
      <c r="DP10" s="11">
        <v>9904607.0469613429</v>
      </c>
      <c r="DQ10" s="11">
        <v>2691333.5387806473</v>
      </c>
      <c r="DR10" s="11">
        <v>1247846.8177005996</v>
      </c>
      <c r="DS10" s="11">
        <v>320798.19500301237</v>
      </c>
      <c r="DT10" s="11">
        <v>883534.84425521479</v>
      </c>
      <c r="DU10" s="11">
        <v>266777.42896753491</v>
      </c>
      <c r="DV10" s="11">
        <v>634099.50488561043</v>
      </c>
      <c r="DW10" s="11">
        <v>2598694.4736028961</v>
      </c>
      <c r="DX10" s="11">
        <v>3619410.683453551</v>
      </c>
      <c r="DY10" s="11">
        <v>5769014.8207273595</v>
      </c>
      <c r="DZ10" s="11">
        <v>6512540.0074977791</v>
      </c>
      <c r="EA10" s="11">
        <v>2470091.7549102847</v>
      </c>
      <c r="EB10" s="11">
        <v>1050192.8938622694</v>
      </c>
      <c r="EC10" s="11">
        <v>22558236.759999998</v>
      </c>
      <c r="ED10" s="11">
        <v>504332.87384134391</v>
      </c>
      <c r="EE10" s="11">
        <v>2571328.4525209232</v>
      </c>
      <c r="EF10" s="11">
        <v>868849.11805075197</v>
      </c>
      <c r="EG10" s="11">
        <v>413101.67248662794</v>
      </c>
      <c r="EH10" s="11">
        <v>40203696.862650633</v>
      </c>
      <c r="EI10" s="11">
        <v>31376157.475633226</v>
      </c>
      <c r="EJ10" s="11">
        <v>3612257.8993960274</v>
      </c>
      <c r="EK10" s="11">
        <v>1851291.6751363499</v>
      </c>
      <c r="EL10" s="11">
        <v>2722200.4941474297</v>
      </c>
      <c r="EM10" s="11">
        <v>2366524.35700572</v>
      </c>
      <c r="EN10" s="11">
        <v>1271172.0273581806</v>
      </c>
      <c r="EO10" s="11">
        <v>3872633.9378254237</v>
      </c>
      <c r="EP10" s="11">
        <v>10290537.678643214</v>
      </c>
      <c r="EQ10" s="11">
        <v>3118698.2636639993</v>
      </c>
      <c r="ER10" s="11">
        <v>1028126.6498641075</v>
      </c>
      <c r="ES10" s="11">
        <v>1400734.8616667718</v>
      </c>
      <c r="ET10" s="11">
        <v>1252819.2134579793</v>
      </c>
      <c r="EU10" s="11">
        <v>1243158.6205034626</v>
      </c>
      <c r="EV10" s="11">
        <v>9461342.5434755199</v>
      </c>
      <c r="EW10" s="11">
        <v>463196.60472377657</v>
      </c>
      <c r="EX10" s="11">
        <v>935870.77853859751</v>
      </c>
      <c r="EY10" s="11">
        <v>813355.90467574692</v>
      </c>
      <c r="EZ10" s="11">
        <v>40593156.449999996</v>
      </c>
      <c r="FA10" s="11">
        <v>4279180.7600000007</v>
      </c>
      <c r="FB10" s="11">
        <v>12760901.304481095</v>
      </c>
      <c r="FC10" s="11">
        <v>1498160.0657999592</v>
      </c>
      <c r="FD10" s="11">
        <v>609250.40598811454</v>
      </c>
      <c r="FE10" s="11">
        <v>679164.13406070846</v>
      </c>
      <c r="FF10" s="11">
        <v>854140.35730145231</v>
      </c>
      <c r="FG10" s="11">
        <v>897413.73805556574</v>
      </c>
      <c r="FH10" s="11">
        <v>13744643.852007139</v>
      </c>
      <c r="FI10" s="11">
        <v>20789986.079602659</v>
      </c>
      <c r="FJ10" s="11">
        <v>22251378.39798601</v>
      </c>
      <c r="FK10" s="11">
        <v>58955219.078848727</v>
      </c>
      <c r="FL10" s="11">
        <v>24859859.680954706</v>
      </c>
      <c r="FM10" s="11">
        <v>80105817.560036466</v>
      </c>
      <c r="FN10" s="11">
        <v>12312399.34</v>
      </c>
      <c r="FO10" s="11">
        <v>18098828.682035714</v>
      </c>
      <c r="FP10" s="11">
        <v>11121040.395272799</v>
      </c>
      <c r="FQ10" s="11">
        <v>3212105.5799999996</v>
      </c>
      <c r="FR10" s="11">
        <v>2076126.3770441501</v>
      </c>
      <c r="FS10" s="11">
        <v>1424683.4400000002</v>
      </c>
      <c r="FT10" s="11">
        <v>3936142.4488232448</v>
      </c>
      <c r="FU10" s="11">
        <v>2786066.552301113</v>
      </c>
      <c r="FV10" s="11">
        <v>529262.15540898801</v>
      </c>
      <c r="FW10" s="11">
        <v>417333.07500636915</v>
      </c>
      <c r="FX10" s="11">
        <v>0</v>
      </c>
      <c r="FY10" s="4">
        <f>SUM(B10:FX10)</f>
        <v>4349483467.2593002</v>
      </c>
      <c r="FZ10" s="4"/>
    </row>
    <row r="11" spans="1:254" x14ac:dyDescent="0.25">
      <c r="A11" s="8" t="s">
        <v>414</v>
      </c>
      <c r="B11" s="12">
        <v>1571551.38</v>
      </c>
      <c r="C11" s="12">
        <v>5891825.6799999997</v>
      </c>
      <c r="D11" s="12">
        <v>1402059.47</v>
      </c>
      <c r="E11" s="12">
        <v>2122414.0099999998</v>
      </c>
      <c r="F11" s="12">
        <v>416370.91</v>
      </c>
      <c r="G11" s="12">
        <v>179594.77</v>
      </c>
      <c r="H11" s="12">
        <v>1756720.2</v>
      </c>
      <c r="I11" s="12">
        <v>582873.21</v>
      </c>
      <c r="J11" s="12">
        <v>145057.79</v>
      </c>
      <c r="K11" s="12">
        <v>1248477.73</v>
      </c>
      <c r="L11" s="12">
        <v>481296.04</v>
      </c>
      <c r="M11" s="12">
        <v>12518003.27</v>
      </c>
      <c r="N11" s="12">
        <v>5033894.09</v>
      </c>
      <c r="O11" s="12">
        <v>95177.919999999998</v>
      </c>
      <c r="P11" s="12">
        <v>6780650.7199999997</v>
      </c>
      <c r="Q11" s="12">
        <v>113968.89</v>
      </c>
      <c r="R11" s="12">
        <v>913618.61</v>
      </c>
      <c r="S11" s="12">
        <v>49295.81</v>
      </c>
      <c r="T11" s="12">
        <v>50012.93</v>
      </c>
      <c r="U11" s="12">
        <v>88788.87</v>
      </c>
      <c r="V11" s="12">
        <v>19888.419999999998</v>
      </c>
      <c r="W11" s="12">
        <v>22818.9</v>
      </c>
      <c r="X11" s="12">
        <v>141119.24</v>
      </c>
      <c r="Y11" s="12">
        <v>61875.24</v>
      </c>
      <c r="Z11" s="12">
        <v>6604117.9199999999</v>
      </c>
      <c r="AA11" s="12">
        <v>11894214.49</v>
      </c>
      <c r="AB11" s="12">
        <v>561458.46</v>
      </c>
      <c r="AC11" s="12">
        <v>682715.08</v>
      </c>
      <c r="AD11" s="12">
        <v>47201.09</v>
      </c>
      <c r="AE11" s="12">
        <v>84283.1</v>
      </c>
      <c r="AF11" s="12">
        <v>313551.83</v>
      </c>
      <c r="AG11" s="12">
        <v>167628.9</v>
      </c>
      <c r="AH11" s="12">
        <v>51575.21</v>
      </c>
      <c r="AI11" s="12">
        <v>124430.11</v>
      </c>
      <c r="AJ11" s="12">
        <v>72430.179999999993</v>
      </c>
      <c r="AK11" s="12">
        <v>95522.73</v>
      </c>
      <c r="AL11" s="12">
        <v>112017.04</v>
      </c>
      <c r="AM11" s="12">
        <v>401932.11</v>
      </c>
      <c r="AN11" s="12">
        <v>1628093.62</v>
      </c>
      <c r="AO11" s="12">
        <v>36602070.200000003</v>
      </c>
      <c r="AP11" s="12">
        <v>94590.83</v>
      </c>
      <c r="AQ11" s="12">
        <v>21243656.5</v>
      </c>
      <c r="AR11" s="12">
        <v>2440060.58</v>
      </c>
      <c r="AS11" s="12">
        <v>1133113.94</v>
      </c>
      <c r="AT11" s="12">
        <v>173594.73</v>
      </c>
      <c r="AU11" s="12">
        <v>173821.12</v>
      </c>
      <c r="AV11" s="12">
        <v>99601.88</v>
      </c>
      <c r="AW11" s="12">
        <v>76112.820000000007</v>
      </c>
      <c r="AX11" s="12">
        <v>123539.77</v>
      </c>
      <c r="AY11" s="12">
        <v>1468336.63</v>
      </c>
      <c r="AZ11" s="12">
        <v>2124211.2200000002</v>
      </c>
      <c r="BA11" s="12">
        <v>471622.86</v>
      </c>
      <c r="BB11" s="12">
        <v>8290955.8700000001</v>
      </c>
      <c r="BC11" s="12">
        <v>1368268.68</v>
      </c>
      <c r="BD11" s="12">
        <v>412716.85</v>
      </c>
      <c r="BE11" s="12">
        <v>6776142.7800000003</v>
      </c>
      <c r="BF11" s="12">
        <v>112213.16</v>
      </c>
      <c r="BG11" s="12">
        <v>143362.25</v>
      </c>
      <c r="BH11" s="12">
        <v>54240.93</v>
      </c>
      <c r="BI11" s="12">
        <v>1877850.74</v>
      </c>
      <c r="BJ11" s="12">
        <v>1001138.86</v>
      </c>
      <c r="BK11" s="12">
        <v>17665.37</v>
      </c>
      <c r="BL11" s="12">
        <v>89316.4</v>
      </c>
      <c r="BM11" s="12">
        <v>1106659</v>
      </c>
      <c r="BN11" s="12">
        <v>384843.3</v>
      </c>
      <c r="BO11" s="12">
        <v>238832.28</v>
      </c>
      <c r="BP11" s="12">
        <v>1683219.75</v>
      </c>
      <c r="BQ11" s="12">
        <v>445647.79</v>
      </c>
      <c r="BR11" s="12">
        <v>251402.09</v>
      </c>
      <c r="BS11" s="12">
        <v>145040.91</v>
      </c>
      <c r="BT11" s="12">
        <v>106177.51</v>
      </c>
      <c r="BU11" s="12">
        <v>793787.58</v>
      </c>
      <c r="BV11" s="12">
        <v>690926.44</v>
      </c>
      <c r="BW11" s="12">
        <v>97032.79</v>
      </c>
      <c r="BX11" s="12">
        <v>187763.57</v>
      </c>
      <c r="BY11" s="12">
        <v>96958.43</v>
      </c>
      <c r="BZ11" s="12">
        <v>383123.12</v>
      </c>
      <c r="CA11" s="12">
        <v>24047453.739999998</v>
      </c>
      <c r="CB11" s="12">
        <v>88410.42</v>
      </c>
      <c r="CC11" s="12">
        <v>70795.820000000007</v>
      </c>
      <c r="CD11" s="12">
        <v>101444.46</v>
      </c>
      <c r="CE11" s="12">
        <v>83737.119999999995</v>
      </c>
      <c r="CF11" s="12">
        <v>72258.929999999993</v>
      </c>
      <c r="CG11" s="12">
        <v>32470</v>
      </c>
      <c r="CH11" s="12">
        <v>311447.21999999997</v>
      </c>
      <c r="CI11" s="12">
        <v>304717.32</v>
      </c>
      <c r="CJ11" s="12">
        <v>1475639.43</v>
      </c>
      <c r="CK11" s="12">
        <v>226813.62</v>
      </c>
      <c r="CL11" s="12">
        <v>110576.29</v>
      </c>
      <c r="CM11" s="12">
        <v>8354450.8799999999</v>
      </c>
      <c r="CN11" s="12">
        <v>5003295.2300000004</v>
      </c>
      <c r="CO11" s="12">
        <v>712804.91</v>
      </c>
      <c r="CP11" s="12">
        <v>375171.52</v>
      </c>
      <c r="CQ11" s="12">
        <v>78141.490000000005</v>
      </c>
      <c r="CR11" s="12">
        <v>240994.83</v>
      </c>
      <c r="CS11" s="12">
        <v>83455.19</v>
      </c>
      <c r="CT11" s="12">
        <v>56659.8</v>
      </c>
      <c r="CU11" s="12">
        <v>46464.75</v>
      </c>
      <c r="CV11" s="12">
        <v>130209.35</v>
      </c>
      <c r="CW11" s="12">
        <v>236614.89</v>
      </c>
      <c r="CX11" s="12">
        <v>18418.2</v>
      </c>
      <c r="CY11" s="12">
        <v>611552.81000000006</v>
      </c>
      <c r="CZ11" s="12">
        <v>119902.84</v>
      </c>
      <c r="DA11" s="12">
        <v>98442.17</v>
      </c>
      <c r="DB11" s="12">
        <v>108815.98</v>
      </c>
      <c r="DC11" s="12">
        <v>95092.160000000003</v>
      </c>
      <c r="DD11" s="12">
        <v>280000.14</v>
      </c>
      <c r="DE11" s="12">
        <v>7589856.1399999997</v>
      </c>
      <c r="DF11" s="12">
        <v>114732.09</v>
      </c>
      <c r="DG11" s="12">
        <v>973344.63</v>
      </c>
      <c r="DH11" s="12">
        <v>1135354.81</v>
      </c>
      <c r="DI11" s="12">
        <v>164899.51</v>
      </c>
      <c r="DJ11" s="12">
        <v>85577.18</v>
      </c>
      <c r="DK11" s="12">
        <v>2349569.46</v>
      </c>
      <c r="DL11" s="12">
        <v>75524.81</v>
      </c>
      <c r="DM11" s="12">
        <v>610111.31999999995</v>
      </c>
      <c r="DN11" s="12">
        <v>739086.14</v>
      </c>
      <c r="DO11" s="12">
        <v>75167.67</v>
      </c>
      <c r="DP11" s="12">
        <v>397780.74</v>
      </c>
      <c r="DQ11" s="12">
        <v>461879.11</v>
      </c>
      <c r="DR11" s="12">
        <v>192707.77</v>
      </c>
      <c r="DS11" s="12">
        <v>51538.85</v>
      </c>
      <c r="DT11" s="12">
        <v>124519.54</v>
      </c>
      <c r="DU11" s="12">
        <v>47613.23</v>
      </c>
      <c r="DV11" s="12">
        <v>102737.64</v>
      </c>
      <c r="DW11" s="12">
        <v>160703.32</v>
      </c>
      <c r="DX11" s="12">
        <v>205678.91</v>
      </c>
      <c r="DY11" s="12">
        <v>427511.79</v>
      </c>
      <c r="DZ11" s="12">
        <v>589008.71</v>
      </c>
      <c r="EA11" s="12">
        <v>257265.85</v>
      </c>
      <c r="EB11" s="12">
        <v>108928.44</v>
      </c>
      <c r="EC11" s="12">
        <v>588825.92000000004</v>
      </c>
      <c r="ED11" s="12">
        <v>67348.02</v>
      </c>
      <c r="EE11" s="12">
        <v>318091.12</v>
      </c>
      <c r="EF11" s="12">
        <v>117163.07</v>
      </c>
      <c r="EG11" s="12">
        <v>49716.29</v>
      </c>
      <c r="EH11" s="12">
        <v>3226427.96</v>
      </c>
      <c r="EI11" s="12">
        <v>1996504.21</v>
      </c>
      <c r="EJ11" s="12">
        <v>133124.13</v>
      </c>
      <c r="EK11" s="12">
        <v>35644.22</v>
      </c>
      <c r="EL11" s="12">
        <v>240421.89</v>
      </c>
      <c r="EM11" s="12">
        <v>276884.05</v>
      </c>
      <c r="EN11" s="12">
        <v>140715.45000000001</v>
      </c>
      <c r="EO11" s="12">
        <v>216670.19</v>
      </c>
      <c r="EP11" s="12">
        <v>994434.47</v>
      </c>
      <c r="EQ11" s="12">
        <v>203079.47</v>
      </c>
      <c r="ER11" s="12">
        <v>103570.89</v>
      </c>
      <c r="ES11" s="12">
        <v>130038.67</v>
      </c>
      <c r="ET11" s="12">
        <v>183859.64</v>
      </c>
      <c r="EU11" s="12">
        <v>42198.99</v>
      </c>
      <c r="EV11" s="12">
        <v>331889.78000000003</v>
      </c>
      <c r="EW11" s="12">
        <v>19212.05</v>
      </c>
      <c r="EX11" s="12">
        <v>103092.08</v>
      </c>
      <c r="EY11" s="12">
        <v>89563.44</v>
      </c>
      <c r="EZ11" s="12">
        <v>1522315.17</v>
      </c>
      <c r="FA11" s="12">
        <v>455931.68</v>
      </c>
      <c r="FB11" s="12">
        <v>899627.18</v>
      </c>
      <c r="FC11" s="12">
        <v>153118.03</v>
      </c>
      <c r="FD11" s="12">
        <v>62925.33</v>
      </c>
      <c r="FE11" s="12">
        <v>68487.77</v>
      </c>
      <c r="FF11" s="12">
        <v>69406.48</v>
      </c>
      <c r="FG11" s="12">
        <v>108930.72</v>
      </c>
      <c r="FH11" s="12">
        <v>542348.28</v>
      </c>
      <c r="FI11" s="12">
        <v>836381.7</v>
      </c>
      <c r="FJ11" s="12">
        <v>900117.46</v>
      </c>
      <c r="FK11" s="12">
        <v>1775900.84</v>
      </c>
      <c r="FL11" s="12">
        <v>516897.45</v>
      </c>
      <c r="FM11" s="12">
        <v>3429327.89</v>
      </c>
      <c r="FN11" s="12">
        <v>610850.93000000005</v>
      </c>
      <c r="FO11" s="12">
        <v>730138.31</v>
      </c>
      <c r="FP11" s="12">
        <v>397901.97</v>
      </c>
      <c r="FQ11" s="12">
        <v>171983.93</v>
      </c>
      <c r="FR11" s="12">
        <v>70738.2</v>
      </c>
      <c r="FS11" s="12">
        <v>106268.9</v>
      </c>
      <c r="FT11" s="12">
        <v>288766.2</v>
      </c>
      <c r="FU11" s="12">
        <v>189342.5</v>
      </c>
      <c r="FV11" s="12">
        <v>47020.12</v>
      </c>
      <c r="FW11" s="12">
        <v>37968.07</v>
      </c>
      <c r="FX11" s="12">
        <v>0</v>
      </c>
      <c r="FY11" s="4">
        <f>SUM(B11:FX11)</f>
        <v>241726665.77999988</v>
      </c>
      <c r="FZ11" s="4"/>
    </row>
    <row r="12" spans="1:254" x14ac:dyDescent="0.25">
      <c r="A12" t="s">
        <v>0</v>
      </c>
      <c r="B12" s="10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10"/>
      <c r="FW12" s="8"/>
      <c r="FX12" s="10"/>
    </row>
    <row r="13" spans="1:254" x14ac:dyDescent="0.25">
      <c r="A13" t="s">
        <v>411</v>
      </c>
      <c r="B13" s="13">
        <v>41455576.739445828</v>
      </c>
      <c r="C13" s="13">
        <v>254246325.00177997</v>
      </c>
      <c r="D13" s="13">
        <v>25597299.531970289</v>
      </c>
      <c r="E13" s="13">
        <v>159319158.99780154</v>
      </c>
      <c r="F13" s="13">
        <v>3812015.5948473848</v>
      </c>
      <c r="G13" s="13">
        <v>9090883.6455481462</v>
      </c>
      <c r="H13" s="13">
        <v>52252135.345549904</v>
      </c>
      <c r="I13" s="13">
        <v>18179288.805309564</v>
      </c>
      <c r="J13" s="13">
        <v>2857655.2550430964</v>
      </c>
      <c r="K13" s="13">
        <v>1143724.3005788331</v>
      </c>
      <c r="L13" s="13">
        <v>4143586.7832929706</v>
      </c>
      <c r="M13" s="13">
        <v>385799398.84135985</v>
      </c>
      <c r="N13" s="13">
        <v>64449735.29339166</v>
      </c>
      <c r="O13" s="13">
        <v>3833664.0771786519</v>
      </c>
      <c r="P13" s="13">
        <v>289157459.18627828</v>
      </c>
      <c r="Q13" s="13">
        <v>65806804.08015494</v>
      </c>
      <c r="R13" s="13">
        <v>1891553.9333610176</v>
      </c>
      <c r="S13" s="13">
        <v>2583087.1600510906</v>
      </c>
      <c r="T13" s="13">
        <v>523341.56375773164</v>
      </c>
      <c r="U13" s="13">
        <v>3087541.8081334834</v>
      </c>
      <c r="V13" s="13">
        <v>3481113.8789970544</v>
      </c>
      <c r="W13" s="13">
        <v>908113.0137922602</v>
      </c>
      <c r="X13" s="13">
        <v>9455547.5897281915</v>
      </c>
      <c r="Y13" s="13">
        <v>3111546.6774590267</v>
      </c>
      <c r="Z13" s="13">
        <v>155640302.88332236</v>
      </c>
      <c r="AA13" s="13">
        <v>13314929.008747408</v>
      </c>
      <c r="AB13" s="13">
        <v>1438611.5764846886</v>
      </c>
      <c r="AC13" s="13">
        <v>3912443.5687673036</v>
      </c>
      <c r="AD13" s="13">
        <v>1448783.6748465858</v>
      </c>
      <c r="AE13" s="13">
        <v>2298414.1838661865</v>
      </c>
      <c r="AF13" s="13">
        <v>3082064.5966942059</v>
      </c>
      <c r="AG13" s="13">
        <v>10506415.697390746</v>
      </c>
      <c r="AH13" s="13">
        <v>5122989.3418603344</v>
      </c>
      <c r="AI13" s="13">
        <v>2341831.6961806393</v>
      </c>
      <c r="AJ13" s="13">
        <v>1913814.3072252143</v>
      </c>
      <c r="AK13" s="13">
        <v>1808665.1725417837</v>
      </c>
      <c r="AL13" s="13">
        <v>3868838.4099782845</v>
      </c>
      <c r="AM13" s="13">
        <v>3.4924596548080444E-10</v>
      </c>
      <c r="AN13" s="13">
        <v>31698399.850101914</v>
      </c>
      <c r="AO13" s="13">
        <v>204868665.94893593</v>
      </c>
      <c r="AP13" s="13">
        <v>2350203.0573199717</v>
      </c>
      <c r="AQ13" s="13">
        <v>332738402.52017909</v>
      </c>
      <c r="AR13" s="13">
        <v>12490679.002015799</v>
      </c>
      <c r="AS13" s="13">
        <v>17326425.326564047</v>
      </c>
      <c r="AT13" s="13">
        <v>3009252.8288370227</v>
      </c>
      <c r="AU13" s="13">
        <v>3530384.7354001254</v>
      </c>
      <c r="AV13" s="13">
        <v>3302649.1996339625</v>
      </c>
      <c r="AW13" s="13">
        <v>962343.36711743195</v>
      </c>
      <c r="AX13" s="13">
        <v>4222927.1981560364</v>
      </c>
      <c r="AY13" s="13">
        <v>123086996.59645872</v>
      </c>
      <c r="AZ13" s="13">
        <v>71354356.975313053</v>
      </c>
      <c r="BA13" s="13">
        <v>75297968.798418984</v>
      </c>
      <c r="BB13" s="13">
        <v>141067669.30027819</v>
      </c>
      <c r="BC13" s="13">
        <v>21417447.3491784</v>
      </c>
      <c r="BD13" s="13">
        <v>8594556.3366775159</v>
      </c>
      <c r="BE13" s="13">
        <v>185414768.72833124</v>
      </c>
      <c r="BF13" s="13">
        <v>9608203.0493873693</v>
      </c>
      <c r="BG13" s="13">
        <v>5349740.8710217597</v>
      </c>
      <c r="BH13" s="13">
        <v>3763648.4148233016</v>
      </c>
      <c r="BI13" s="13">
        <v>38093314.560006939</v>
      </c>
      <c r="BJ13" s="13">
        <v>281494312.79655498</v>
      </c>
      <c r="BK13" s="13">
        <v>1994704.6092244838</v>
      </c>
      <c r="BL13" s="13">
        <v>4719940.4130589515</v>
      </c>
      <c r="BM13" s="13">
        <v>23745042.405776948</v>
      </c>
      <c r="BN13" s="13">
        <v>10265531.122174527</v>
      </c>
      <c r="BO13" s="13">
        <v>523740.2626515103</v>
      </c>
      <c r="BP13" s="13">
        <v>15980967.530457541</v>
      </c>
      <c r="BQ13" s="13">
        <v>39144499.635889485</v>
      </c>
      <c r="BR13" s="13">
        <v>9793130.6769616753</v>
      </c>
      <c r="BS13" s="13">
        <v>2344639.3908728389</v>
      </c>
      <c r="BT13" s="13">
        <v>3499996.2553755892</v>
      </c>
      <c r="BU13" s="13">
        <v>486.93978055578191</v>
      </c>
      <c r="BV13" s="13">
        <v>3543019.1377125881</v>
      </c>
      <c r="BW13" s="13">
        <v>457106.92525915249</v>
      </c>
      <c r="BX13" s="13">
        <v>1878969.1889525705</v>
      </c>
      <c r="BY13" s="13">
        <v>2367284.5457297242</v>
      </c>
      <c r="BZ13" s="13">
        <v>350470.22082647134</v>
      </c>
      <c r="CA13" s="13">
        <v>385239643.04479438</v>
      </c>
      <c r="CB13" s="13">
        <v>2841873.50069367</v>
      </c>
      <c r="CC13" s="13">
        <v>2938477.7790777814</v>
      </c>
      <c r="CD13" s="13">
        <v>1706902.727916185</v>
      </c>
      <c r="CE13" s="13">
        <v>1470709.9138399125</v>
      </c>
      <c r="CF13" s="13">
        <v>2877338.8893505749</v>
      </c>
      <c r="CG13" s="13">
        <v>1779546.5457221954</v>
      </c>
      <c r="CH13" s="13">
        <v>4825649.6230126452</v>
      </c>
      <c r="CI13" s="13">
        <v>95280.315531259694</v>
      </c>
      <c r="CJ13" s="13">
        <v>38029130.376890756</v>
      </c>
      <c r="CK13" s="13">
        <v>11911738.787626034</v>
      </c>
      <c r="CL13" s="13">
        <v>7794336.0815741774</v>
      </c>
      <c r="CM13" s="13">
        <v>158601401.71288237</v>
      </c>
      <c r="CN13" s="13">
        <v>55644708.831515685</v>
      </c>
      <c r="CO13" s="13">
        <v>14.2385406793328</v>
      </c>
      <c r="CP13" s="13">
        <v>6925655.2777761836</v>
      </c>
      <c r="CQ13" s="13">
        <v>3282517.7376577398</v>
      </c>
      <c r="CR13" s="13">
        <v>2747700.1749702501</v>
      </c>
      <c r="CS13" s="13">
        <v>1424770.0661271263</v>
      </c>
      <c r="CT13" s="13">
        <v>4150433.348902205</v>
      </c>
      <c r="CU13" s="13">
        <v>713501.97079146013</v>
      </c>
      <c r="CV13" s="13">
        <v>2323934.1523754592</v>
      </c>
      <c r="CW13" s="13">
        <v>3418673.7672381676</v>
      </c>
      <c r="CX13" s="13">
        <v>1037460.8913155391</v>
      </c>
      <c r="CY13" s="13">
        <v>13224008.655602479</v>
      </c>
      <c r="CZ13" s="13">
        <v>2129213.0768989953</v>
      </c>
      <c r="DA13" s="13">
        <v>3528476.3685221761</v>
      </c>
      <c r="DB13" s="13">
        <v>1998148.9836526522</v>
      </c>
      <c r="DC13" s="13">
        <v>2148687.7408794169</v>
      </c>
      <c r="DD13" s="13">
        <v>2232032.2547362042</v>
      </c>
      <c r="DE13" s="13">
        <v>128640874.38028455</v>
      </c>
      <c r="DF13" s="13">
        <v>734205.41482587543</v>
      </c>
      <c r="DG13" s="13">
        <v>9263525.1669306476</v>
      </c>
      <c r="DH13" s="13">
        <v>11882008.973083442</v>
      </c>
      <c r="DI13" s="13">
        <v>6223614.2114125397</v>
      </c>
      <c r="DJ13" s="13">
        <v>5146291.4104366256</v>
      </c>
      <c r="DK13" s="13">
        <v>39810712.300936058</v>
      </c>
      <c r="DL13" s="13">
        <v>3572345.3982817815</v>
      </c>
      <c r="DM13" s="13">
        <v>7660576.0451398026</v>
      </c>
      <c r="DN13" s="13">
        <v>26546126.222228929</v>
      </c>
      <c r="DO13" s="13">
        <v>2818539.2764801062</v>
      </c>
      <c r="DP13" s="13">
        <v>228.93303865776397</v>
      </c>
      <c r="DQ13" s="13">
        <v>13114744.901219353</v>
      </c>
      <c r="DR13" s="13">
        <v>7052545.1522994014</v>
      </c>
      <c r="DS13" s="13">
        <v>3232880.6449969877</v>
      </c>
      <c r="DT13" s="13">
        <v>4242903.1957447855</v>
      </c>
      <c r="DU13" s="13">
        <v>3564099.151032465</v>
      </c>
      <c r="DV13" s="13">
        <v>4014574.92511439</v>
      </c>
      <c r="DW13" s="13">
        <v>912011.93639710383</v>
      </c>
      <c r="DX13" s="13">
        <v>1260014.7465464489</v>
      </c>
      <c r="DY13" s="13">
        <v>3152162.6192726409</v>
      </c>
      <c r="DZ13" s="13">
        <v>11.612502221018076</v>
      </c>
      <c r="EA13" s="13">
        <v>4609706.3550897157</v>
      </c>
      <c r="EB13" s="13">
        <v>3179132.7061377307</v>
      </c>
      <c r="EC13" s="13">
        <v>1.7462298274040222E-9</v>
      </c>
      <c r="ED13" s="13">
        <v>3017020.9061586559</v>
      </c>
      <c r="EE13" s="13">
        <v>13752313.037479077</v>
      </c>
      <c r="EF13" s="13">
        <v>3064636.9819492479</v>
      </c>
      <c r="EG13" s="13">
        <v>3593761.0775133721</v>
      </c>
      <c r="EH13" s="13">
        <v>121186199.46734937</v>
      </c>
      <c r="EI13" s="13">
        <v>75562987.794366792</v>
      </c>
      <c r="EJ13" s="13">
        <v>4612904.3406039728</v>
      </c>
      <c r="EK13" s="13">
        <v>4086340.0548636499</v>
      </c>
      <c r="EL13" s="13">
        <v>2577672.2358525703</v>
      </c>
      <c r="EM13" s="13">
        <v>9307649.4629942775</v>
      </c>
      <c r="EN13" s="13">
        <v>3308922.8226418188</v>
      </c>
      <c r="EO13" s="13">
        <v>1913219.1921745767</v>
      </c>
      <c r="EP13" s="13">
        <v>17809060.561356787</v>
      </c>
      <c r="EQ13" s="13">
        <v>1763028.4063360004</v>
      </c>
      <c r="ER13" s="13">
        <v>2377280.3101358926</v>
      </c>
      <c r="ES13" s="13">
        <v>2564296.9783332283</v>
      </c>
      <c r="ET13" s="13">
        <v>6314550.7665420212</v>
      </c>
      <c r="EU13" s="13">
        <v>646149.71949653747</v>
      </c>
      <c r="EV13" s="13">
        <v>3425386.6465244805</v>
      </c>
      <c r="EW13" s="13">
        <v>3140663.8552762233</v>
      </c>
      <c r="EX13" s="13">
        <v>7958934.2614614014</v>
      </c>
      <c r="EY13" s="13">
        <v>1848805.7253242531</v>
      </c>
      <c r="EZ13" s="13">
        <v>1.862645149230957E-9</v>
      </c>
      <c r="FA13" s="13">
        <v>0</v>
      </c>
      <c r="FB13" s="13">
        <v>8423206.2955189068</v>
      </c>
      <c r="FC13" s="13">
        <v>4021161.4442000412</v>
      </c>
      <c r="FD13" s="13">
        <v>1331069.8040118855</v>
      </c>
      <c r="FE13" s="13">
        <v>2991354.9659392918</v>
      </c>
      <c r="FF13" s="13">
        <v>1868121.0626985477</v>
      </c>
      <c r="FG13" s="13">
        <v>681296.69194443419</v>
      </c>
      <c r="FH13" s="13">
        <v>5786201.0379928621</v>
      </c>
      <c r="FI13" s="13">
        <v>827873.48039734294</v>
      </c>
      <c r="FJ13" s="13">
        <v>6046142.3320139917</v>
      </c>
      <c r="FK13" s="13">
        <v>28774908.12115128</v>
      </c>
      <c r="FL13" s="13">
        <v>17247826.129045293</v>
      </c>
      <c r="FM13" s="13">
        <v>170543884.12996358</v>
      </c>
      <c r="FN13" s="13">
        <v>0</v>
      </c>
      <c r="FO13" s="13">
        <v>7594811.7979642842</v>
      </c>
      <c r="FP13" s="13">
        <v>412899.65472720074</v>
      </c>
      <c r="FQ13" s="13">
        <v>1.7462298274040222E-10</v>
      </c>
      <c r="FR13" s="13">
        <v>1310840.4629558499</v>
      </c>
      <c r="FS13" s="13">
        <v>0</v>
      </c>
      <c r="FT13" s="13">
        <v>6571401.6911767544</v>
      </c>
      <c r="FU13" s="13">
        <v>6927105.8576988876</v>
      </c>
      <c r="FV13" s="13">
        <v>2731068.9945910117</v>
      </c>
      <c r="FW13" s="13">
        <v>1051639.914993631</v>
      </c>
      <c r="FX13" s="13">
        <f>FX8</f>
        <v>239312138.28</v>
      </c>
      <c r="FY13" s="4">
        <f>SUM(B13:FX13)</f>
        <v>5140500046.5636969</v>
      </c>
      <c r="FZ13" s="4"/>
      <c r="GA13" s="4"/>
    </row>
    <row r="14" spans="1:254" x14ac:dyDescent="0.25">
      <c r="A14" t="s">
        <v>393</v>
      </c>
      <c r="B14" s="14">
        <v>9</v>
      </c>
      <c r="C14" s="14">
        <v>9</v>
      </c>
      <c r="D14" s="14">
        <v>9</v>
      </c>
      <c r="E14" s="14">
        <v>9</v>
      </c>
      <c r="F14" s="14">
        <v>9</v>
      </c>
      <c r="G14" s="14">
        <v>9</v>
      </c>
      <c r="H14" s="14">
        <v>9</v>
      </c>
      <c r="I14" s="14">
        <v>12</v>
      </c>
      <c r="J14" s="14">
        <v>12</v>
      </c>
      <c r="K14" s="14">
        <v>9</v>
      </c>
      <c r="L14" s="14">
        <v>9</v>
      </c>
      <c r="M14" s="14">
        <v>9</v>
      </c>
      <c r="N14" s="14">
        <v>9</v>
      </c>
      <c r="O14" s="14">
        <v>12</v>
      </c>
      <c r="P14" s="14">
        <v>9</v>
      </c>
      <c r="Q14" s="14">
        <v>12</v>
      </c>
      <c r="R14" s="14">
        <v>9</v>
      </c>
      <c r="S14" s="14">
        <v>9</v>
      </c>
      <c r="T14" s="14">
        <v>9</v>
      </c>
      <c r="U14" s="14">
        <v>12</v>
      </c>
      <c r="V14" s="14">
        <v>9</v>
      </c>
      <c r="W14" s="14">
        <v>9</v>
      </c>
      <c r="X14" s="14">
        <v>12</v>
      </c>
      <c r="Y14" s="14">
        <v>9</v>
      </c>
      <c r="Z14" s="14">
        <v>9</v>
      </c>
      <c r="AA14" s="14">
        <v>9</v>
      </c>
      <c r="AB14" s="14">
        <v>9</v>
      </c>
      <c r="AC14" s="14">
        <v>9</v>
      </c>
      <c r="AD14" s="14">
        <v>12</v>
      </c>
      <c r="AE14" s="14">
        <v>12</v>
      </c>
      <c r="AF14" s="14">
        <v>9</v>
      </c>
      <c r="AG14" s="14">
        <v>9</v>
      </c>
      <c r="AH14" s="14">
        <v>12</v>
      </c>
      <c r="AI14" s="14">
        <v>9</v>
      </c>
      <c r="AJ14" s="14">
        <v>12</v>
      </c>
      <c r="AK14" s="14">
        <v>9</v>
      </c>
      <c r="AL14" s="14">
        <v>9</v>
      </c>
      <c r="AM14" s="14">
        <v>9</v>
      </c>
      <c r="AN14" s="14">
        <v>9</v>
      </c>
      <c r="AO14" s="14">
        <v>9</v>
      </c>
      <c r="AP14" s="14">
        <v>9</v>
      </c>
      <c r="AQ14" s="14">
        <v>9</v>
      </c>
      <c r="AR14" s="14">
        <v>9</v>
      </c>
      <c r="AS14" s="14">
        <v>9</v>
      </c>
      <c r="AT14" s="14">
        <v>12</v>
      </c>
      <c r="AU14" s="14">
        <v>9</v>
      </c>
      <c r="AV14" s="14">
        <v>9</v>
      </c>
      <c r="AW14" s="14">
        <v>9</v>
      </c>
      <c r="AX14" s="14">
        <v>9</v>
      </c>
      <c r="AY14" s="14">
        <v>9</v>
      </c>
      <c r="AZ14" s="14">
        <v>9</v>
      </c>
      <c r="BA14" s="14">
        <v>9</v>
      </c>
      <c r="BB14" s="14">
        <v>9</v>
      </c>
      <c r="BC14" s="14">
        <v>9</v>
      </c>
      <c r="BD14" s="14">
        <v>9</v>
      </c>
      <c r="BE14" s="14">
        <v>9</v>
      </c>
      <c r="BF14" s="14">
        <v>9</v>
      </c>
      <c r="BG14" s="14">
        <v>9</v>
      </c>
      <c r="BH14" s="14">
        <v>9</v>
      </c>
      <c r="BI14" s="14">
        <v>9</v>
      </c>
      <c r="BJ14" s="14">
        <v>9</v>
      </c>
      <c r="BK14" s="14">
        <v>12</v>
      </c>
      <c r="BL14" s="14">
        <v>9</v>
      </c>
      <c r="BM14" s="14">
        <v>9</v>
      </c>
      <c r="BN14" s="14">
        <v>12</v>
      </c>
      <c r="BO14" s="14">
        <v>9</v>
      </c>
      <c r="BP14" s="14">
        <v>9</v>
      </c>
      <c r="BQ14" s="14">
        <v>9</v>
      </c>
      <c r="BR14" s="14">
        <v>9</v>
      </c>
      <c r="BS14" s="14">
        <v>12</v>
      </c>
      <c r="BT14" s="14">
        <v>12</v>
      </c>
      <c r="BU14" s="14">
        <v>9</v>
      </c>
      <c r="BV14" s="14">
        <v>9</v>
      </c>
      <c r="BW14" s="14">
        <v>9</v>
      </c>
      <c r="BX14" s="14">
        <v>9</v>
      </c>
      <c r="BY14" s="14">
        <v>9</v>
      </c>
      <c r="BZ14" s="14">
        <v>9</v>
      </c>
      <c r="CA14" s="14">
        <v>9</v>
      </c>
      <c r="CB14" s="14">
        <v>12</v>
      </c>
      <c r="CC14" s="14">
        <v>9</v>
      </c>
      <c r="CD14" s="14">
        <v>9</v>
      </c>
      <c r="CE14" s="14">
        <v>12</v>
      </c>
      <c r="CF14" s="14">
        <v>12</v>
      </c>
      <c r="CG14" s="14">
        <v>9</v>
      </c>
      <c r="CH14" s="14">
        <v>9</v>
      </c>
      <c r="CI14" s="14">
        <v>9</v>
      </c>
      <c r="CJ14" s="14">
        <v>12</v>
      </c>
      <c r="CK14" s="14">
        <v>9</v>
      </c>
      <c r="CL14" s="14">
        <v>12</v>
      </c>
      <c r="CM14" s="14">
        <v>9</v>
      </c>
      <c r="CN14" s="14">
        <v>9</v>
      </c>
      <c r="CO14" s="14">
        <v>9</v>
      </c>
      <c r="CP14" s="14">
        <v>9</v>
      </c>
      <c r="CQ14" s="14">
        <v>9</v>
      </c>
      <c r="CR14" s="14">
        <v>12</v>
      </c>
      <c r="CS14" s="14">
        <v>9</v>
      </c>
      <c r="CT14" s="14">
        <v>12</v>
      </c>
      <c r="CU14" s="14">
        <v>9</v>
      </c>
      <c r="CV14" s="14">
        <v>9</v>
      </c>
      <c r="CW14" s="14">
        <v>9</v>
      </c>
      <c r="CX14" s="14">
        <v>9</v>
      </c>
      <c r="CY14" s="14">
        <v>9</v>
      </c>
      <c r="CZ14" s="14">
        <v>12</v>
      </c>
      <c r="DA14" s="14">
        <v>12</v>
      </c>
      <c r="DB14" s="14">
        <v>12</v>
      </c>
      <c r="DC14" s="14">
        <v>9</v>
      </c>
      <c r="DD14" s="14">
        <v>12</v>
      </c>
      <c r="DE14" s="14">
        <v>9</v>
      </c>
      <c r="DF14" s="14">
        <v>12</v>
      </c>
      <c r="DG14" s="14">
        <v>9</v>
      </c>
      <c r="DH14" s="14">
        <v>9</v>
      </c>
      <c r="DI14" s="14">
        <v>9</v>
      </c>
      <c r="DJ14" s="14">
        <v>12</v>
      </c>
      <c r="DK14" s="14">
        <v>12</v>
      </c>
      <c r="DL14" s="14">
        <v>9</v>
      </c>
      <c r="DM14" s="14">
        <v>9</v>
      </c>
      <c r="DN14" s="14">
        <v>9</v>
      </c>
      <c r="DO14" s="14">
        <v>12</v>
      </c>
      <c r="DP14" s="14">
        <v>12</v>
      </c>
      <c r="DQ14" s="14">
        <v>12</v>
      </c>
      <c r="DR14" s="14">
        <v>12</v>
      </c>
      <c r="DS14" s="14">
        <v>12</v>
      </c>
      <c r="DT14" s="14">
        <v>12</v>
      </c>
      <c r="DU14" s="14">
        <v>9</v>
      </c>
      <c r="DV14" s="14">
        <v>9</v>
      </c>
      <c r="DW14" s="14">
        <v>9</v>
      </c>
      <c r="DX14" s="14">
        <v>9</v>
      </c>
      <c r="DY14" s="14">
        <v>9</v>
      </c>
      <c r="DZ14" s="14">
        <v>9</v>
      </c>
      <c r="EA14" s="14">
        <v>12</v>
      </c>
      <c r="EB14" s="14">
        <v>12</v>
      </c>
      <c r="EC14" s="14">
        <v>9</v>
      </c>
      <c r="ED14" s="14">
        <v>12</v>
      </c>
      <c r="EE14" s="14">
        <v>12</v>
      </c>
      <c r="EF14" s="14">
        <v>12</v>
      </c>
      <c r="EG14" s="14">
        <v>12</v>
      </c>
      <c r="EH14" s="14">
        <v>12</v>
      </c>
      <c r="EI14" s="14">
        <v>9</v>
      </c>
      <c r="EJ14" s="14">
        <v>9</v>
      </c>
      <c r="EK14" s="14">
        <v>9</v>
      </c>
      <c r="EL14" s="14">
        <v>9</v>
      </c>
      <c r="EM14" s="14">
        <v>9</v>
      </c>
      <c r="EN14" s="14">
        <v>12</v>
      </c>
      <c r="EO14" s="14">
        <v>9</v>
      </c>
      <c r="EP14" s="14">
        <v>9</v>
      </c>
      <c r="EQ14" s="14">
        <v>12</v>
      </c>
      <c r="ER14" s="14">
        <v>12</v>
      </c>
      <c r="ES14" s="14">
        <v>12</v>
      </c>
      <c r="ET14" s="14">
        <v>12</v>
      </c>
      <c r="EU14" s="14">
        <v>9</v>
      </c>
      <c r="EV14" s="14">
        <v>9</v>
      </c>
      <c r="EW14" s="14">
        <v>12</v>
      </c>
      <c r="EX14" s="14">
        <v>9</v>
      </c>
      <c r="EY14" s="14">
        <v>12</v>
      </c>
      <c r="EZ14" s="14">
        <v>9</v>
      </c>
      <c r="FA14" s="14">
        <v>9</v>
      </c>
      <c r="FB14" s="14">
        <v>9</v>
      </c>
      <c r="FC14" s="14">
        <v>12</v>
      </c>
      <c r="FD14" s="14">
        <v>12</v>
      </c>
      <c r="FE14" s="14">
        <v>9</v>
      </c>
      <c r="FF14" s="14">
        <v>12</v>
      </c>
      <c r="FG14" s="14">
        <v>9</v>
      </c>
      <c r="FH14" s="14">
        <v>9</v>
      </c>
      <c r="FI14" s="14">
        <v>12</v>
      </c>
      <c r="FJ14" s="14">
        <v>9</v>
      </c>
      <c r="FK14" s="14">
        <v>9</v>
      </c>
      <c r="FL14" s="14">
        <v>9</v>
      </c>
      <c r="FM14" s="14">
        <v>9</v>
      </c>
      <c r="FN14" s="14">
        <v>9</v>
      </c>
      <c r="FO14" s="14">
        <v>9</v>
      </c>
      <c r="FP14" s="14">
        <v>9</v>
      </c>
      <c r="FQ14" s="14">
        <v>9</v>
      </c>
      <c r="FR14" s="14">
        <v>9</v>
      </c>
      <c r="FS14" s="14">
        <v>9</v>
      </c>
      <c r="FT14" s="14">
        <v>12</v>
      </c>
      <c r="FU14" s="14">
        <v>12</v>
      </c>
      <c r="FV14" s="14">
        <v>9</v>
      </c>
      <c r="FW14" s="14">
        <v>9</v>
      </c>
      <c r="FX14" s="14">
        <v>12</v>
      </c>
      <c r="FY14" s="15"/>
      <c r="FZ14" s="4">
        <f>COUNTIF(B14:FY14,12)</f>
        <v>56</v>
      </c>
    </row>
    <row r="15" spans="1:254" x14ac:dyDescent="0.25">
      <c r="A15" t="s">
        <v>394</v>
      </c>
      <c r="B15" s="10">
        <f>B13</f>
        <v>41455576.739445828</v>
      </c>
      <c r="C15" s="10">
        <f t="shared" ref="C15:BN15" si="0">C13</f>
        <v>254246325.00177997</v>
      </c>
      <c r="D15" s="10">
        <f t="shared" si="0"/>
        <v>25597299.531970289</v>
      </c>
      <c r="E15" s="10">
        <f t="shared" si="0"/>
        <v>159319158.99780154</v>
      </c>
      <c r="F15" s="10">
        <f t="shared" si="0"/>
        <v>3812015.5948473848</v>
      </c>
      <c r="G15" s="10">
        <f t="shared" si="0"/>
        <v>9090883.6455481462</v>
      </c>
      <c r="H15" s="10">
        <f t="shared" si="0"/>
        <v>52252135.345549904</v>
      </c>
      <c r="I15" s="10">
        <f t="shared" si="0"/>
        <v>18179288.805309564</v>
      </c>
      <c r="J15" s="10">
        <f t="shared" si="0"/>
        <v>2857655.2550430964</v>
      </c>
      <c r="K15" s="10">
        <f t="shared" si="0"/>
        <v>1143724.3005788331</v>
      </c>
      <c r="L15" s="10">
        <f t="shared" si="0"/>
        <v>4143586.7832929706</v>
      </c>
      <c r="M15" s="10">
        <f t="shared" si="0"/>
        <v>385799398.84135985</v>
      </c>
      <c r="N15" s="10">
        <f t="shared" si="0"/>
        <v>64449735.29339166</v>
      </c>
      <c r="O15" s="10">
        <f t="shared" si="0"/>
        <v>3833664.0771786519</v>
      </c>
      <c r="P15" s="10">
        <f t="shared" si="0"/>
        <v>289157459.18627828</v>
      </c>
      <c r="Q15" s="10">
        <f t="shared" si="0"/>
        <v>65806804.08015494</v>
      </c>
      <c r="R15" s="10">
        <f t="shared" si="0"/>
        <v>1891553.9333610176</v>
      </c>
      <c r="S15" s="10">
        <f t="shared" si="0"/>
        <v>2583087.1600510906</v>
      </c>
      <c r="T15" s="10">
        <f t="shared" si="0"/>
        <v>523341.56375773164</v>
      </c>
      <c r="U15" s="10">
        <f t="shared" si="0"/>
        <v>3087541.8081334834</v>
      </c>
      <c r="V15" s="10">
        <f t="shared" si="0"/>
        <v>3481113.8789970544</v>
      </c>
      <c r="W15" s="10">
        <f t="shared" si="0"/>
        <v>908113.0137922602</v>
      </c>
      <c r="X15" s="10">
        <f t="shared" si="0"/>
        <v>9455547.5897281915</v>
      </c>
      <c r="Y15" s="10">
        <f t="shared" si="0"/>
        <v>3111546.6774590267</v>
      </c>
      <c r="Z15" s="10">
        <f t="shared" si="0"/>
        <v>155640302.88332236</v>
      </c>
      <c r="AA15" s="10">
        <f t="shared" si="0"/>
        <v>13314929.008747408</v>
      </c>
      <c r="AB15" s="10">
        <f t="shared" si="0"/>
        <v>1438611.5764846886</v>
      </c>
      <c r="AC15" s="10">
        <f t="shared" si="0"/>
        <v>3912443.5687673036</v>
      </c>
      <c r="AD15" s="10">
        <f t="shared" si="0"/>
        <v>1448783.6748465858</v>
      </c>
      <c r="AE15" s="10">
        <f t="shared" si="0"/>
        <v>2298414.1838661865</v>
      </c>
      <c r="AF15" s="10">
        <f t="shared" si="0"/>
        <v>3082064.5966942059</v>
      </c>
      <c r="AG15" s="10">
        <f t="shared" si="0"/>
        <v>10506415.697390746</v>
      </c>
      <c r="AH15" s="10">
        <f t="shared" si="0"/>
        <v>5122989.3418603344</v>
      </c>
      <c r="AI15" s="10">
        <f t="shared" si="0"/>
        <v>2341831.6961806393</v>
      </c>
      <c r="AJ15" s="10">
        <f t="shared" si="0"/>
        <v>1913814.3072252143</v>
      </c>
      <c r="AK15" s="10">
        <f t="shared" si="0"/>
        <v>1808665.1725417837</v>
      </c>
      <c r="AL15" s="10">
        <f t="shared" si="0"/>
        <v>3868838.4099782845</v>
      </c>
      <c r="AM15" s="10">
        <f t="shared" si="0"/>
        <v>3.4924596548080444E-10</v>
      </c>
      <c r="AN15" s="10">
        <f t="shared" si="0"/>
        <v>31698399.850101914</v>
      </c>
      <c r="AO15" s="10">
        <f t="shared" si="0"/>
        <v>204868665.94893593</v>
      </c>
      <c r="AP15" s="10">
        <f t="shared" si="0"/>
        <v>2350203.0573199717</v>
      </c>
      <c r="AQ15" s="10">
        <f t="shared" si="0"/>
        <v>332738402.52017909</v>
      </c>
      <c r="AR15" s="10">
        <f t="shared" si="0"/>
        <v>12490679.002015799</v>
      </c>
      <c r="AS15" s="10">
        <f t="shared" si="0"/>
        <v>17326425.326564047</v>
      </c>
      <c r="AT15" s="10">
        <f t="shared" si="0"/>
        <v>3009252.8288370227</v>
      </c>
      <c r="AU15" s="10">
        <f t="shared" si="0"/>
        <v>3530384.7354001254</v>
      </c>
      <c r="AV15" s="10">
        <f t="shared" si="0"/>
        <v>3302649.1996339625</v>
      </c>
      <c r="AW15" s="10">
        <f t="shared" si="0"/>
        <v>962343.36711743195</v>
      </c>
      <c r="AX15" s="10">
        <f t="shared" si="0"/>
        <v>4222927.1981560364</v>
      </c>
      <c r="AY15" s="10">
        <f t="shared" si="0"/>
        <v>123086996.59645872</v>
      </c>
      <c r="AZ15" s="10">
        <f t="shared" si="0"/>
        <v>71354356.975313053</v>
      </c>
      <c r="BA15" s="10">
        <f t="shared" si="0"/>
        <v>75297968.798418984</v>
      </c>
      <c r="BB15" s="10">
        <f t="shared" si="0"/>
        <v>141067669.30027819</v>
      </c>
      <c r="BC15" s="10">
        <f t="shared" si="0"/>
        <v>21417447.3491784</v>
      </c>
      <c r="BD15" s="10">
        <f t="shared" si="0"/>
        <v>8594556.3366775159</v>
      </c>
      <c r="BE15" s="10">
        <f t="shared" si="0"/>
        <v>185414768.72833124</v>
      </c>
      <c r="BF15" s="10">
        <f t="shared" si="0"/>
        <v>9608203.0493873693</v>
      </c>
      <c r="BG15" s="10">
        <f t="shared" si="0"/>
        <v>5349740.8710217597</v>
      </c>
      <c r="BH15" s="10">
        <f t="shared" si="0"/>
        <v>3763648.4148233016</v>
      </c>
      <c r="BI15" s="10">
        <f t="shared" si="0"/>
        <v>38093314.560006939</v>
      </c>
      <c r="BJ15" s="10">
        <f t="shared" si="0"/>
        <v>281494312.79655498</v>
      </c>
      <c r="BK15" s="10">
        <f t="shared" si="0"/>
        <v>1994704.6092244838</v>
      </c>
      <c r="BL15" s="10">
        <f t="shared" si="0"/>
        <v>4719940.4130589515</v>
      </c>
      <c r="BM15" s="10">
        <f t="shared" si="0"/>
        <v>23745042.405776948</v>
      </c>
      <c r="BN15" s="10">
        <f t="shared" si="0"/>
        <v>10265531.122174527</v>
      </c>
      <c r="BO15" s="10">
        <f t="shared" ref="BO15:DZ15" si="1">BO13</f>
        <v>523740.2626515103</v>
      </c>
      <c r="BP15" s="10">
        <f t="shared" si="1"/>
        <v>15980967.530457541</v>
      </c>
      <c r="BQ15" s="10">
        <f t="shared" si="1"/>
        <v>39144499.635889485</v>
      </c>
      <c r="BR15" s="10">
        <f t="shared" si="1"/>
        <v>9793130.6769616753</v>
      </c>
      <c r="BS15" s="10">
        <f t="shared" si="1"/>
        <v>2344639.3908728389</v>
      </c>
      <c r="BT15" s="10">
        <f t="shared" si="1"/>
        <v>3499996.2553755892</v>
      </c>
      <c r="BU15" s="10">
        <f t="shared" si="1"/>
        <v>486.93978055578191</v>
      </c>
      <c r="BV15" s="10">
        <f t="shared" si="1"/>
        <v>3543019.1377125881</v>
      </c>
      <c r="BW15" s="10">
        <f t="shared" si="1"/>
        <v>457106.92525915249</v>
      </c>
      <c r="BX15" s="10">
        <f t="shared" si="1"/>
        <v>1878969.1889525705</v>
      </c>
      <c r="BY15" s="10">
        <f t="shared" si="1"/>
        <v>2367284.5457297242</v>
      </c>
      <c r="BZ15" s="10">
        <f t="shared" si="1"/>
        <v>350470.22082647134</v>
      </c>
      <c r="CA15" s="10">
        <f t="shared" si="1"/>
        <v>385239643.04479438</v>
      </c>
      <c r="CB15" s="10">
        <f t="shared" si="1"/>
        <v>2841873.50069367</v>
      </c>
      <c r="CC15" s="10">
        <f t="shared" si="1"/>
        <v>2938477.7790777814</v>
      </c>
      <c r="CD15" s="10">
        <f t="shared" si="1"/>
        <v>1706902.727916185</v>
      </c>
      <c r="CE15" s="10">
        <f t="shared" si="1"/>
        <v>1470709.9138399125</v>
      </c>
      <c r="CF15" s="10">
        <f t="shared" si="1"/>
        <v>2877338.8893505749</v>
      </c>
      <c r="CG15" s="10">
        <f t="shared" si="1"/>
        <v>1779546.5457221954</v>
      </c>
      <c r="CH15" s="10">
        <f t="shared" si="1"/>
        <v>4825649.6230126452</v>
      </c>
      <c r="CI15" s="10">
        <f t="shared" si="1"/>
        <v>95280.315531259694</v>
      </c>
      <c r="CJ15" s="10">
        <f t="shared" si="1"/>
        <v>38029130.376890756</v>
      </c>
      <c r="CK15" s="10">
        <f t="shared" si="1"/>
        <v>11911738.787626034</v>
      </c>
      <c r="CL15" s="10">
        <f t="shared" si="1"/>
        <v>7794336.0815741774</v>
      </c>
      <c r="CM15" s="10">
        <f t="shared" si="1"/>
        <v>158601401.71288237</v>
      </c>
      <c r="CN15" s="10">
        <f t="shared" si="1"/>
        <v>55644708.831515685</v>
      </c>
      <c r="CO15" s="10">
        <f t="shared" si="1"/>
        <v>14.2385406793328</v>
      </c>
      <c r="CP15" s="10">
        <f t="shared" si="1"/>
        <v>6925655.2777761836</v>
      </c>
      <c r="CQ15" s="10">
        <f t="shared" si="1"/>
        <v>3282517.7376577398</v>
      </c>
      <c r="CR15" s="10">
        <f t="shared" si="1"/>
        <v>2747700.1749702501</v>
      </c>
      <c r="CS15" s="10">
        <f t="shared" si="1"/>
        <v>1424770.0661271263</v>
      </c>
      <c r="CT15" s="10">
        <f t="shared" si="1"/>
        <v>4150433.348902205</v>
      </c>
      <c r="CU15" s="10">
        <f t="shared" si="1"/>
        <v>713501.97079146013</v>
      </c>
      <c r="CV15" s="10">
        <f t="shared" si="1"/>
        <v>2323934.1523754592</v>
      </c>
      <c r="CW15" s="10">
        <f t="shared" si="1"/>
        <v>3418673.7672381676</v>
      </c>
      <c r="CX15" s="10">
        <f t="shared" si="1"/>
        <v>1037460.8913155391</v>
      </c>
      <c r="CY15" s="10">
        <f t="shared" si="1"/>
        <v>13224008.655602479</v>
      </c>
      <c r="CZ15" s="10">
        <f t="shared" si="1"/>
        <v>2129213.0768989953</v>
      </c>
      <c r="DA15" s="10">
        <f t="shared" si="1"/>
        <v>3528476.3685221761</v>
      </c>
      <c r="DB15" s="10">
        <f t="shared" si="1"/>
        <v>1998148.9836526522</v>
      </c>
      <c r="DC15" s="10">
        <f t="shared" si="1"/>
        <v>2148687.7408794169</v>
      </c>
      <c r="DD15" s="10">
        <f t="shared" si="1"/>
        <v>2232032.2547362042</v>
      </c>
      <c r="DE15" s="10">
        <f t="shared" si="1"/>
        <v>128640874.38028455</v>
      </c>
      <c r="DF15" s="10">
        <f t="shared" si="1"/>
        <v>734205.41482587543</v>
      </c>
      <c r="DG15" s="10">
        <f t="shared" si="1"/>
        <v>9263525.1669306476</v>
      </c>
      <c r="DH15" s="10">
        <f t="shared" si="1"/>
        <v>11882008.973083442</v>
      </c>
      <c r="DI15" s="10">
        <f t="shared" si="1"/>
        <v>6223614.2114125397</v>
      </c>
      <c r="DJ15" s="10">
        <f t="shared" si="1"/>
        <v>5146291.4104366256</v>
      </c>
      <c r="DK15" s="10">
        <f t="shared" si="1"/>
        <v>39810712.300936058</v>
      </c>
      <c r="DL15" s="10">
        <f t="shared" si="1"/>
        <v>3572345.3982817815</v>
      </c>
      <c r="DM15" s="10">
        <f t="shared" si="1"/>
        <v>7660576.0451398026</v>
      </c>
      <c r="DN15" s="10">
        <f t="shared" si="1"/>
        <v>26546126.222228929</v>
      </c>
      <c r="DO15" s="10">
        <f t="shared" si="1"/>
        <v>2818539.2764801062</v>
      </c>
      <c r="DP15" s="10">
        <f t="shared" si="1"/>
        <v>228.93303865776397</v>
      </c>
      <c r="DQ15" s="10">
        <f t="shared" si="1"/>
        <v>13114744.901219353</v>
      </c>
      <c r="DR15" s="10">
        <f t="shared" si="1"/>
        <v>7052545.1522994014</v>
      </c>
      <c r="DS15" s="10">
        <f t="shared" si="1"/>
        <v>3232880.6449969877</v>
      </c>
      <c r="DT15" s="10">
        <f t="shared" si="1"/>
        <v>4242903.1957447855</v>
      </c>
      <c r="DU15" s="10">
        <f t="shared" si="1"/>
        <v>3564099.151032465</v>
      </c>
      <c r="DV15" s="10">
        <f t="shared" si="1"/>
        <v>4014574.92511439</v>
      </c>
      <c r="DW15" s="10">
        <f t="shared" si="1"/>
        <v>912011.93639710383</v>
      </c>
      <c r="DX15" s="10">
        <f t="shared" si="1"/>
        <v>1260014.7465464489</v>
      </c>
      <c r="DY15" s="10">
        <f t="shared" si="1"/>
        <v>3152162.6192726409</v>
      </c>
      <c r="DZ15" s="10">
        <f t="shared" si="1"/>
        <v>11.612502221018076</v>
      </c>
      <c r="EA15" s="10">
        <f t="shared" ref="EA15:FX15" si="2">EA13</f>
        <v>4609706.3550897157</v>
      </c>
      <c r="EB15" s="10">
        <f t="shared" si="2"/>
        <v>3179132.7061377307</v>
      </c>
      <c r="EC15" s="10">
        <f t="shared" si="2"/>
        <v>1.7462298274040222E-9</v>
      </c>
      <c r="ED15" s="10">
        <f t="shared" si="2"/>
        <v>3017020.9061586559</v>
      </c>
      <c r="EE15" s="10">
        <f t="shared" si="2"/>
        <v>13752313.037479077</v>
      </c>
      <c r="EF15" s="10">
        <f t="shared" si="2"/>
        <v>3064636.9819492479</v>
      </c>
      <c r="EG15" s="10">
        <f t="shared" si="2"/>
        <v>3593761.0775133721</v>
      </c>
      <c r="EH15" s="10">
        <f t="shared" si="2"/>
        <v>121186199.46734937</v>
      </c>
      <c r="EI15" s="10">
        <f t="shared" si="2"/>
        <v>75562987.794366792</v>
      </c>
      <c r="EJ15" s="10">
        <f t="shared" si="2"/>
        <v>4612904.3406039728</v>
      </c>
      <c r="EK15" s="10">
        <f t="shared" si="2"/>
        <v>4086340.0548636499</v>
      </c>
      <c r="EL15" s="10">
        <f t="shared" si="2"/>
        <v>2577672.2358525703</v>
      </c>
      <c r="EM15" s="10">
        <f t="shared" si="2"/>
        <v>9307649.4629942775</v>
      </c>
      <c r="EN15" s="10">
        <f t="shared" si="2"/>
        <v>3308922.8226418188</v>
      </c>
      <c r="EO15" s="10">
        <f t="shared" si="2"/>
        <v>1913219.1921745767</v>
      </c>
      <c r="EP15" s="10">
        <f t="shared" si="2"/>
        <v>17809060.561356787</v>
      </c>
      <c r="EQ15" s="10">
        <f t="shared" si="2"/>
        <v>1763028.4063360004</v>
      </c>
      <c r="ER15" s="10">
        <f t="shared" si="2"/>
        <v>2377280.3101358926</v>
      </c>
      <c r="ES15" s="10">
        <f t="shared" si="2"/>
        <v>2564296.9783332283</v>
      </c>
      <c r="ET15" s="10">
        <f t="shared" si="2"/>
        <v>6314550.7665420212</v>
      </c>
      <c r="EU15" s="10">
        <f t="shared" si="2"/>
        <v>646149.71949653747</v>
      </c>
      <c r="EV15" s="10">
        <f t="shared" si="2"/>
        <v>3425386.6465244805</v>
      </c>
      <c r="EW15" s="10">
        <f t="shared" si="2"/>
        <v>3140663.8552762233</v>
      </c>
      <c r="EX15" s="10">
        <f t="shared" si="2"/>
        <v>7958934.2614614014</v>
      </c>
      <c r="EY15" s="10">
        <f t="shared" si="2"/>
        <v>1848805.7253242531</v>
      </c>
      <c r="EZ15" s="10">
        <f t="shared" si="2"/>
        <v>1.862645149230957E-9</v>
      </c>
      <c r="FA15" s="10">
        <f t="shared" si="2"/>
        <v>0</v>
      </c>
      <c r="FB15" s="10">
        <f t="shared" si="2"/>
        <v>8423206.2955189068</v>
      </c>
      <c r="FC15" s="10">
        <f t="shared" si="2"/>
        <v>4021161.4442000412</v>
      </c>
      <c r="FD15" s="10">
        <f t="shared" si="2"/>
        <v>1331069.8040118855</v>
      </c>
      <c r="FE15" s="10">
        <f t="shared" si="2"/>
        <v>2991354.9659392918</v>
      </c>
      <c r="FF15" s="10">
        <f t="shared" si="2"/>
        <v>1868121.0626985477</v>
      </c>
      <c r="FG15" s="10">
        <f t="shared" si="2"/>
        <v>681296.69194443419</v>
      </c>
      <c r="FH15" s="10">
        <f t="shared" si="2"/>
        <v>5786201.0379928621</v>
      </c>
      <c r="FI15" s="10">
        <f t="shared" si="2"/>
        <v>827873.48039734294</v>
      </c>
      <c r="FJ15" s="10">
        <f t="shared" si="2"/>
        <v>6046142.3320139917</v>
      </c>
      <c r="FK15" s="10">
        <f t="shared" si="2"/>
        <v>28774908.12115128</v>
      </c>
      <c r="FL15" s="10">
        <f t="shared" si="2"/>
        <v>17247826.129045293</v>
      </c>
      <c r="FM15" s="10">
        <f t="shared" si="2"/>
        <v>170543884.12996358</v>
      </c>
      <c r="FN15" s="10">
        <f t="shared" si="2"/>
        <v>0</v>
      </c>
      <c r="FO15" s="10">
        <f t="shared" si="2"/>
        <v>7594811.7979642842</v>
      </c>
      <c r="FP15" s="10">
        <f t="shared" si="2"/>
        <v>412899.65472720074</v>
      </c>
      <c r="FQ15" s="10">
        <f t="shared" si="2"/>
        <v>1.7462298274040222E-10</v>
      </c>
      <c r="FR15" s="10">
        <f t="shared" si="2"/>
        <v>1310840.4629558499</v>
      </c>
      <c r="FS15" s="10">
        <f t="shared" si="2"/>
        <v>0</v>
      </c>
      <c r="FT15" s="10">
        <f t="shared" si="2"/>
        <v>6571401.6911767544</v>
      </c>
      <c r="FU15" s="10">
        <f t="shared" si="2"/>
        <v>6927105.8576988876</v>
      </c>
      <c r="FV15" s="10">
        <f t="shared" si="2"/>
        <v>2731068.9945910117</v>
      </c>
      <c r="FW15" s="10">
        <f t="shared" si="2"/>
        <v>1051639.914993631</v>
      </c>
      <c r="FX15" s="10">
        <f t="shared" si="2"/>
        <v>239312138.28</v>
      </c>
      <c r="FY15" s="4">
        <f>SUM(B15:FX15)</f>
        <v>5140500046.5636969</v>
      </c>
      <c r="FZ15" s="32"/>
      <c r="GA15" s="4"/>
      <c r="GB15" s="26"/>
    </row>
    <row r="16" spans="1:254" x14ac:dyDescent="0.25">
      <c r="A16" t="s">
        <v>395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0</v>
      </c>
      <c r="AX16" s="16">
        <v>0</v>
      </c>
      <c r="AY16" s="16">
        <v>0</v>
      </c>
      <c r="AZ16" s="16">
        <v>0</v>
      </c>
      <c r="BA16" s="16">
        <v>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0</v>
      </c>
      <c r="BK16" s="16">
        <v>0</v>
      </c>
      <c r="BL16" s="16">
        <v>0</v>
      </c>
      <c r="BM16" s="16">
        <v>0</v>
      </c>
      <c r="BN16" s="16">
        <v>0</v>
      </c>
      <c r="BO16" s="16">
        <v>0</v>
      </c>
      <c r="BP16" s="16">
        <v>0</v>
      </c>
      <c r="BQ16" s="16">
        <v>0</v>
      </c>
      <c r="BR16" s="16">
        <v>0</v>
      </c>
      <c r="BS16" s="16">
        <v>0</v>
      </c>
      <c r="BT16" s="16">
        <v>0</v>
      </c>
      <c r="BU16" s="16">
        <v>0</v>
      </c>
      <c r="BV16" s="16">
        <v>0</v>
      </c>
      <c r="BW16" s="16">
        <v>0</v>
      </c>
      <c r="BX16" s="16">
        <v>0</v>
      </c>
      <c r="BY16" s="16">
        <v>0</v>
      </c>
      <c r="BZ16" s="16">
        <v>0</v>
      </c>
      <c r="CA16" s="16">
        <v>0</v>
      </c>
      <c r="CB16" s="16">
        <v>0</v>
      </c>
      <c r="CC16" s="16">
        <v>0</v>
      </c>
      <c r="CD16" s="16">
        <v>0</v>
      </c>
      <c r="CE16" s="16">
        <v>0</v>
      </c>
      <c r="CF16" s="16">
        <v>0</v>
      </c>
      <c r="CG16" s="16">
        <v>0</v>
      </c>
      <c r="CH16" s="16">
        <v>0</v>
      </c>
      <c r="CI16" s="16">
        <v>0</v>
      </c>
      <c r="CJ16" s="16">
        <v>0</v>
      </c>
      <c r="CK16" s="16">
        <v>0</v>
      </c>
      <c r="CL16" s="16">
        <v>0</v>
      </c>
      <c r="CM16" s="16">
        <v>0</v>
      </c>
      <c r="CN16" s="16">
        <v>0</v>
      </c>
      <c r="CO16" s="16">
        <v>0</v>
      </c>
      <c r="CP16" s="16">
        <v>0</v>
      </c>
      <c r="CQ16" s="16">
        <v>0</v>
      </c>
      <c r="CR16" s="16">
        <v>0</v>
      </c>
      <c r="CS16" s="16">
        <v>0</v>
      </c>
      <c r="CT16" s="16">
        <v>0</v>
      </c>
      <c r="CU16" s="16">
        <v>0</v>
      </c>
      <c r="CV16" s="16">
        <v>0</v>
      </c>
      <c r="CW16" s="16">
        <v>0</v>
      </c>
      <c r="CX16" s="16">
        <v>0</v>
      </c>
      <c r="CY16" s="16">
        <v>0</v>
      </c>
      <c r="CZ16" s="16">
        <v>0</v>
      </c>
      <c r="DA16" s="16">
        <v>0</v>
      </c>
      <c r="DB16" s="16">
        <v>0</v>
      </c>
      <c r="DC16" s="16">
        <v>0</v>
      </c>
      <c r="DD16" s="16">
        <v>0</v>
      </c>
      <c r="DE16" s="16">
        <v>0</v>
      </c>
      <c r="DF16" s="16">
        <v>0</v>
      </c>
      <c r="DG16" s="16">
        <v>0</v>
      </c>
      <c r="DH16" s="16">
        <v>0</v>
      </c>
      <c r="DI16" s="16">
        <v>0</v>
      </c>
      <c r="DJ16" s="16">
        <v>0</v>
      </c>
      <c r="DK16" s="16">
        <v>0</v>
      </c>
      <c r="DL16" s="16">
        <v>0</v>
      </c>
      <c r="DM16" s="16">
        <v>0</v>
      </c>
      <c r="DN16" s="16">
        <v>0</v>
      </c>
      <c r="DO16" s="16">
        <v>0</v>
      </c>
      <c r="DP16" s="16">
        <v>0</v>
      </c>
      <c r="DQ16" s="16">
        <v>0</v>
      </c>
      <c r="DR16" s="16">
        <v>0</v>
      </c>
      <c r="DS16" s="16">
        <v>0</v>
      </c>
      <c r="DT16" s="16">
        <v>0</v>
      </c>
      <c r="DU16" s="16">
        <v>0</v>
      </c>
      <c r="DV16" s="16">
        <v>0</v>
      </c>
      <c r="DW16" s="16">
        <v>0</v>
      </c>
      <c r="DX16" s="16">
        <v>0</v>
      </c>
      <c r="DY16" s="16">
        <v>0</v>
      </c>
      <c r="DZ16" s="16">
        <v>0</v>
      </c>
      <c r="EA16" s="16">
        <v>0</v>
      </c>
      <c r="EB16" s="16">
        <v>0</v>
      </c>
      <c r="EC16" s="16">
        <v>0</v>
      </c>
      <c r="ED16" s="16">
        <v>0</v>
      </c>
      <c r="EE16" s="16">
        <v>0</v>
      </c>
      <c r="EF16" s="16">
        <v>0</v>
      </c>
      <c r="EG16" s="16">
        <v>0</v>
      </c>
      <c r="EH16" s="16">
        <v>0</v>
      </c>
      <c r="EI16" s="16">
        <v>0</v>
      </c>
      <c r="EJ16" s="16">
        <v>0</v>
      </c>
      <c r="EK16" s="16">
        <v>0</v>
      </c>
      <c r="EL16" s="16">
        <v>0</v>
      </c>
      <c r="EM16" s="16">
        <v>0</v>
      </c>
      <c r="EN16" s="16">
        <v>0</v>
      </c>
      <c r="EO16" s="16">
        <v>0</v>
      </c>
      <c r="EP16" s="16">
        <v>0</v>
      </c>
      <c r="EQ16" s="16">
        <v>0</v>
      </c>
      <c r="ER16" s="16">
        <v>0</v>
      </c>
      <c r="ES16" s="16">
        <v>0</v>
      </c>
      <c r="ET16" s="16">
        <v>0</v>
      </c>
      <c r="EU16" s="16">
        <v>0</v>
      </c>
      <c r="EV16" s="16">
        <v>0</v>
      </c>
      <c r="EW16" s="16">
        <v>0</v>
      </c>
      <c r="EX16" s="16">
        <v>0</v>
      </c>
      <c r="EY16" s="16">
        <v>0</v>
      </c>
      <c r="EZ16" s="16">
        <v>0</v>
      </c>
      <c r="FA16" s="16">
        <v>0</v>
      </c>
      <c r="FB16" s="16">
        <v>0</v>
      </c>
      <c r="FC16" s="16">
        <v>0</v>
      </c>
      <c r="FD16" s="16">
        <v>0</v>
      </c>
      <c r="FE16" s="16">
        <v>0</v>
      </c>
      <c r="FF16" s="16">
        <v>0</v>
      </c>
      <c r="FG16" s="16">
        <v>0</v>
      </c>
      <c r="FH16" s="16">
        <v>0</v>
      </c>
      <c r="FI16" s="16">
        <v>0</v>
      </c>
      <c r="FJ16" s="16">
        <v>0</v>
      </c>
      <c r="FK16" s="16">
        <v>0</v>
      </c>
      <c r="FL16" s="16">
        <v>0</v>
      </c>
      <c r="FM16" s="16">
        <v>0</v>
      </c>
      <c r="FN16" s="16">
        <v>0</v>
      </c>
      <c r="FO16" s="16">
        <v>0</v>
      </c>
      <c r="FP16" s="16">
        <v>0</v>
      </c>
      <c r="FQ16" s="16">
        <v>0</v>
      </c>
      <c r="FR16" s="16">
        <v>0</v>
      </c>
      <c r="FS16" s="16">
        <v>0</v>
      </c>
      <c r="FT16" s="16">
        <v>0</v>
      </c>
      <c r="FU16" s="16">
        <v>0</v>
      </c>
      <c r="FV16" s="16">
        <v>0</v>
      </c>
      <c r="FW16" s="16">
        <v>0</v>
      </c>
      <c r="FX16" s="16">
        <v>0</v>
      </c>
      <c r="FY16" s="17">
        <f>SUM(B16:FX16)</f>
        <v>0</v>
      </c>
      <c r="FZ16" s="4"/>
      <c r="GC16" s="4"/>
    </row>
    <row r="17" spans="1:254" s="12" customFormat="1" x14ac:dyDescent="0.25">
      <c r="A17" s="12" t="s">
        <v>396</v>
      </c>
      <c r="B17" s="11">
        <f t="shared" ref="B17:BM17" si="3">IF(B15-B16&lt;1000,0,ROUND((B15-B16)/B14,2))</f>
        <v>4606175.1900000004</v>
      </c>
      <c r="C17" s="11">
        <f t="shared" si="3"/>
        <v>28249591.670000002</v>
      </c>
      <c r="D17" s="11">
        <f t="shared" si="3"/>
        <v>2844144.39</v>
      </c>
      <c r="E17" s="11">
        <f t="shared" si="3"/>
        <v>17702128.780000001</v>
      </c>
      <c r="F17" s="11">
        <f t="shared" si="3"/>
        <v>423557.29</v>
      </c>
      <c r="G17" s="11">
        <f t="shared" si="3"/>
        <v>1010098.18</v>
      </c>
      <c r="H17" s="11">
        <f t="shared" si="3"/>
        <v>5805792.8200000003</v>
      </c>
      <c r="I17" s="11">
        <f t="shared" si="3"/>
        <v>1514940.73</v>
      </c>
      <c r="J17" s="11">
        <f t="shared" si="3"/>
        <v>238137.94</v>
      </c>
      <c r="K17" s="11">
        <f t="shared" si="3"/>
        <v>127080.48</v>
      </c>
      <c r="L17" s="11">
        <f t="shared" si="3"/>
        <v>460398.53</v>
      </c>
      <c r="M17" s="11">
        <f t="shared" si="3"/>
        <v>42866599.869999997</v>
      </c>
      <c r="N17" s="11">
        <f t="shared" si="3"/>
        <v>7161081.7000000002</v>
      </c>
      <c r="O17" s="11">
        <f t="shared" si="3"/>
        <v>319472.01</v>
      </c>
      <c r="P17" s="11">
        <f t="shared" si="3"/>
        <v>32128606.579999998</v>
      </c>
      <c r="Q17" s="11">
        <f t="shared" si="3"/>
        <v>5483900.3399999999</v>
      </c>
      <c r="R17" s="11">
        <f t="shared" si="3"/>
        <v>210172.66</v>
      </c>
      <c r="S17" s="11">
        <f t="shared" si="3"/>
        <v>287009.68</v>
      </c>
      <c r="T17" s="11">
        <f t="shared" si="3"/>
        <v>58149.06</v>
      </c>
      <c r="U17" s="11">
        <f t="shared" si="3"/>
        <v>257295.15</v>
      </c>
      <c r="V17" s="11">
        <f t="shared" si="3"/>
        <v>386790.43</v>
      </c>
      <c r="W17" s="11">
        <f t="shared" si="3"/>
        <v>100901.45</v>
      </c>
      <c r="X17" s="11">
        <f t="shared" si="3"/>
        <v>787962.3</v>
      </c>
      <c r="Y17" s="11">
        <f t="shared" si="3"/>
        <v>345727.41</v>
      </c>
      <c r="Z17" s="11">
        <f t="shared" si="3"/>
        <v>17293366.989999998</v>
      </c>
      <c r="AA17" s="11">
        <f t="shared" si="3"/>
        <v>1479436.56</v>
      </c>
      <c r="AB17" s="11">
        <f t="shared" si="3"/>
        <v>159845.73000000001</v>
      </c>
      <c r="AC17" s="11">
        <f t="shared" si="3"/>
        <v>434715.95</v>
      </c>
      <c r="AD17" s="11">
        <f t="shared" si="3"/>
        <v>120731.97</v>
      </c>
      <c r="AE17" s="11">
        <f t="shared" si="3"/>
        <v>191534.52</v>
      </c>
      <c r="AF17" s="11">
        <f t="shared" si="3"/>
        <v>342451.62</v>
      </c>
      <c r="AG17" s="11">
        <f t="shared" si="3"/>
        <v>1167379.52</v>
      </c>
      <c r="AH17" s="11">
        <f t="shared" si="3"/>
        <v>426915.78</v>
      </c>
      <c r="AI17" s="11">
        <f t="shared" si="3"/>
        <v>260203.51999999999</v>
      </c>
      <c r="AJ17" s="11">
        <f t="shared" si="3"/>
        <v>159484.53</v>
      </c>
      <c r="AK17" s="11">
        <f t="shared" si="3"/>
        <v>200962.8</v>
      </c>
      <c r="AL17" s="11">
        <f t="shared" si="3"/>
        <v>429870.93</v>
      </c>
      <c r="AM17" s="11">
        <f t="shared" si="3"/>
        <v>0</v>
      </c>
      <c r="AN17" s="11">
        <f t="shared" si="3"/>
        <v>3522044.43</v>
      </c>
      <c r="AO17" s="11">
        <f t="shared" si="3"/>
        <v>22763185.109999999</v>
      </c>
      <c r="AP17" s="11">
        <f t="shared" si="3"/>
        <v>261133.67</v>
      </c>
      <c r="AQ17" s="11">
        <f t="shared" si="3"/>
        <v>36970933.609999999</v>
      </c>
      <c r="AR17" s="11">
        <f t="shared" si="3"/>
        <v>1387853.22</v>
      </c>
      <c r="AS17" s="11">
        <f t="shared" si="3"/>
        <v>1925158.37</v>
      </c>
      <c r="AT17" s="11">
        <f t="shared" si="3"/>
        <v>250771.07</v>
      </c>
      <c r="AU17" s="11">
        <f t="shared" si="3"/>
        <v>392264.97</v>
      </c>
      <c r="AV17" s="11">
        <f t="shared" si="3"/>
        <v>366961.02</v>
      </c>
      <c r="AW17" s="11">
        <f t="shared" si="3"/>
        <v>106927.03999999999</v>
      </c>
      <c r="AX17" s="11">
        <f t="shared" si="3"/>
        <v>469214.13</v>
      </c>
      <c r="AY17" s="11">
        <f t="shared" si="3"/>
        <v>13676332.960000001</v>
      </c>
      <c r="AZ17" s="11">
        <f t="shared" si="3"/>
        <v>7928261.8899999997</v>
      </c>
      <c r="BA17" s="11">
        <f t="shared" si="3"/>
        <v>8366440.9800000004</v>
      </c>
      <c r="BB17" s="11">
        <f t="shared" si="3"/>
        <v>15674185.48</v>
      </c>
      <c r="BC17" s="11">
        <f t="shared" si="3"/>
        <v>2379716.37</v>
      </c>
      <c r="BD17" s="11">
        <f t="shared" si="3"/>
        <v>954950.7</v>
      </c>
      <c r="BE17" s="11">
        <f t="shared" si="3"/>
        <v>20601640.969999999</v>
      </c>
      <c r="BF17" s="11">
        <f t="shared" si="3"/>
        <v>1067578.1200000001</v>
      </c>
      <c r="BG17" s="11">
        <f t="shared" si="3"/>
        <v>594415.65</v>
      </c>
      <c r="BH17" s="11">
        <f t="shared" si="3"/>
        <v>418183.16</v>
      </c>
      <c r="BI17" s="11">
        <f t="shared" si="3"/>
        <v>4232590.51</v>
      </c>
      <c r="BJ17" s="11">
        <f t="shared" si="3"/>
        <v>31277145.870000001</v>
      </c>
      <c r="BK17" s="11">
        <f t="shared" si="3"/>
        <v>166225.38</v>
      </c>
      <c r="BL17" s="11">
        <f t="shared" si="3"/>
        <v>524437.81999999995</v>
      </c>
      <c r="BM17" s="11">
        <f t="shared" si="3"/>
        <v>2638338.0499999998</v>
      </c>
      <c r="BN17" s="11">
        <f t="shared" ref="BN17:BT17" si="4">IF(BN15-BN16&lt;1000,0,ROUND((BN15-BN16)/BN14,2))</f>
        <v>855460.93</v>
      </c>
      <c r="BO17" s="11">
        <f t="shared" si="4"/>
        <v>58193.36</v>
      </c>
      <c r="BP17" s="11">
        <f t="shared" si="4"/>
        <v>1775663.06</v>
      </c>
      <c r="BQ17" s="11">
        <f t="shared" si="4"/>
        <v>4349388.8499999996</v>
      </c>
      <c r="BR17" s="11">
        <f t="shared" si="4"/>
        <v>1088125.6299999999</v>
      </c>
      <c r="BS17" s="11">
        <f t="shared" si="4"/>
        <v>195386.62</v>
      </c>
      <c r="BT17" s="11">
        <f t="shared" si="4"/>
        <v>291666.34999999998</v>
      </c>
      <c r="BU17" s="11">
        <f>IF(BU15-BU16&lt;1000,0,ROUND((BU15-BU16)/BU14,2))</f>
        <v>0</v>
      </c>
      <c r="BV17" s="11">
        <f t="shared" ref="BV17:EG17" si="5">IF(BV15-BV16&lt;1000,0,ROUND((BV15-BV16)/BV14,2))</f>
        <v>393668.79</v>
      </c>
      <c r="BW17" s="11">
        <f t="shared" si="5"/>
        <v>50789.66</v>
      </c>
      <c r="BX17" s="11">
        <f t="shared" si="5"/>
        <v>208774.35</v>
      </c>
      <c r="BY17" s="11">
        <f t="shared" si="5"/>
        <v>263031.62</v>
      </c>
      <c r="BZ17" s="11">
        <f t="shared" si="5"/>
        <v>38941.14</v>
      </c>
      <c r="CA17" s="11">
        <f t="shared" si="5"/>
        <v>42804404.780000001</v>
      </c>
      <c r="CB17" s="11">
        <f t="shared" si="5"/>
        <v>236822.79</v>
      </c>
      <c r="CC17" s="11">
        <f t="shared" si="5"/>
        <v>326497.53000000003</v>
      </c>
      <c r="CD17" s="11">
        <f t="shared" si="5"/>
        <v>189655.86</v>
      </c>
      <c r="CE17" s="11">
        <f t="shared" si="5"/>
        <v>122559.16</v>
      </c>
      <c r="CF17" s="11">
        <f t="shared" si="5"/>
        <v>239778.24</v>
      </c>
      <c r="CG17" s="11">
        <f t="shared" si="5"/>
        <v>197727.39</v>
      </c>
      <c r="CH17" s="11">
        <f t="shared" si="5"/>
        <v>536183.29</v>
      </c>
      <c r="CI17" s="11">
        <f t="shared" si="5"/>
        <v>10586.7</v>
      </c>
      <c r="CJ17" s="11">
        <f t="shared" si="5"/>
        <v>3169094.2</v>
      </c>
      <c r="CK17" s="11">
        <f t="shared" si="5"/>
        <v>1323526.53</v>
      </c>
      <c r="CL17" s="11">
        <f t="shared" si="5"/>
        <v>649528.01</v>
      </c>
      <c r="CM17" s="11">
        <f t="shared" si="5"/>
        <v>17622377.969999999</v>
      </c>
      <c r="CN17" s="11">
        <f t="shared" si="5"/>
        <v>6182745.4299999997</v>
      </c>
      <c r="CO17" s="11">
        <f t="shared" si="5"/>
        <v>0</v>
      </c>
      <c r="CP17" s="11">
        <f t="shared" si="5"/>
        <v>769517.25</v>
      </c>
      <c r="CQ17" s="11">
        <f t="shared" si="5"/>
        <v>364724.19</v>
      </c>
      <c r="CR17" s="11">
        <f t="shared" si="5"/>
        <v>228975.01</v>
      </c>
      <c r="CS17" s="11">
        <f t="shared" si="5"/>
        <v>158307.79</v>
      </c>
      <c r="CT17" s="11">
        <f t="shared" si="5"/>
        <v>345869.45</v>
      </c>
      <c r="CU17" s="11">
        <f t="shared" si="5"/>
        <v>79278</v>
      </c>
      <c r="CV17" s="11">
        <f t="shared" si="5"/>
        <v>258214.91</v>
      </c>
      <c r="CW17" s="11">
        <f t="shared" si="5"/>
        <v>379852.64</v>
      </c>
      <c r="CX17" s="11">
        <f t="shared" si="5"/>
        <v>115273.43</v>
      </c>
      <c r="CY17" s="11">
        <f t="shared" si="5"/>
        <v>1469334.3</v>
      </c>
      <c r="CZ17" s="11">
        <f t="shared" si="5"/>
        <v>177434.42</v>
      </c>
      <c r="DA17" s="11">
        <f t="shared" si="5"/>
        <v>294039.7</v>
      </c>
      <c r="DB17" s="11">
        <f t="shared" si="5"/>
        <v>166512.42000000001</v>
      </c>
      <c r="DC17" s="11">
        <f t="shared" si="5"/>
        <v>238743.08</v>
      </c>
      <c r="DD17" s="11">
        <f t="shared" si="5"/>
        <v>186002.69</v>
      </c>
      <c r="DE17" s="11">
        <f t="shared" si="5"/>
        <v>14293430.49</v>
      </c>
      <c r="DF17" s="11">
        <f t="shared" si="5"/>
        <v>61183.78</v>
      </c>
      <c r="DG17" s="11">
        <f t="shared" si="5"/>
        <v>1029280.57</v>
      </c>
      <c r="DH17" s="11">
        <f t="shared" si="5"/>
        <v>1320223.22</v>
      </c>
      <c r="DI17" s="11">
        <f t="shared" si="5"/>
        <v>691512.69</v>
      </c>
      <c r="DJ17" s="11">
        <f t="shared" si="5"/>
        <v>428857.62</v>
      </c>
      <c r="DK17" s="11">
        <f t="shared" si="5"/>
        <v>3317559.36</v>
      </c>
      <c r="DL17" s="11">
        <f t="shared" si="5"/>
        <v>396927.27</v>
      </c>
      <c r="DM17" s="11">
        <f t="shared" si="5"/>
        <v>851175.12</v>
      </c>
      <c r="DN17" s="11">
        <f t="shared" si="5"/>
        <v>2949569.58</v>
      </c>
      <c r="DO17" s="11">
        <f t="shared" si="5"/>
        <v>234878.27</v>
      </c>
      <c r="DP17" s="11">
        <f t="shared" si="5"/>
        <v>0</v>
      </c>
      <c r="DQ17" s="11">
        <f t="shared" si="5"/>
        <v>1092895.4099999999</v>
      </c>
      <c r="DR17" s="11">
        <f t="shared" si="5"/>
        <v>587712.1</v>
      </c>
      <c r="DS17" s="11">
        <f t="shared" si="5"/>
        <v>269406.71999999997</v>
      </c>
      <c r="DT17" s="11">
        <f t="shared" si="5"/>
        <v>353575.27</v>
      </c>
      <c r="DU17" s="11">
        <f t="shared" si="5"/>
        <v>396011.02</v>
      </c>
      <c r="DV17" s="11">
        <f t="shared" si="5"/>
        <v>446063.88</v>
      </c>
      <c r="DW17" s="11">
        <f t="shared" si="5"/>
        <v>101334.66</v>
      </c>
      <c r="DX17" s="11">
        <f t="shared" si="5"/>
        <v>140001.64000000001</v>
      </c>
      <c r="DY17" s="11">
        <f t="shared" si="5"/>
        <v>350240.29</v>
      </c>
      <c r="DZ17" s="11">
        <f t="shared" si="5"/>
        <v>0</v>
      </c>
      <c r="EA17" s="11">
        <f t="shared" si="5"/>
        <v>384142.2</v>
      </c>
      <c r="EB17" s="11">
        <f t="shared" si="5"/>
        <v>264927.73</v>
      </c>
      <c r="EC17" s="11">
        <f t="shared" si="5"/>
        <v>0</v>
      </c>
      <c r="ED17" s="11">
        <f t="shared" si="5"/>
        <v>251418.41</v>
      </c>
      <c r="EE17" s="11">
        <f t="shared" si="5"/>
        <v>1146026.0900000001</v>
      </c>
      <c r="EF17" s="11">
        <f t="shared" si="5"/>
        <v>255386.42</v>
      </c>
      <c r="EG17" s="11">
        <f t="shared" si="5"/>
        <v>299480.09000000003</v>
      </c>
      <c r="EH17" s="11">
        <f t="shared" ref="EH17:FW17" si="6">IF(EH15-EH16&lt;1000,0,ROUND((EH15-EH16)/EH14,2))</f>
        <v>10098849.960000001</v>
      </c>
      <c r="EI17" s="11">
        <f t="shared" si="6"/>
        <v>8395887.5299999993</v>
      </c>
      <c r="EJ17" s="11">
        <f t="shared" si="6"/>
        <v>512544.93</v>
      </c>
      <c r="EK17" s="11">
        <f t="shared" si="6"/>
        <v>454037.78</v>
      </c>
      <c r="EL17" s="11">
        <f t="shared" si="6"/>
        <v>286408.03000000003</v>
      </c>
      <c r="EM17" s="11">
        <f t="shared" si="6"/>
        <v>1034183.27</v>
      </c>
      <c r="EN17" s="11">
        <f t="shared" si="6"/>
        <v>275743.57</v>
      </c>
      <c r="EO17" s="11">
        <f t="shared" si="6"/>
        <v>212579.91</v>
      </c>
      <c r="EP17" s="11">
        <f t="shared" si="6"/>
        <v>1978784.51</v>
      </c>
      <c r="EQ17" s="11">
        <f t="shared" si="6"/>
        <v>146919.03</v>
      </c>
      <c r="ER17" s="11">
        <f t="shared" si="6"/>
        <v>198106.69</v>
      </c>
      <c r="ES17" s="11">
        <f t="shared" si="6"/>
        <v>213691.41</v>
      </c>
      <c r="ET17" s="11">
        <f t="shared" si="6"/>
        <v>526212.56000000006</v>
      </c>
      <c r="EU17" s="11">
        <f t="shared" si="6"/>
        <v>71794.41</v>
      </c>
      <c r="EV17" s="11">
        <f t="shared" si="6"/>
        <v>380598.52</v>
      </c>
      <c r="EW17" s="11">
        <f t="shared" si="6"/>
        <v>261721.99</v>
      </c>
      <c r="EX17" s="11">
        <f t="shared" si="6"/>
        <v>884326.03</v>
      </c>
      <c r="EY17" s="11">
        <f t="shared" si="6"/>
        <v>154067.14000000001</v>
      </c>
      <c r="EZ17" s="11">
        <f t="shared" si="6"/>
        <v>0</v>
      </c>
      <c r="FA17" s="11">
        <f t="shared" si="6"/>
        <v>0</v>
      </c>
      <c r="FB17" s="11">
        <f t="shared" si="6"/>
        <v>935911.81</v>
      </c>
      <c r="FC17" s="11">
        <f t="shared" si="6"/>
        <v>335096.78999999998</v>
      </c>
      <c r="FD17" s="11">
        <f t="shared" si="6"/>
        <v>110922.48</v>
      </c>
      <c r="FE17" s="11">
        <f t="shared" si="6"/>
        <v>332372.77</v>
      </c>
      <c r="FF17" s="11">
        <f t="shared" si="6"/>
        <v>155676.76</v>
      </c>
      <c r="FG17" s="11">
        <f t="shared" si="6"/>
        <v>75699.63</v>
      </c>
      <c r="FH17" s="11">
        <f t="shared" si="6"/>
        <v>642911.23</v>
      </c>
      <c r="FI17" s="11">
        <f t="shared" si="6"/>
        <v>68989.460000000006</v>
      </c>
      <c r="FJ17" s="11">
        <f t="shared" si="6"/>
        <v>671793.59</v>
      </c>
      <c r="FK17" s="11">
        <f t="shared" si="6"/>
        <v>3197212.01</v>
      </c>
      <c r="FL17" s="11">
        <f t="shared" si="6"/>
        <v>1916425.13</v>
      </c>
      <c r="FM17" s="11">
        <f t="shared" si="6"/>
        <v>18949320.460000001</v>
      </c>
      <c r="FN17" s="11">
        <f t="shared" si="6"/>
        <v>0</v>
      </c>
      <c r="FO17" s="11">
        <f t="shared" si="6"/>
        <v>843867.98</v>
      </c>
      <c r="FP17" s="11">
        <f t="shared" si="6"/>
        <v>45877.74</v>
      </c>
      <c r="FQ17" s="11">
        <f t="shared" si="6"/>
        <v>0</v>
      </c>
      <c r="FR17" s="11">
        <f t="shared" si="6"/>
        <v>145648.94</v>
      </c>
      <c r="FS17" s="11">
        <f t="shared" si="6"/>
        <v>0</v>
      </c>
      <c r="FT17" s="11">
        <f t="shared" si="6"/>
        <v>547616.81000000006</v>
      </c>
      <c r="FU17" s="11">
        <f t="shared" si="6"/>
        <v>577258.81999999995</v>
      </c>
      <c r="FV17" s="11">
        <f t="shared" si="6"/>
        <v>303452.11</v>
      </c>
      <c r="FW17" s="11">
        <f t="shared" si="6"/>
        <v>116848.88</v>
      </c>
      <c r="FX17" s="11">
        <f>IF(FX15-FX16&lt;1000,0,ROUND((FX15-FX16)/FX14,2))-0.01</f>
        <v>19942678.18</v>
      </c>
      <c r="FY17" s="4">
        <f>SUM(B17:FX17)</f>
        <v>551287421.88000011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9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42" t="s">
        <v>398</v>
      </c>
      <c r="B21" s="21">
        <v>-20380.22</v>
      </c>
      <c r="C21" s="21">
        <v>-33239.06</v>
      </c>
      <c r="D21" s="21">
        <v>-28787.58</v>
      </c>
      <c r="E21" s="21">
        <v>0</v>
      </c>
      <c r="F21" s="21">
        <v>0</v>
      </c>
      <c r="G21" s="21">
        <v>0</v>
      </c>
      <c r="H21" s="21">
        <v>-28992.7</v>
      </c>
      <c r="I21" s="21">
        <v>0</v>
      </c>
      <c r="J21" s="21">
        <v>0</v>
      </c>
      <c r="K21" s="21">
        <v>-12304.79</v>
      </c>
      <c r="L21" s="21">
        <v>0</v>
      </c>
      <c r="M21" s="21">
        <v>0</v>
      </c>
      <c r="N21" s="21">
        <v>-32076.74</v>
      </c>
      <c r="O21" s="21">
        <v>0</v>
      </c>
      <c r="P21" s="21">
        <v>-19819.12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-60539.08</v>
      </c>
      <c r="AA21" s="21">
        <v>-36884.97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-15594.92</v>
      </c>
      <c r="AO21" s="21">
        <v>-55509.35</v>
      </c>
      <c r="AP21" s="21">
        <v>0</v>
      </c>
      <c r="AQ21" s="21">
        <v>-29625.77</v>
      </c>
      <c r="AR21" s="21">
        <v>-12191.17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-9912.94</v>
      </c>
      <c r="AZ21" s="21">
        <v>-7788.74</v>
      </c>
      <c r="BA21" s="21">
        <v>-6638.13</v>
      </c>
      <c r="BB21" s="21">
        <v>0</v>
      </c>
      <c r="BC21" s="21">
        <v>-4277.8999999999996</v>
      </c>
      <c r="BD21" s="21">
        <v>0</v>
      </c>
      <c r="BE21" s="21">
        <v>-29736.11</v>
      </c>
      <c r="BF21" s="21">
        <v>-885.08</v>
      </c>
      <c r="BG21" s="21">
        <v>0</v>
      </c>
      <c r="BH21" s="21">
        <v>0</v>
      </c>
      <c r="BI21" s="21">
        <v>0</v>
      </c>
      <c r="BJ21" s="21">
        <v>-9411.5400000000009</v>
      </c>
      <c r="BK21" s="21">
        <v>0</v>
      </c>
      <c r="BL21" s="21">
        <v>0</v>
      </c>
      <c r="BM21" s="21">
        <v>-11426.94</v>
      </c>
      <c r="BN21" s="21"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>
        <v>0</v>
      </c>
      <c r="BX21" s="21">
        <v>0</v>
      </c>
      <c r="BY21" s="21">
        <v>0</v>
      </c>
      <c r="BZ21" s="21">
        <v>0</v>
      </c>
      <c r="CA21" s="21">
        <v>-56032.46</v>
      </c>
      <c r="CB21" s="21">
        <v>0</v>
      </c>
      <c r="CC21" s="21">
        <v>0</v>
      </c>
      <c r="CD21" s="21">
        <v>0</v>
      </c>
      <c r="CE21" s="21">
        <v>0</v>
      </c>
      <c r="CF21" s="21">
        <v>0</v>
      </c>
      <c r="CG21" s="21">
        <v>0</v>
      </c>
      <c r="CH21" s="21">
        <v>0</v>
      </c>
      <c r="CI21" s="21">
        <v>0</v>
      </c>
      <c r="CJ21" s="21">
        <v>0</v>
      </c>
      <c r="CK21" s="21">
        <v>0</v>
      </c>
      <c r="CL21" s="21">
        <v>0</v>
      </c>
      <c r="CM21" s="21">
        <v>-43128.26</v>
      </c>
      <c r="CN21" s="21">
        <v>-19803.62</v>
      </c>
      <c r="CO21" s="21">
        <v>0</v>
      </c>
      <c r="CP21" s="21">
        <v>0</v>
      </c>
      <c r="CQ21" s="21">
        <v>0</v>
      </c>
      <c r="CR21" s="21">
        <v>0</v>
      </c>
      <c r="CS21" s="21">
        <v>0</v>
      </c>
      <c r="CT21" s="21">
        <v>0</v>
      </c>
      <c r="CU21" s="21">
        <v>0</v>
      </c>
      <c r="CV21" s="21">
        <v>0</v>
      </c>
      <c r="CW21" s="21">
        <v>0</v>
      </c>
      <c r="CX21" s="21">
        <v>0</v>
      </c>
      <c r="CY21" s="21">
        <v>-13550.22</v>
      </c>
      <c r="CZ21" s="21">
        <v>0</v>
      </c>
      <c r="DA21" s="21">
        <v>0</v>
      </c>
      <c r="DB21" s="21">
        <v>0</v>
      </c>
      <c r="DC21" s="21">
        <v>0</v>
      </c>
      <c r="DD21" s="21">
        <v>0</v>
      </c>
      <c r="DE21" s="21">
        <v>-38073.78</v>
      </c>
      <c r="DF21" s="21">
        <v>0</v>
      </c>
      <c r="DG21" s="21">
        <v>-10284.92</v>
      </c>
      <c r="DH21" s="21">
        <v>0</v>
      </c>
      <c r="DI21" s="21">
        <v>0</v>
      </c>
      <c r="DJ21" s="21">
        <v>0</v>
      </c>
      <c r="DK21" s="21">
        <v>-9148.3799999999992</v>
      </c>
      <c r="DL21" s="21">
        <v>0</v>
      </c>
      <c r="DM21" s="21">
        <v>0</v>
      </c>
      <c r="DN21" s="21">
        <v>0</v>
      </c>
      <c r="DO21" s="21">
        <v>0</v>
      </c>
      <c r="DP21" s="21">
        <v>0</v>
      </c>
      <c r="DQ21" s="21">
        <v>0</v>
      </c>
      <c r="DR21" s="21">
        <v>0</v>
      </c>
      <c r="DS21" s="21">
        <v>0</v>
      </c>
      <c r="DT21" s="21">
        <v>0</v>
      </c>
      <c r="DU21" s="21">
        <v>0</v>
      </c>
      <c r="DV21" s="21">
        <v>0</v>
      </c>
      <c r="DW21" s="21">
        <v>0</v>
      </c>
      <c r="DX21" s="21">
        <v>0</v>
      </c>
      <c r="DY21" s="21">
        <v>0</v>
      </c>
      <c r="DZ21" s="21">
        <v>0</v>
      </c>
      <c r="EA21" s="21">
        <v>0</v>
      </c>
      <c r="EB21" s="21">
        <v>0</v>
      </c>
      <c r="EC21" s="21">
        <v>0</v>
      </c>
      <c r="ED21" s="21">
        <v>0</v>
      </c>
      <c r="EE21" s="21">
        <v>0</v>
      </c>
      <c r="EF21" s="21">
        <v>0</v>
      </c>
      <c r="EG21" s="21">
        <v>0</v>
      </c>
      <c r="EH21" s="21">
        <v>0</v>
      </c>
      <c r="EI21" s="21">
        <v>0</v>
      </c>
      <c r="EJ21" s="21">
        <v>0</v>
      </c>
      <c r="EK21" s="21">
        <v>-17556.849999999999</v>
      </c>
      <c r="EL21" s="21">
        <v>0</v>
      </c>
      <c r="EM21" s="21">
        <v>0</v>
      </c>
      <c r="EN21" s="21">
        <v>0</v>
      </c>
      <c r="EO21" s="21">
        <v>0</v>
      </c>
      <c r="EP21" s="21">
        <v>0</v>
      </c>
      <c r="EQ21" s="21">
        <v>0</v>
      </c>
      <c r="ER21" s="21">
        <v>0</v>
      </c>
      <c r="ES21" s="21">
        <v>0</v>
      </c>
      <c r="ET21" s="21">
        <v>0</v>
      </c>
      <c r="EU21" s="21">
        <v>0</v>
      </c>
      <c r="EV21" s="21">
        <v>0</v>
      </c>
      <c r="EW21" s="21">
        <v>0</v>
      </c>
      <c r="EX21" s="21">
        <v>0</v>
      </c>
      <c r="EY21" s="21">
        <v>0</v>
      </c>
      <c r="EZ21" s="21">
        <v>0</v>
      </c>
      <c r="FA21" s="21">
        <v>0</v>
      </c>
      <c r="FB21" s="21">
        <v>-16169.53</v>
      </c>
      <c r="FC21" s="21">
        <v>0</v>
      </c>
      <c r="FD21" s="21">
        <v>0</v>
      </c>
      <c r="FE21" s="21">
        <v>0</v>
      </c>
      <c r="FF21" s="21">
        <v>0</v>
      </c>
      <c r="FG21" s="21">
        <v>0</v>
      </c>
      <c r="FH21" s="21">
        <v>0</v>
      </c>
      <c r="FI21" s="21">
        <v>0</v>
      </c>
      <c r="FJ21" s="21">
        <v>0</v>
      </c>
      <c r="FK21" s="21">
        <v>-23738.78</v>
      </c>
      <c r="FL21" s="21">
        <v>-6681.94</v>
      </c>
      <c r="FM21" s="21">
        <v>-24387.05</v>
      </c>
      <c r="FN21" s="21">
        <v>0</v>
      </c>
      <c r="FO21" s="21">
        <v>-26410.14</v>
      </c>
      <c r="FP21" s="21">
        <v>0</v>
      </c>
      <c r="FQ21" s="21">
        <v>0</v>
      </c>
      <c r="FR21" s="21">
        <v>0</v>
      </c>
      <c r="FS21" s="21">
        <v>0</v>
      </c>
      <c r="FT21" s="21">
        <v>0</v>
      </c>
      <c r="FU21" s="21">
        <v>0</v>
      </c>
      <c r="FV21" s="21">
        <v>0</v>
      </c>
      <c r="FW21" s="21">
        <v>0</v>
      </c>
      <c r="FX21" s="21">
        <v>0</v>
      </c>
      <c r="FY21" s="18">
        <f>SUM(B21:FX21)</f>
        <v>-770988.78</v>
      </c>
    </row>
    <row r="22" spans="1:254" s="18" customFormat="1" x14ac:dyDescent="0.25">
      <c r="A22" s="42" t="s">
        <v>404</v>
      </c>
      <c r="B22" s="21">
        <v>0</v>
      </c>
      <c r="C22" s="21">
        <v>-457225.0199999999</v>
      </c>
      <c r="D22" s="21">
        <v>0</v>
      </c>
      <c r="E22" s="21">
        <v>-247869.97999999998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-78958.63</v>
      </c>
      <c r="N22" s="21">
        <v>-81570.41</v>
      </c>
      <c r="O22" s="21">
        <v>0</v>
      </c>
      <c r="P22" s="21">
        <v>-410258.25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-355526.76</v>
      </c>
      <c r="AA22" s="21">
        <v>-118856.25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-206148.95</v>
      </c>
      <c r="AP22" s="21">
        <v>0</v>
      </c>
      <c r="AQ22" s="21">
        <v>-1720521.09</v>
      </c>
      <c r="AR22" s="21">
        <v>0</v>
      </c>
      <c r="AS22" s="21">
        <v>-52815.46</v>
      </c>
      <c r="AT22" s="21"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-254526.91999999998</v>
      </c>
      <c r="AZ22" s="21">
        <v>-13937.5</v>
      </c>
      <c r="BA22" s="21">
        <v>0</v>
      </c>
      <c r="BB22" s="21">
        <v>-129798.98</v>
      </c>
      <c r="BC22" s="21">
        <v>0</v>
      </c>
      <c r="BD22" s="21">
        <v>0</v>
      </c>
      <c r="BE22" s="21">
        <v>-392810.04</v>
      </c>
      <c r="BF22" s="21">
        <v>0</v>
      </c>
      <c r="BG22" s="21">
        <v>0</v>
      </c>
      <c r="BH22" s="21">
        <v>0</v>
      </c>
      <c r="BI22" s="21">
        <v>-230960.61000000002</v>
      </c>
      <c r="BJ22" s="21">
        <v>-769882.42999999993</v>
      </c>
      <c r="BK22" s="21">
        <v>0</v>
      </c>
      <c r="BL22" s="21">
        <v>0</v>
      </c>
      <c r="BM22" s="21">
        <v>0</v>
      </c>
      <c r="BN22" s="21">
        <v>0</v>
      </c>
      <c r="BO22" s="21">
        <v>0</v>
      </c>
      <c r="BP22" s="21">
        <v>-42338.759999999995</v>
      </c>
      <c r="BQ22" s="21">
        <v>0</v>
      </c>
      <c r="BR22" s="21">
        <v>0</v>
      </c>
      <c r="BS22" s="21">
        <v>0</v>
      </c>
      <c r="BT22" s="21">
        <v>0</v>
      </c>
      <c r="BU22" s="21">
        <v>0</v>
      </c>
      <c r="BV22" s="21">
        <v>0</v>
      </c>
      <c r="BW22" s="21">
        <v>0</v>
      </c>
      <c r="BX22" s="21">
        <v>0</v>
      </c>
      <c r="BY22" s="21">
        <v>0</v>
      </c>
      <c r="BZ22" s="21">
        <v>0</v>
      </c>
      <c r="CA22" s="35">
        <v>-452878.41</v>
      </c>
      <c r="CB22" s="21">
        <v>0</v>
      </c>
      <c r="CC22" s="21">
        <v>0</v>
      </c>
      <c r="CD22" s="21">
        <v>0</v>
      </c>
      <c r="CE22" s="21">
        <v>0</v>
      </c>
      <c r="CF22" s="21">
        <v>0</v>
      </c>
      <c r="CG22" s="21">
        <v>0</v>
      </c>
      <c r="CH22" s="21">
        <v>0</v>
      </c>
      <c r="CI22" s="21">
        <v>0</v>
      </c>
      <c r="CJ22" s="21">
        <v>-18702.38</v>
      </c>
      <c r="CK22" s="21">
        <v>0</v>
      </c>
      <c r="CL22" s="21">
        <v>0</v>
      </c>
      <c r="CM22" s="21">
        <v>-254176.74</v>
      </c>
      <c r="CN22" s="21">
        <v>-303342.28000000003</v>
      </c>
      <c r="CO22" s="21">
        <v>0</v>
      </c>
      <c r="CP22" s="21">
        <v>0</v>
      </c>
      <c r="CQ22" s="21">
        <v>0</v>
      </c>
      <c r="CR22" s="21">
        <v>0</v>
      </c>
      <c r="CS22" s="21">
        <v>0</v>
      </c>
      <c r="CT22" s="21">
        <v>0</v>
      </c>
      <c r="CU22" s="21">
        <v>0</v>
      </c>
      <c r="CV22" s="21">
        <v>0</v>
      </c>
      <c r="CW22" s="21">
        <v>0</v>
      </c>
      <c r="CX22" s="21">
        <v>0</v>
      </c>
      <c r="CY22" s="21">
        <v>0</v>
      </c>
      <c r="CZ22" s="21">
        <v>0</v>
      </c>
      <c r="DA22" s="21">
        <v>0</v>
      </c>
      <c r="DB22" s="21">
        <v>0</v>
      </c>
      <c r="DC22" s="21">
        <v>0</v>
      </c>
      <c r="DD22" s="21">
        <v>0</v>
      </c>
      <c r="DE22" s="21">
        <v>-59539.39</v>
      </c>
      <c r="DF22" s="21">
        <v>0</v>
      </c>
      <c r="DG22" s="21">
        <v>0</v>
      </c>
      <c r="DH22" s="21">
        <v>0</v>
      </c>
      <c r="DI22" s="21">
        <v>0</v>
      </c>
      <c r="DJ22" s="21">
        <v>0</v>
      </c>
      <c r="DK22" s="21">
        <v>0</v>
      </c>
      <c r="DL22" s="21">
        <v>0</v>
      </c>
      <c r="DM22" s="21">
        <v>0</v>
      </c>
      <c r="DN22" s="21">
        <v>0</v>
      </c>
      <c r="DO22" s="21">
        <v>0</v>
      </c>
      <c r="DP22" s="21">
        <v>0</v>
      </c>
      <c r="DQ22" s="21">
        <v>0</v>
      </c>
      <c r="DR22" s="21">
        <v>0</v>
      </c>
      <c r="DS22" s="21">
        <v>0</v>
      </c>
      <c r="DT22" s="21">
        <v>0</v>
      </c>
      <c r="DU22" s="21">
        <v>0</v>
      </c>
      <c r="DV22" s="21">
        <v>0</v>
      </c>
      <c r="DW22" s="21">
        <v>0</v>
      </c>
      <c r="DX22" s="21">
        <v>0</v>
      </c>
      <c r="DY22" s="21">
        <v>0</v>
      </c>
      <c r="DZ22" s="21">
        <v>0</v>
      </c>
      <c r="EA22" s="21">
        <v>0</v>
      </c>
      <c r="EB22" s="21">
        <v>0</v>
      </c>
      <c r="EC22" s="21">
        <v>0</v>
      </c>
      <c r="ED22" s="21">
        <v>0</v>
      </c>
      <c r="EE22" s="21">
        <v>0</v>
      </c>
      <c r="EF22" s="21">
        <v>0</v>
      </c>
      <c r="EG22" s="21">
        <v>0</v>
      </c>
      <c r="EH22" s="21">
        <v>-223250.52999999997</v>
      </c>
      <c r="EI22" s="21">
        <v>-144794.85</v>
      </c>
      <c r="EJ22" s="21">
        <v>0</v>
      </c>
      <c r="EK22" s="21">
        <v>0</v>
      </c>
      <c r="EL22" s="21">
        <v>0</v>
      </c>
      <c r="EM22" s="21">
        <v>0</v>
      </c>
      <c r="EN22" s="21">
        <v>0</v>
      </c>
      <c r="EO22" s="21">
        <v>0</v>
      </c>
      <c r="EP22" s="21">
        <v>0</v>
      </c>
      <c r="EQ22" s="21">
        <v>0</v>
      </c>
      <c r="ER22" s="21">
        <v>0</v>
      </c>
      <c r="ES22" s="21">
        <v>0</v>
      </c>
      <c r="ET22" s="21">
        <v>0</v>
      </c>
      <c r="EU22" s="21">
        <v>0</v>
      </c>
      <c r="EV22" s="21">
        <v>0</v>
      </c>
      <c r="EW22" s="21">
        <v>0</v>
      </c>
      <c r="EX22" s="21">
        <v>0</v>
      </c>
      <c r="EY22" s="21">
        <v>0</v>
      </c>
      <c r="EZ22" s="21">
        <v>0</v>
      </c>
      <c r="FA22" s="21">
        <v>0</v>
      </c>
      <c r="FB22" s="21">
        <v>0</v>
      </c>
      <c r="FC22" s="21">
        <v>0</v>
      </c>
      <c r="FD22" s="21">
        <v>0</v>
      </c>
      <c r="FE22" s="21">
        <v>0</v>
      </c>
      <c r="FF22" s="21">
        <v>0</v>
      </c>
      <c r="FG22" s="21">
        <v>0</v>
      </c>
      <c r="FH22" s="21">
        <v>0</v>
      </c>
      <c r="FI22" s="21">
        <v>0</v>
      </c>
      <c r="FJ22" s="21">
        <v>0</v>
      </c>
      <c r="FK22" s="21">
        <v>-117652.93</v>
      </c>
      <c r="FL22" s="21">
        <v>-61728.119999999995</v>
      </c>
      <c r="FM22" s="21">
        <v>-486827.20000000007</v>
      </c>
      <c r="FN22" s="21">
        <v>0</v>
      </c>
      <c r="FO22" s="21">
        <v>0</v>
      </c>
      <c r="FP22" s="21">
        <v>0</v>
      </c>
      <c r="FQ22" s="21">
        <v>0</v>
      </c>
      <c r="FR22" s="21">
        <v>0</v>
      </c>
      <c r="FS22" s="21">
        <v>0</v>
      </c>
      <c r="FT22" s="21">
        <v>0</v>
      </c>
      <c r="FU22" s="21">
        <v>0</v>
      </c>
      <c r="FV22" s="21">
        <v>0</v>
      </c>
      <c r="FW22" s="21">
        <v>0</v>
      </c>
      <c r="FX22" s="21">
        <v>-1874053.6199999999</v>
      </c>
      <c r="FY22" s="18">
        <f t="shared" ref="FY22:FY25" si="7">SUM(B22:FX22)</f>
        <v>-9560952.4899999984</v>
      </c>
    </row>
    <row r="23" spans="1:254" s="22" customFormat="1" x14ac:dyDescent="0.25">
      <c r="A23" s="42" t="s">
        <v>403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0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0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0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0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-598280.33999999985</v>
      </c>
      <c r="FY23" s="18">
        <f t="shared" si="7"/>
        <v>-598280.33999999985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42" t="s">
        <v>416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1389.14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40">
        <v>-700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21">
        <v>0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 t="shared" si="7"/>
        <v>689.1400000000001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42" t="s">
        <v>417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35">
        <v>-100000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35">
        <v>158307.79999999999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18">
        <f t="shared" si="7"/>
        <v>58307.799999999988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>SUM(B21:B26)</f>
        <v>-20380.22</v>
      </c>
      <c r="C27" s="18">
        <f>SUM(C21:C26)</f>
        <v>-490464.0799999999</v>
      </c>
      <c r="D27" s="18">
        <f t="shared" ref="D27:BO27" si="8">SUM(D21:D26)</f>
        <v>-28787.58</v>
      </c>
      <c r="E27" s="18">
        <f t="shared" si="8"/>
        <v>-247869.97999999998</v>
      </c>
      <c r="F27" s="18">
        <f t="shared" si="8"/>
        <v>0</v>
      </c>
      <c r="G27" s="18">
        <f t="shared" si="8"/>
        <v>1389.14</v>
      </c>
      <c r="H27" s="18">
        <f t="shared" si="8"/>
        <v>-28992.7</v>
      </c>
      <c r="I27" s="18">
        <f t="shared" si="8"/>
        <v>0</v>
      </c>
      <c r="J27" s="18">
        <f t="shared" si="8"/>
        <v>0</v>
      </c>
      <c r="K27" s="18">
        <f t="shared" si="8"/>
        <v>-12304.79</v>
      </c>
      <c r="L27" s="18">
        <f t="shared" si="8"/>
        <v>0</v>
      </c>
      <c r="M27" s="18">
        <f t="shared" si="8"/>
        <v>-78958.63</v>
      </c>
      <c r="N27" s="18">
        <f t="shared" si="8"/>
        <v>-113647.15000000001</v>
      </c>
      <c r="O27" s="18">
        <f t="shared" si="8"/>
        <v>-100000</v>
      </c>
      <c r="P27" s="18">
        <f t="shared" si="8"/>
        <v>-430077.37</v>
      </c>
      <c r="Q27" s="18">
        <f t="shared" si="8"/>
        <v>0</v>
      </c>
      <c r="R27" s="18">
        <f t="shared" si="8"/>
        <v>0</v>
      </c>
      <c r="S27" s="18">
        <f t="shared" si="8"/>
        <v>0</v>
      </c>
      <c r="T27" s="18">
        <f t="shared" si="8"/>
        <v>0</v>
      </c>
      <c r="U27" s="18">
        <f t="shared" si="8"/>
        <v>0</v>
      </c>
      <c r="V27" s="18">
        <f t="shared" si="8"/>
        <v>0</v>
      </c>
      <c r="W27" s="18">
        <f t="shared" si="8"/>
        <v>0</v>
      </c>
      <c r="X27" s="18">
        <f t="shared" si="8"/>
        <v>0</v>
      </c>
      <c r="Y27" s="18">
        <f t="shared" si="8"/>
        <v>0</v>
      </c>
      <c r="Z27" s="18">
        <f t="shared" si="8"/>
        <v>-416065.84</v>
      </c>
      <c r="AA27" s="18">
        <f t="shared" si="8"/>
        <v>-155741.22</v>
      </c>
      <c r="AB27" s="18">
        <f t="shared" si="8"/>
        <v>0</v>
      </c>
      <c r="AC27" s="18">
        <f t="shared" si="8"/>
        <v>0</v>
      </c>
      <c r="AD27" s="18">
        <f t="shared" si="8"/>
        <v>0</v>
      </c>
      <c r="AE27" s="18">
        <f t="shared" si="8"/>
        <v>0</v>
      </c>
      <c r="AF27" s="18">
        <f t="shared" si="8"/>
        <v>0</v>
      </c>
      <c r="AG27" s="18">
        <f t="shared" si="8"/>
        <v>0</v>
      </c>
      <c r="AH27" s="18">
        <f t="shared" si="8"/>
        <v>0</v>
      </c>
      <c r="AI27" s="18">
        <f t="shared" si="8"/>
        <v>0</v>
      </c>
      <c r="AJ27" s="18">
        <f t="shared" si="8"/>
        <v>0</v>
      </c>
      <c r="AK27" s="18">
        <f t="shared" si="8"/>
        <v>0</v>
      </c>
      <c r="AL27" s="18">
        <f t="shared" si="8"/>
        <v>0</v>
      </c>
      <c r="AM27" s="18">
        <f t="shared" si="8"/>
        <v>0</v>
      </c>
      <c r="AN27" s="18">
        <f t="shared" si="8"/>
        <v>-15594.92</v>
      </c>
      <c r="AO27" s="18">
        <f t="shared" si="8"/>
        <v>-261658.30000000002</v>
      </c>
      <c r="AP27" s="18">
        <f t="shared" si="8"/>
        <v>0</v>
      </c>
      <c r="AQ27" s="18">
        <f t="shared" si="8"/>
        <v>-1750146.86</v>
      </c>
      <c r="AR27" s="18">
        <f t="shared" si="8"/>
        <v>-12191.17</v>
      </c>
      <c r="AS27" s="18">
        <f t="shared" si="8"/>
        <v>-52815.46</v>
      </c>
      <c r="AT27" s="18">
        <f t="shared" si="8"/>
        <v>0</v>
      </c>
      <c r="AU27" s="18">
        <f t="shared" si="8"/>
        <v>0</v>
      </c>
      <c r="AV27" s="18">
        <f t="shared" si="8"/>
        <v>0</v>
      </c>
      <c r="AW27" s="18">
        <f t="shared" si="8"/>
        <v>0</v>
      </c>
      <c r="AX27" s="18">
        <f t="shared" si="8"/>
        <v>0</v>
      </c>
      <c r="AY27" s="18">
        <f t="shared" si="8"/>
        <v>-264439.86</v>
      </c>
      <c r="AZ27" s="18">
        <f t="shared" si="8"/>
        <v>-21726.239999999998</v>
      </c>
      <c r="BA27" s="18">
        <f t="shared" si="8"/>
        <v>-6638.13</v>
      </c>
      <c r="BB27" s="18">
        <f t="shared" si="8"/>
        <v>-129798.98</v>
      </c>
      <c r="BC27" s="18">
        <f t="shared" si="8"/>
        <v>-4277.8999999999996</v>
      </c>
      <c r="BD27" s="18">
        <f t="shared" si="8"/>
        <v>0</v>
      </c>
      <c r="BE27" s="18">
        <f t="shared" si="8"/>
        <v>-422546.14999999997</v>
      </c>
      <c r="BF27" s="18">
        <f t="shared" si="8"/>
        <v>-885.08</v>
      </c>
      <c r="BG27" s="18">
        <f t="shared" si="8"/>
        <v>0</v>
      </c>
      <c r="BH27" s="18">
        <f t="shared" si="8"/>
        <v>0</v>
      </c>
      <c r="BI27" s="18">
        <f t="shared" si="8"/>
        <v>-230960.61000000002</v>
      </c>
      <c r="BJ27" s="18">
        <f t="shared" si="8"/>
        <v>-779293.97</v>
      </c>
      <c r="BK27" s="18">
        <f t="shared" si="8"/>
        <v>0</v>
      </c>
      <c r="BL27" s="18">
        <v>0</v>
      </c>
      <c r="BM27" s="18">
        <f t="shared" si="8"/>
        <v>-11426.94</v>
      </c>
      <c r="BN27" s="18">
        <f t="shared" si="8"/>
        <v>0</v>
      </c>
      <c r="BO27" s="18">
        <f t="shared" si="8"/>
        <v>0</v>
      </c>
      <c r="BP27" s="18">
        <f t="shared" ref="BP27:EA27" si="9">SUM(BP21:BP26)</f>
        <v>-42338.759999999995</v>
      </c>
      <c r="BQ27" s="18">
        <f t="shared" si="9"/>
        <v>0</v>
      </c>
      <c r="BR27" s="18">
        <f t="shared" si="9"/>
        <v>0</v>
      </c>
      <c r="BS27" s="18">
        <f t="shared" si="9"/>
        <v>0</v>
      </c>
      <c r="BT27" s="18">
        <f t="shared" si="9"/>
        <v>0</v>
      </c>
      <c r="BU27" s="18">
        <f t="shared" si="9"/>
        <v>0</v>
      </c>
      <c r="BV27" s="18">
        <f t="shared" si="9"/>
        <v>0</v>
      </c>
      <c r="BW27" s="18">
        <f t="shared" si="9"/>
        <v>0</v>
      </c>
      <c r="BX27" s="18">
        <f t="shared" si="9"/>
        <v>0</v>
      </c>
      <c r="BY27" s="18">
        <f t="shared" si="9"/>
        <v>0</v>
      </c>
      <c r="BZ27" s="18">
        <f t="shared" si="9"/>
        <v>0</v>
      </c>
      <c r="CA27" s="18">
        <f t="shared" si="9"/>
        <v>-508910.87</v>
      </c>
      <c r="CB27" s="18">
        <f t="shared" si="9"/>
        <v>0</v>
      </c>
      <c r="CC27" s="18">
        <f t="shared" si="9"/>
        <v>0</v>
      </c>
      <c r="CD27" s="18">
        <f t="shared" si="9"/>
        <v>-700</v>
      </c>
      <c r="CE27" s="18">
        <f t="shared" si="9"/>
        <v>0</v>
      </c>
      <c r="CF27" s="18">
        <f t="shared" si="9"/>
        <v>0</v>
      </c>
      <c r="CG27" s="18">
        <f t="shared" si="9"/>
        <v>0</v>
      </c>
      <c r="CH27" s="18">
        <f t="shared" si="9"/>
        <v>0</v>
      </c>
      <c r="CI27" s="18">
        <f t="shared" si="9"/>
        <v>0</v>
      </c>
      <c r="CJ27" s="18">
        <f t="shared" si="9"/>
        <v>-18702.38</v>
      </c>
      <c r="CK27" s="18">
        <f t="shared" si="9"/>
        <v>0</v>
      </c>
      <c r="CL27" s="18">
        <f t="shared" si="9"/>
        <v>0</v>
      </c>
      <c r="CM27" s="18">
        <f t="shared" si="9"/>
        <v>-297305</v>
      </c>
      <c r="CN27" s="18">
        <f t="shared" si="9"/>
        <v>-323145.90000000002</v>
      </c>
      <c r="CO27" s="18">
        <f t="shared" si="9"/>
        <v>0</v>
      </c>
      <c r="CP27" s="18">
        <f t="shared" si="9"/>
        <v>0</v>
      </c>
      <c r="CQ27" s="18">
        <f t="shared" si="9"/>
        <v>0</v>
      </c>
      <c r="CR27" s="18">
        <f t="shared" si="9"/>
        <v>0</v>
      </c>
      <c r="CS27" s="18">
        <f t="shared" si="9"/>
        <v>158307.79999999999</v>
      </c>
      <c r="CT27" s="18">
        <f t="shared" si="9"/>
        <v>0</v>
      </c>
      <c r="CU27" s="18">
        <f t="shared" si="9"/>
        <v>0</v>
      </c>
      <c r="CV27" s="18">
        <f t="shared" si="9"/>
        <v>0</v>
      </c>
      <c r="CW27" s="18">
        <f t="shared" si="9"/>
        <v>0</v>
      </c>
      <c r="CX27" s="18">
        <f t="shared" si="9"/>
        <v>0</v>
      </c>
      <c r="CY27" s="18">
        <f t="shared" si="9"/>
        <v>-13550.22</v>
      </c>
      <c r="CZ27" s="18">
        <f t="shared" si="9"/>
        <v>0</v>
      </c>
      <c r="DA27" s="18">
        <f t="shared" si="9"/>
        <v>0</v>
      </c>
      <c r="DB27" s="18">
        <f t="shared" si="9"/>
        <v>0</v>
      </c>
      <c r="DC27" s="18">
        <f t="shared" si="9"/>
        <v>0</v>
      </c>
      <c r="DD27" s="18">
        <f t="shared" si="9"/>
        <v>0</v>
      </c>
      <c r="DE27" s="18">
        <f t="shared" si="9"/>
        <v>-97613.17</v>
      </c>
      <c r="DF27" s="18">
        <f t="shared" si="9"/>
        <v>0</v>
      </c>
      <c r="DG27" s="18">
        <f t="shared" si="9"/>
        <v>-10284.92</v>
      </c>
      <c r="DH27" s="18">
        <f t="shared" si="9"/>
        <v>0</v>
      </c>
      <c r="DI27" s="18">
        <f t="shared" si="9"/>
        <v>0</v>
      </c>
      <c r="DJ27" s="18">
        <f t="shared" si="9"/>
        <v>0</v>
      </c>
      <c r="DK27" s="18">
        <f t="shared" si="9"/>
        <v>-9148.3799999999992</v>
      </c>
      <c r="DL27" s="18">
        <f t="shared" si="9"/>
        <v>0</v>
      </c>
      <c r="DM27" s="18">
        <f t="shared" si="9"/>
        <v>0</v>
      </c>
      <c r="DN27" s="18">
        <f t="shared" si="9"/>
        <v>0</v>
      </c>
      <c r="DO27" s="18">
        <f t="shared" si="9"/>
        <v>0</v>
      </c>
      <c r="DP27" s="18">
        <f t="shared" si="9"/>
        <v>0</v>
      </c>
      <c r="DQ27" s="18">
        <f t="shared" si="9"/>
        <v>0</v>
      </c>
      <c r="DR27" s="18">
        <f t="shared" si="9"/>
        <v>0</v>
      </c>
      <c r="DS27" s="18">
        <f t="shared" si="9"/>
        <v>0</v>
      </c>
      <c r="DT27" s="18">
        <f t="shared" si="9"/>
        <v>0</v>
      </c>
      <c r="DU27" s="18">
        <f t="shared" si="9"/>
        <v>0</v>
      </c>
      <c r="DV27" s="18">
        <f t="shared" si="9"/>
        <v>0</v>
      </c>
      <c r="DW27" s="18">
        <f t="shared" si="9"/>
        <v>0</v>
      </c>
      <c r="DX27" s="18">
        <f t="shared" si="9"/>
        <v>0</v>
      </c>
      <c r="DY27" s="18">
        <f t="shared" si="9"/>
        <v>0</v>
      </c>
      <c r="DZ27" s="18">
        <f t="shared" si="9"/>
        <v>0</v>
      </c>
      <c r="EA27" s="18">
        <f t="shared" si="9"/>
        <v>0</v>
      </c>
      <c r="EB27" s="18">
        <f t="shared" ref="EB27:FX27" si="10">SUM(EB21:EB26)</f>
        <v>0</v>
      </c>
      <c r="EC27" s="18">
        <f t="shared" si="10"/>
        <v>0</v>
      </c>
      <c r="ED27" s="18">
        <f t="shared" si="10"/>
        <v>0</v>
      </c>
      <c r="EE27" s="18">
        <f t="shared" si="10"/>
        <v>0</v>
      </c>
      <c r="EF27" s="18">
        <f t="shared" si="10"/>
        <v>0</v>
      </c>
      <c r="EG27" s="18">
        <f t="shared" si="10"/>
        <v>0</v>
      </c>
      <c r="EH27" s="18">
        <f t="shared" si="10"/>
        <v>-223250.52999999997</v>
      </c>
      <c r="EI27" s="18">
        <f t="shared" si="10"/>
        <v>-144794.85</v>
      </c>
      <c r="EJ27" s="18">
        <f t="shared" si="10"/>
        <v>0</v>
      </c>
      <c r="EK27" s="18">
        <f t="shared" si="10"/>
        <v>-17556.849999999999</v>
      </c>
      <c r="EL27" s="18">
        <f t="shared" si="10"/>
        <v>0</v>
      </c>
      <c r="EM27" s="18">
        <f t="shared" si="10"/>
        <v>0</v>
      </c>
      <c r="EN27" s="18">
        <f t="shared" si="10"/>
        <v>0</v>
      </c>
      <c r="EO27" s="18">
        <f t="shared" si="10"/>
        <v>0</v>
      </c>
      <c r="EP27" s="18">
        <f t="shared" si="10"/>
        <v>0</v>
      </c>
      <c r="EQ27" s="18">
        <v>0</v>
      </c>
      <c r="ER27" s="18">
        <f t="shared" si="10"/>
        <v>0</v>
      </c>
      <c r="ES27" s="18">
        <f t="shared" si="10"/>
        <v>0</v>
      </c>
      <c r="ET27" s="18">
        <f t="shared" si="10"/>
        <v>0</v>
      </c>
      <c r="EU27" s="18">
        <f t="shared" si="10"/>
        <v>0</v>
      </c>
      <c r="EV27" s="18">
        <f t="shared" si="10"/>
        <v>0</v>
      </c>
      <c r="EW27" s="18">
        <f t="shared" si="10"/>
        <v>0</v>
      </c>
      <c r="EX27" s="18">
        <f t="shared" si="10"/>
        <v>0</v>
      </c>
      <c r="EY27" s="18">
        <f t="shared" si="10"/>
        <v>0</v>
      </c>
      <c r="EZ27" s="18">
        <f t="shared" si="10"/>
        <v>0</v>
      </c>
      <c r="FA27" s="18">
        <f t="shared" si="10"/>
        <v>0</v>
      </c>
      <c r="FB27" s="18">
        <f t="shared" si="10"/>
        <v>-16169.53</v>
      </c>
      <c r="FC27" s="18">
        <f t="shared" si="10"/>
        <v>0</v>
      </c>
      <c r="FD27" s="18">
        <f t="shared" si="10"/>
        <v>0</v>
      </c>
      <c r="FE27" s="18">
        <f t="shared" si="10"/>
        <v>0</v>
      </c>
      <c r="FF27" s="18">
        <f t="shared" si="10"/>
        <v>0</v>
      </c>
      <c r="FG27" s="18">
        <f t="shared" si="10"/>
        <v>0</v>
      </c>
      <c r="FH27" s="18">
        <f t="shared" si="10"/>
        <v>0</v>
      </c>
      <c r="FI27" s="18">
        <f t="shared" si="10"/>
        <v>0</v>
      </c>
      <c r="FJ27" s="18">
        <f t="shared" si="10"/>
        <v>0</v>
      </c>
      <c r="FK27" s="18">
        <f t="shared" si="10"/>
        <v>-141391.71</v>
      </c>
      <c r="FL27" s="18">
        <f t="shared" si="10"/>
        <v>-68410.06</v>
      </c>
      <c r="FM27" s="18">
        <f t="shared" si="10"/>
        <v>-511214.25000000006</v>
      </c>
      <c r="FN27" s="18">
        <f t="shared" si="10"/>
        <v>0</v>
      </c>
      <c r="FO27" s="18">
        <f t="shared" si="10"/>
        <v>-26410.14</v>
      </c>
      <c r="FP27" s="18">
        <f t="shared" si="10"/>
        <v>0</v>
      </c>
      <c r="FQ27" s="18">
        <f t="shared" si="10"/>
        <v>0</v>
      </c>
      <c r="FR27" s="18">
        <f t="shared" si="10"/>
        <v>0</v>
      </c>
      <c r="FS27" s="18">
        <f t="shared" si="10"/>
        <v>0</v>
      </c>
      <c r="FT27" s="18">
        <f t="shared" si="10"/>
        <v>0</v>
      </c>
      <c r="FU27" s="18">
        <f t="shared" si="10"/>
        <v>0</v>
      </c>
      <c r="FV27" s="18">
        <f t="shared" si="10"/>
        <v>0</v>
      </c>
      <c r="FW27" s="18">
        <f t="shared" si="10"/>
        <v>0</v>
      </c>
      <c r="FX27" s="18">
        <f t="shared" si="10"/>
        <v>-2472333.96</v>
      </c>
      <c r="FY27" s="18">
        <f>SUM(B27:FX27)</f>
        <v>-10871224.670000002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>ROUND(B17+B27,2)</f>
        <v>4585794.97</v>
      </c>
      <c r="C29" s="25">
        <f t="shared" ref="C29:BN29" si="11">ROUND(C17+C27,2)</f>
        <v>27759127.59</v>
      </c>
      <c r="D29" s="25">
        <f t="shared" si="11"/>
        <v>2815356.81</v>
      </c>
      <c r="E29" s="25">
        <f t="shared" si="11"/>
        <v>17454258.800000001</v>
      </c>
      <c r="F29" s="25">
        <f t="shared" si="11"/>
        <v>423557.29</v>
      </c>
      <c r="G29" s="25">
        <f t="shared" si="11"/>
        <v>1011487.32</v>
      </c>
      <c r="H29" s="25">
        <f t="shared" si="11"/>
        <v>5776800.1200000001</v>
      </c>
      <c r="I29" s="25">
        <f t="shared" si="11"/>
        <v>1514940.73</v>
      </c>
      <c r="J29" s="25">
        <f t="shared" si="11"/>
        <v>238137.94</v>
      </c>
      <c r="K29" s="25">
        <f t="shared" si="11"/>
        <v>114775.69</v>
      </c>
      <c r="L29" s="25">
        <f t="shared" si="11"/>
        <v>460398.53</v>
      </c>
      <c r="M29" s="25">
        <f t="shared" si="11"/>
        <v>42787641.240000002</v>
      </c>
      <c r="N29" s="25">
        <f t="shared" si="11"/>
        <v>7047434.5499999998</v>
      </c>
      <c r="O29" s="25">
        <f t="shared" si="11"/>
        <v>219472.01</v>
      </c>
      <c r="P29" s="25">
        <f t="shared" si="11"/>
        <v>31698529.210000001</v>
      </c>
      <c r="Q29" s="25">
        <f t="shared" si="11"/>
        <v>5483900.3399999999</v>
      </c>
      <c r="R29" s="25">
        <f t="shared" si="11"/>
        <v>210172.66</v>
      </c>
      <c r="S29" s="25">
        <f t="shared" si="11"/>
        <v>287009.68</v>
      </c>
      <c r="T29" s="25">
        <f t="shared" si="11"/>
        <v>58149.06</v>
      </c>
      <c r="U29" s="25">
        <f t="shared" si="11"/>
        <v>257295.15</v>
      </c>
      <c r="V29" s="25">
        <f t="shared" si="11"/>
        <v>386790.43</v>
      </c>
      <c r="W29" s="25">
        <f t="shared" si="11"/>
        <v>100901.45</v>
      </c>
      <c r="X29" s="25">
        <f t="shared" si="11"/>
        <v>787962.3</v>
      </c>
      <c r="Y29" s="25">
        <f t="shared" si="11"/>
        <v>345727.41</v>
      </c>
      <c r="Z29" s="25">
        <f t="shared" si="11"/>
        <v>16877301.149999999</v>
      </c>
      <c r="AA29" s="25">
        <f t="shared" si="11"/>
        <v>1323695.3400000001</v>
      </c>
      <c r="AB29" s="25">
        <f t="shared" si="11"/>
        <v>159845.73000000001</v>
      </c>
      <c r="AC29" s="25">
        <f t="shared" si="11"/>
        <v>434715.95</v>
      </c>
      <c r="AD29" s="25">
        <f t="shared" si="11"/>
        <v>120731.97</v>
      </c>
      <c r="AE29" s="25">
        <f t="shared" si="11"/>
        <v>191534.52</v>
      </c>
      <c r="AF29" s="25">
        <f t="shared" si="11"/>
        <v>342451.62</v>
      </c>
      <c r="AG29" s="25">
        <f t="shared" si="11"/>
        <v>1167379.52</v>
      </c>
      <c r="AH29" s="25">
        <f t="shared" si="11"/>
        <v>426915.78</v>
      </c>
      <c r="AI29" s="25">
        <f t="shared" si="11"/>
        <v>260203.51999999999</v>
      </c>
      <c r="AJ29" s="25">
        <f t="shared" si="11"/>
        <v>159484.53</v>
      </c>
      <c r="AK29" s="25">
        <f t="shared" si="11"/>
        <v>200962.8</v>
      </c>
      <c r="AL29" s="25">
        <f t="shared" si="11"/>
        <v>429870.93</v>
      </c>
      <c r="AM29" s="25">
        <f t="shared" si="11"/>
        <v>0</v>
      </c>
      <c r="AN29" s="25">
        <f t="shared" si="11"/>
        <v>3506449.51</v>
      </c>
      <c r="AO29" s="25">
        <f t="shared" si="11"/>
        <v>22501526.809999999</v>
      </c>
      <c r="AP29" s="25">
        <f t="shared" si="11"/>
        <v>261133.67</v>
      </c>
      <c r="AQ29" s="25">
        <f t="shared" si="11"/>
        <v>35220786.75</v>
      </c>
      <c r="AR29" s="25">
        <f t="shared" si="11"/>
        <v>1375662.05</v>
      </c>
      <c r="AS29" s="25">
        <f t="shared" si="11"/>
        <v>1872342.91</v>
      </c>
      <c r="AT29" s="25">
        <f t="shared" si="11"/>
        <v>250771.07</v>
      </c>
      <c r="AU29" s="25">
        <f t="shared" si="11"/>
        <v>392264.97</v>
      </c>
      <c r="AV29" s="25">
        <f t="shared" si="11"/>
        <v>366961.02</v>
      </c>
      <c r="AW29" s="25">
        <f t="shared" si="11"/>
        <v>106927.03999999999</v>
      </c>
      <c r="AX29" s="25">
        <f t="shared" si="11"/>
        <v>469214.13</v>
      </c>
      <c r="AY29" s="25">
        <f t="shared" si="11"/>
        <v>13411893.1</v>
      </c>
      <c r="AZ29" s="25">
        <f t="shared" si="11"/>
        <v>7906535.6500000004</v>
      </c>
      <c r="BA29" s="25">
        <f t="shared" si="11"/>
        <v>8359802.8499999996</v>
      </c>
      <c r="BB29" s="25">
        <f t="shared" si="11"/>
        <v>15544386.5</v>
      </c>
      <c r="BC29" s="25">
        <f t="shared" si="11"/>
        <v>2375438.4700000002</v>
      </c>
      <c r="BD29" s="25">
        <f t="shared" si="11"/>
        <v>954950.7</v>
      </c>
      <c r="BE29" s="25">
        <f t="shared" si="11"/>
        <v>20179094.82</v>
      </c>
      <c r="BF29" s="25">
        <f t="shared" si="11"/>
        <v>1066693.04</v>
      </c>
      <c r="BG29" s="25">
        <f t="shared" si="11"/>
        <v>594415.65</v>
      </c>
      <c r="BH29" s="25">
        <f t="shared" si="11"/>
        <v>418183.16</v>
      </c>
      <c r="BI29" s="25">
        <f t="shared" si="11"/>
        <v>4001629.9</v>
      </c>
      <c r="BJ29" s="25">
        <f t="shared" si="11"/>
        <v>30497851.899999999</v>
      </c>
      <c r="BK29" s="25">
        <f t="shared" si="11"/>
        <v>166225.38</v>
      </c>
      <c r="BL29" s="25">
        <f t="shared" si="11"/>
        <v>524437.81999999995</v>
      </c>
      <c r="BM29" s="25">
        <f t="shared" si="11"/>
        <v>2626911.11</v>
      </c>
      <c r="BN29" s="25">
        <f t="shared" si="11"/>
        <v>855460.93</v>
      </c>
      <c r="BO29" s="25">
        <f t="shared" ref="BO29:DZ29" si="12">ROUND(BO17+BO27,2)</f>
        <v>58193.36</v>
      </c>
      <c r="BP29" s="25">
        <f t="shared" si="12"/>
        <v>1733324.3</v>
      </c>
      <c r="BQ29" s="25">
        <f t="shared" si="12"/>
        <v>4349388.8499999996</v>
      </c>
      <c r="BR29" s="25">
        <f t="shared" si="12"/>
        <v>1088125.6299999999</v>
      </c>
      <c r="BS29" s="25">
        <f t="shared" si="12"/>
        <v>195386.62</v>
      </c>
      <c r="BT29" s="25">
        <f t="shared" si="12"/>
        <v>291666.34999999998</v>
      </c>
      <c r="BU29" s="25">
        <f t="shared" si="12"/>
        <v>0</v>
      </c>
      <c r="BV29" s="25">
        <f t="shared" si="12"/>
        <v>393668.79</v>
      </c>
      <c r="BW29" s="25">
        <f t="shared" si="12"/>
        <v>50789.66</v>
      </c>
      <c r="BX29" s="25">
        <f t="shared" si="12"/>
        <v>208774.35</v>
      </c>
      <c r="BY29" s="25">
        <f t="shared" si="12"/>
        <v>263031.62</v>
      </c>
      <c r="BZ29" s="25">
        <f t="shared" si="12"/>
        <v>38941.14</v>
      </c>
      <c r="CA29" s="25">
        <f t="shared" si="12"/>
        <v>42295493.909999996</v>
      </c>
      <c r="CB29" s="25">
        <f t="shared" si="12"/>
        <v>236822.79</v>
      </c>
      <c r="CC29" s="25">
        <f t="shared" si="12"/>
        <v>326497.53000000003</v>
      </c>
      <c r="CD29" s="25">
        <f t="shared" si="12"/>
        <v>188955.86</v>
      </c>
      <c r="CE29" s="25">
        <f t="shared" si="12"/>
        <v>122559.16</v>
      </c>
      <c r="CF29" s="25">
        <f t="shared" si="12"/>
        <v>239778.24</v>
      </c>
      <c r="CG29" s="25">
        <f t="shared" si="12"/>
        <v>197727.39</v>
      </c>
      <c r="CH29" s="25">
        <f t="shared" si="12"/>
        <v>536183.29</v>
      </c>
      <c r="CI29" s="25">
        <f t="shared" si="12"/>
        <v>10586.7</v>
      </c>
      <c r="CJ29" s="25">
        <f t="shared" si="12"/>
        <v>3150391.82</v>
      </c>
      <c r="CK29" s="25">
        <f t="shared" si="12"/>
        <v>1323526.53</v>
      </c>
      <c r="CL29" s="25">
        <f t="shared" si="12"/>
        <v>649528.01</v>
      </c>
      <c r="CM29" s="25">
        <f t="shared" si="12"/>
        <v>17325072.969999999</v>
      </c>
      <c r="CN29" s="25">
        <f t="shared" si="12"/>
        <v>5859599.5300000003</v>
      </c>
      <c r="CO29" s="25">
        <f t="shared" si="12"/>
        <v>0</v>
      </c>
      <c r="CP29" s="25">
        <f t="shared" si="12"/>
        <v>769517.25</v>
      </c>
      <c r="CQ29" s="25">
        <f t="shared" si="12"/>
        <v>364724.19</v>
      </c>
      <c r="CR29" s="25">
        <f t="shared" si="12"/>
        <v>228975.01</v>
      </c>
      <c r="CS29" s="25">
        <f t="shared" si="12"/>
        <v>316615.59000000003</v>
      </c>
      <c r="CT29" s="25">
        <f t="shared" si="12"/>
        <v>345869.45</v>
      </c>
      <c r="CU29" s="25">
        <f t="shared" si="12"/>
        <v>79278</v>
      </c>
      <c r="CV29" s="25">
        <f t="shared" si="12"/>
        <v>258214.91</v>
      </c>
      <c r="CW29" s="25">
        <f t="shared" si="12"/>
        <v>379852.64</v>
      </c>
      <c r="CX29" s="25">
        <f t="shared" si="12"/>
        <v>115273.43</v>
      </c>
      <c r="CY29" s="25">
        <f t="shared" si="12"/>
        <v>1455784.08</v>
      </c>
      <c r="CZ29" s="25">
        <f t="shared" si="12"/>
        <v>177434.42</v>
      </c>
      <c r="DA29" s="25">
        <f t="shared" si="12"/>
        <v>294039.7</v>
      </c>
      <c r="DB29" s="25">
        <f t="shared" si="12"/>
        <v>166512.42000000001</v>
      </c>
      <c r="DC29" s="25">
        <f t="shared" si="12"/>
        <v>238743.08</v>
      </c>
      <c r="DD29" s="25">
        <f t="shared" si="12"/>
        <v>186002.69</v>
      </c>
      <c r="DE29" s="25">
        <f t="shared" si="12"/>
        <v>14195817.32</v>
      </c>
      <c r="DF29" s="25">
        <f t="shared" si="12"/>
        <v>61183.78</v>
      </c>
      <c r="DG29" s="25">
        <f t="shared" si="12"/>
        <v>1018995.65</v>
      </c>
      <c r="DH29" s="25">
        <f t="shared" si="12"/>
        <v>1320223.22</v>
      </c>
      <c r="DI29" s="25">
        <f t="shared" si="12"/>
        <v>691512.69</v>
      </c>
      <c r="DJ29" s="25">
        <f t="shared" si="12"/>
        <v>428857.62</v>
      </c>
      <c r="DK29" s="25">
        <f t="shared" si="12"/>
        <v>3308410.98</v>
      </c>
      <c r="DL29" s="25">
        <f t="shared" si="12"/>
        <v>396927.27</v>
      </c>
      <c r="DM29" s="25">
        <f t="shared" si="12"/>
        <v>851175.12</v>
      </c>
      <c r="DN29" s="25">
        <f t="shared" si="12"/>
        <v>2949569.58</v>
      </c>
      <c r="DO29" s="25">
        <f t="shared" si="12"/>
        <v>234878.27</v>
      </c>
      <c r="DP29" s="25">
        <f t="shared" si="12"/>
        <v>0</v>
      </c>
      <c r="DQ29" s="25">
        <f t="shared" si="12"/>
        <v>1092895.4099999999</v>
      </c>
      <c r="DR29" s="25">
        <f t="shared" si="12"/>
        <v>587712.1</v>
      </c>
      <c r="DS29" s="25">
        <f t="shared" si="12"/>
        <v>269406.71999999997</v>
      </c>
      <c r="DT29" s="25">
        <f t="shared" si="12"/>
        <v>353575.27</v>
      </c>
      <c r="DU29" s="25">
        <f t="shared" si="12"/>
        <v>396011.02</v>
      </c>
      <c r="DV29" s="25">
        <f t="shared" si="12"/>
        <v>446063.88</v>
      </c>
      <c r="DW29" s="25">
        <f t="shared" si="12"/>
        <v>101334.66</v>
      </c>
      <c r="DX29" s="25">
        <f t="shared" si="12"/>
        <v>140001.64000000001</v>
      </c>
      <c r="DY29" s="25">
        <f t="shared" si="12"/>
        <v>350240.29</v>
      </c>
      <c r="DZ29" s="25">
        <f t="shared" si="12"/>
        <v>0</v>
      </c>
      <c r="EA29" s="25">
        <f t="shared" ref="EA29:FX29" si="13">ROUND(EA17+EA27,2)</f>
        <v>384142.2</v>
      </c>
      <c r="EB29" s="25">
        <f t="shared" si="13"/>
        <v>264927.73</v>
      </c>
      <c r="EC29" s="25">
        <f t="shared" si="13"/>
        <v>0</v>
      </c>
      <c r="ED29" s="25">
        <f t="shared" si="13"/>
        <v>251418.41</v>
      </c>
      <c r="EE29" s="25">
        <f t="shared" si="13"/>
        <v>1146026.0900000001</v>
      </c>
      <c r="EF29" s="25">
        <f t="shared" si="13"/>
        <v>255386.42</v>
      </c>
      <c r="EG29" s="25">
        <f t="shared" si="13"/>
        <v>299480.09000000003</v>
      </c>
      <c r="EH29" s="25">
        <f t="shared" si="13"/>
        <v>9875599.4299999997</v>
      </c>
      <c r="EI29" s="25">
        <f t="shared" si="13"/>
        <v>8251092.6799999997</v>
      </c>
      <c r="EJ29" s="25">
        <f t="shared" si="13"/>
        <v>512544.93</v>
      </c>
      <c r="EK29" s="25">
        <f t="shared" si="13"/>
        <v>436480.93</v>
      </c>
      <c r="EL29" s="25">
        <f t="shared" si="13"/>
        <v>286408.03000000003</v>
      </c>
      <c r="EM29" s="25">
        <f t="shared" si="13"/>
        <v>1034183.27</v>
      </c>
      <c r="EN29" s="25">
        <f t="shared" si="13"/>
        <v>275743.57</v>
      </c>
      <c r="EO29" s="25">
        <f t="shared" si="13"/>
        <v>212579.91</v>
      </c>
      <c r="EP29" s="25">
        <f t="shared" si="13"/>
        <v>1978784.51</v>
      </c>
      <c r="EQ29" s="25">
        <f t="shared" si="13"/>
        <v>146919.03</v>
      </c>
      <c r="ER29" s="25">
        <f t="shared" si="13"/>
        <v>198106.69</v>
      </c>
      <c r="ES29" s="25">
        <f t="shared" si="13"/>
        <v>213691.41</v>
      </c>
      <c r="ET29" s="25">
        <f t="shared" si="13"/>
        <v>526212.56000000006</v>
      </c>
      <c r="EU29" s="25">
        <f t="shared" si="13"/>
        <v>71794.41</v>
      </c>
      <c r="EV29" s="25">
        <f t="shared" si="13"/>
        <v>380598.52</v>
      </c>
      <c r="EW29" s="25">
        <f t="shared" si="13"/>
        <v>261721.99</v>
      </c>
      <c r="EX29" s="25">
        <f t="shared" si="13"/>
        <v>884326.03</v>
      </c>
      <c r="EY29" s="25">
        <f t="shared" si="13"/>
        <v>154067.14000000001</v>
      </c>
      <c r="EZ29" s="25">
        <f t="shared" si="13"/>
        <v>0</v>
      </c>
      <c r="FA29" s="25">
        <f t="shared" si="13"/>
        <v>0</v>
      </c>
      <c r="FB29" s="25">
        <f t="shared" si="13"/>
        <v>919742.28</v>
      </c>
      <c r="FC29" s="25">
        <f t="shared" si="13"/>
        <v>335096.78999999998</v>
      </c>
      <c r="FD29" s="25">
        <f t="shared" si="13"/>
        <v>110922.48</v>
      </c>
      <c r="FE29" s="25">
        <f t="shared" si="13"/>
        <v>332372.77</v>
      </c>
      <c r="FF29" s="25">
        <f t="shared" si="13"/>
        <v>155676.76</v>
      </c>
      <c r="FG29" s="25">
        <f t="shared" si="13"/>
        <v>75699.63</v>
      </c>
      <c r="FH29" s="25">
        <f t="shared" si="13"/>
        <v>642911.23</v>
      </c>
      <c r="FI29" s="25">
        <f t="shared" si="13"/>
        <v>68989.460000000006</v>
      </c>
      <c r="FJ29" s="25">
        <f t="shared" si="13"/>
        <v>671793.59</v>
      </c>
      <c r="FK29" s="25">
        <f t="shared" si="13"/>
        <v>3055820.3</v>
      </c>
      <c r="FL29" s="25">
        <f t="shared" si="13"/>
        <v>1848015.07</v>
      </c>
      <c r="FM29" s="25">
        <f t="shared" si="13"/>
        <v>18438106.210000001</v>
      </c>
      <c r="FN29" s="25">
        <f t="shared" si="13"/>
        <v>0</v>
      </c>
      <c r="FO29" s="25">
        <f t="shared" si="13"/>
        <v>817457.84</v>
      </c>
      <c r="FP29" s="25">
        <f t="shared" si="13"/>
        <v>45877.74</v>
      </c>
      <c r="FQ29" s="25">
        <f t="shared" si="13"/>
        <v>0</v>
      </c>
      <c r="FR29" s="25">
        <f t="shared" si="13"/>
        <v>145648.94</v>
      </c>
      <c r="FS29" s="25">
        <f t="shared" si="13"/>
        <v>0</v>
      </c>
      <c r="FT29" s="25">
        <f t="shared" si="13"/>
        <v>547616.81000000006</v>
      </c>
      <c r="FU29" s="25">
        <f t="shared" si="13"/>
        <v>577258.81999999995</v>
      </c>
      <c r="FV29" s="25">
        <f t="shared" si="13"/>
        <v>303452.11</v>
      </c>
      <c r="FW29" s="25">
        <f t="shared" si="13"/>
        <v>116848.88</v>
      </c>
      <c r="FX29" s="25">
        <f t="shared" si="13"/>
        <v>17470344.219999999</v>
      </c>
      <c r="FY29" s="25">
        <f>SUM(B29:FX29)</f>
        <v>540416197.21000004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551287421.88000011</v>
      </c>
      <c r="C32" s="39">
        <f>FY29</f>
        <v>540416197.21000004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3" x14ac:dyDescent="0.25">
      <c r="B33" s="48">
        <f>+B17+K17+M17+N17+P17+AA17+AK17+AM17+AO17+AQ17+AR17+AS17+BU17+BX17+CI17+CM17+CN17+CO17+CY17+DZ17+EC17+EO17+EQ17+EV17+EZ17+FH17+FJ17+FK17+FL17+FO17+BL17+AZ17+BF17+CS17</f>
        <v>194801785.25999993</v>
      </c>
      <c r="C33" s="49">
        <f>+B29+K29+M29+N29+P29+AA29+AK29+AM29+AO29+AQ29+AR29+AS29+BU29+BX29+CI29+CM29+CN29+CO29+CY29+DZ29+EC29+EO29+EQ29+EV29+EZ29+FH29+FJ29+FK29+FL29+FO29+BL29+AZ29+BF29+CS29</f>
        <v>191179347.54000002</v>
      </c>
      <c r="D33" s="50" t="s">
        <v>407</v>
      </c>
      <c r="E33" s="26"/>
      <c r="AJ33" s="4"/>
      <c r="AQ33" s="22"/>
      <c r="CE33" s="25"/>
      <c r="EC33" s="26"/>
      <c r="FX33" s="4"/>
      <c r="FY33" s="4"/>
    </row>
    <row r="34" spans="1:183" x14ac:dyDescent="0.25">
      <c r="B34" s="26">
        <f>B32-B33</f>
        <v>356485636.62000018</v>
      </c>
      <c r="C34" s="26">
        <f>C32-C33</f>
        <v>349236849.67000002</v>
      </c>
      <c r="AJ34" s="4"/>
      <c r="FX34" s="4"/>
      <c r="FY34" s="10"/>
    </row>
    <row r="35" spans="1:183" x14ac:dyDescent="0.25">
      <c r="B35" s="26"/>
      <c r="C35" s="26"/>
      <c r="AJ35" s="4"/>
      <c r="FX35" s="4"/>
      <c r="FY35" s="10"/>
    </row>
    <row r="36" spans="1:183" x14ac:dyDescent="0.25">
      <c r="A36" s="43"/>
      <c r="B36" s="26"/>
      <c r="FX36" s="4"/>
    </row>
    <row r="37" spans="1:183" x14ac:dyDescent="0.25"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</row>
    <row r="38" spans="1:183" x14ac:dyDescent="0.25"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"/>
      <c r="FY38" s="12"/>
      <c r="FZ38" s="44"/>
      <c r="GA38" s="26"/>
    </row>
    <row r="39" spans="1:183" x14ac:dyDescent="0.25">
      <c r="FX39" s="4"/>
    </row>
    <row r="40" spans="1:183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"/>
      <c r="FY40" s="26"/>
    </row>
    <row r="41" spans="1:183" x14ac:dyDescent="0.25">
      <c r="B41" s="4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4"/>
    </row>
    <row r="43" spans="1:183" x14ac:dyDescent="0.25">
      <c r="FX43" s="4"/>
    </row>
    <row r="44" spans="1:183" x14ac:dyDescent="0.25">
      <c r="FX44" s="4"/>
    </row>
    <row r="45" spans="1:183" x14ac:dyDescent="0.25">
      <c r="FX45" s="4"/>
    </row>
    <row r="46" spans="1:183" x14ac:dyDescent="0.25">
      <c r="FX46" s="4"/>
    </row>
    <row r="47" spans="1:183" x14ac:dyDescent="0.25">
      <c r="FX47" s="4"/>
    </row>
    <row r="48" spans="1:183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</sheetData>
  <conditionalFormatting sqref="A3">
    <cfRule type="cellIs" dxfId="11" priority="2" operator="greaterThan">
      <formula>0</formula>
    </cfRule>
  </conditionalFormatting>
  <conditionalFormatting sqref="B4:CR4 CT4:FX4">
    <cfRule type="cellIs" dxfId="10" priority="1" operator="greater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4A847-EEC4-4B30-B1CD-B6C57C78814F}">
  <dimension ref="A1:IT73"/>
  <sheetViews>
    <sheetView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B5" sqref="B5"/>
    </sheetView>
  </sheetViews>
  <sheetFormatPr defaultColWidth="24.7265625" defaultRowHeight="12.5" x14ac:dyDescent="0.25"/>
  <cols>
    <col min="1" max="1" width="36.54296875" bestFit="1" customWidth="1"/>
  </cols>
  <sheetData>
    <row r="1" spans="1:254" x14ac:dyDescent="0.25">
      <c r="A1" t="s">
        <v>0</v>
      </c>
      <c r="B1" s="36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6" t="s">
        <v>10</v>
      </c>
      <c r="L1" s="33" t="s">
        <v>11</v>
      </c>
      <c r="M1" s="36" t="s">
        <v>12</v>
      </c>
      <c r="N1" s="36" t="s">
        <v>13</v>
      </c>
      <c r="O1" s="33" t="s">
        <v>14</v>
      </c>
      <c r="P1" s="36" t="s">
        <v>15</v>
      </c>
      <c r="Q1" s="33" t="s">
        <v>16</v>
      </c>
      <c r="R1" s="33" t="s">
        <v>17</v>
      </c>
      <c r="S1" s="33" t="s">
        <v>18</v>
      </c>
      <c r="T1" s="33" t="s">
        <v>19</v>
      </c>
      <c r="U1" s="33" t="s">
        <v>20</v>
      </c>
      <c r="V1" s="33" t="s">
        <v>21</v>
      </c>
      <c r="W1" s="33" t="s">
        <v>22</v>
      </c>
      <c r="X1" s="33" t="s">
        <v>23</v>
      </c>
      <c r="Y1" s="33" t="s">
        <v>24</v>
      </c>
      <c r="Z1" s="33" t="s">
        <v>25</v>
      </c>
      <c r="AA1" s="36" t="s">
        <v>26</v>
      </c>
      <c r="AB1" s="33" t="s">
        <v>27</v>
      </c>
      <c r="AC1" s="33" t="s">
        <v>28</v>
      </c>
      <c r="AD1" s="33" t="s">
        <v>29</v>
      </c>
      <c r="AE1" s="33" t="s">
        <v>30</v>
      </c>
      <c r="AF1" s="33" t="s">
        <v>31</v>
      </c>
      <c r="AG1" s="33" t="s">
        <v>32</v>
      </c>
      <c r="AH1" s="33" t="s">
        <v>33</v>
      </c>
      <c r="AI1" s="33" t="s">
        <v>34</v>
      </c>
      <c r="AJ1" s="33" t="s">
        <v>35</v>
      </c>
      <c r="AK1" s="36" t="s">
        <v>36</v>
      </c>
      <c r="AL1" s="33" t="s">
        <v>37</v>
      </c>
      <c r="AM1" s="36" t="s">
        <v>38</v>
      </c>
      <c r="AN1" s="33" t="s">
        <v>39</v>
      </c>
      <c r="AO1" s="36" t="s">
        <v>40</v>
      </c>
      <c r="AP1" s="33" t="s">
        <v>41</v>
      </c>
      <c r="AQ1" s="36" t="s">
        <v>42</v>
      </c>
      <c r="AR1" s="36" t="s">
        <v>43</v>
      </c>
      <c r="AS1" s="36" t="s">
        <v>44</v>
      </c>
      <c r="AT1" s="33" t="s">
        <v>45</v>
      </c>
      <c r="AU1" s="33" t="s">
        <v>46</v>
      </c>
      <c r="AV1" s="33" t="s">
        <v>47</v>
      </c>
      <c r="AW1" s="33" t="s">
        <v>48</v>
      </c>
      <c r="AX1" s="33" t="s">
        <v>49</v>
      </c>
      <c r="AY1" s="33" t="s">
        <v>50</v>
      </c>
      <c r="AZ1" s="36" t="s">
        <v>51</v>
      </c>
      <c r="BA1" s="33" t="s">
        <v>52</v>
      </c>
      <c r="BB1" s="33" t="s">
        <v>53</v>
      </c>
      <c r="BC1" s="33" t="s">
        <v>54</v>
      </c>
      <c r="BD1" s="33" t="s">
        <v>55</v>
      </c>
      <c r="BE1" s="33" t="s">
        <v>56</v>
      </c>
      <c r="BF1" s="36" t="s">
        <v>57</v>
      </c>
      <c r="BG1" s="33" t="s">
        <v>58</v>
      </c>
      <c r="BH1" s="33" t="s">
        <v>59</v>
      </c>
      <c r="BI1" s="33" t="s">
        <v>60</v>
      </c>
      <c r="BJ1" s="33" t="s">
        <v>61</v>
      </c>
      <c r="BK1" s="33" t="s">
        <v>62</v>
      </c>
      <c r="BL1" s="36" t="s">
        <v>63</v>
      </c>
      <c r="BM1" s="33" t="s">
        <v>64</v>
      </c>
      <c r="BN1" s="33" t="s">
        <v>65</v>
      </c>
      <c r="BO1" s="33" t="s">
        <v>66</v>
      </c>
      <c r="BP1" s="33" t="s">
        <v>67</v>
      </c>
      <c r="BQ1" s="33" t="s">
        <v>68</v>
      </c>
      <c r="BR1" s="33" t="s">
        <v>69</v>
      </c>
      <c r="BS1" s="33" t="s">
        <v>70</v>
      </c>
      <c r="BT1" s="33" t="s">
        <v>71</v>
      </c>
      <c r="BU1" s="36" t="s">
        <v>72</v>
      </c>
      <c r="BV1" s="33" t="s">
        <v>73</v>
      </c>
      <c r="BW1" s="33" t="s">
        <v>74</v>
      </c>
      <c r="BX1" s="36" t="s">
        <v>75</v>
      </c>
      <c r="BY1" s="33" t="s">
        <v>76</v>
      </c>
      <c r="BZ1" s="33" t="s">
        <v>77</v>
      </c>
      <c r="CA1" s="33" t="s">
        <v>78</v>
      </c>
      <c r="CB1" s="33" t="s">
        <v>79</v>
      </c>
      <c r="CC1" s="33" t="s">
        <v>80</v>
      </c>
      <c r="CD1" s="33" t="s">
        <v>81</v>
      </c>
      <c r="CE1" s="33" t="s">
        <v>82</v>
      </c>
      <c r="CF1" s="33" t="s">
        <v>83</v>
      </c>
      <c r="CG1" s="33" t="s">
        <v>84</v>
      </c>
      <c r="CH1" s="33" t="s">
        <v>85</v>
      </c>
      <c r="CI1" s="36" t="s">
        <v>86</v>
      </c>
      <c r="CJ1" s="33" t="s">
        <v>87</v>
      </c>
      <c r="CK1" s="33" t="s">
        <v>88</v>
      </c>
      <c r="CL1" s="33" t="s">
        <v>89</v>
      </c>
      <c r="CM1" s="36" t="s">
        <v>90</v>
      </c>
      <c r="CN1" s="36" t="s">
        <v>91</v>
      </c>
      <c r="CO1" s="36" t="s">
        <v>92</v>
      </c>
      <c r="CP1" s="33" t="s">
        <v>93</v>
      </c>
      <c r="CQ1" s="33" t="s">
        <v>94</v>
      </c>
      <c r="CR1" s="33" t="s">
        <v>95</v>
      </c>
      <c r="CS1" s="33" t="s">
        <v>96</v>
      </c>
      <c r="CT1" s="33" t="s">
        <v>97</v>
      </c>
      <c r="CU1" s="33" t="s">
        <v>98</v>
      </c>
      <c r="CV1" s="33" t="s">
        <v>99</v>
      </c>
      <c r="CW1" s="33" t="s">
        <v>100</v>
      </c>
      <c r="CX1" s="33" t="s">
        <v>101</v>
      </c>
      <c r="CY1" s="36" t="s">
        <v>102</v>
      </c>
      <c r="CZ1" s="33" t="s">
        <v>103</v>
      </c>
      <c r="DA1" s="33" t="s">
        <v>104</v>
      </c>
      <c r="DB1" s="33" t="s">
        <v>105</v>
      </c>
      <c r="DC1" s="33" t="s">
        <v>106</v>
      </c>
      <c r="DD1" s="33" t="s">
        <v>107</v>
      </c>
      <c r="DE1" s="33" t="s">
        <v>108</v>
      </c>
      <c r="DF1" s="33" t="s">
        <v>109</v>
      </c>
      <c r="DG1" s="33" t="s">
        <v>110</v>
      </c>
      <c r="DH1" s="33" t="s">
        <v>111</v>
      </c>
      <c r="DI1" s="33" t="s">
        <v>112</v>
      </c>
      <c r="DJ1" s="33" t="s">
        <v>113</v>
      </c>
      <c r="DK1" s="33" t="s">
        <v>114</v>
      </c>
      <c r="DL1" s="33" t="s">
        <v>115</v>
      </c>
      <c r="DM1" s="33" t="s">
        <v>116</v>
      </c>
      <c r="DN1" s="33" t="s">
        <v>117</v>
      </c>
      <c r="DO1" s="33" t="s">
        <v>118</v>
      </c>
      <c r="DP1" s="33" t="s">
        <v>119</v>
      </c>
      <c r="DQ1" s="33" t="s">
        <v>120</v>
      </c>
      <c r="DR1" s="33" t="s">
        <v>121</v>
      </c>
      <c r="DS1" s="33" t="s">
        <v>122</v>
      </c>
      <c r="DT1" s="33" t="s">
        <v>123</v>
      </c>
      <c r="DU1" s="33" t="s">
        <v>124</v>
      </c>
      <c r="DV1" s="33" t="s">
        <v>125</v>
      </c>
      <c r="DW1" s="33" t="s">
        <v>126</v>
      </c>
      <c r="DX1" s="33" t="s">
        <v>127</v>
      </c>
      <c r="DY1" s="33" t="s">
        <v>128</v>
      </c>
      <c r="DZ1" s="36" t="s">
        <v>129</v>
      </c>
      <c r="EA1" s="33" t="s">
        <v>130</v>
      </c>
      <c r="EB1" s="33" t="s">
        <v>131</v>
      </c>
      <c r="EC1" s="36" t="s">
        <v>132</v>
      </c>
      <c r="ED1" s="33" t="s">
        <v>133</v>
      </c>
      <c r="EE1" s="33" t="s">
        <v>134</v>
      </c>
      <c r="EF1" s="33" t="s">
        <v>135</v>
      </c>
      <c r="EG1" s="33" t="s">
        <v>136</v>
      </c>
      <c r="EH1" s="33" t="s">
        <v>137</v>
      </c>
      <c r="EI1" s="33" t="s">
        <v>138</v>
      </c>
      <c r="EJ1" s="33" t="s">
        <v>139</v>
      </c>
      <c r="EK1" s="33" t="s">
        <v>140</v>
      </c>
      <c r="EL1" s="33" t="s">
        <v>141</v>
      </c>
      <c r="EM1" s="33" t="s">
        <v>142</v>
      </c>
      <c r="EN1" s="33" t="s">
        <v>143</v>
      </c>
      <c r="EO1" s="36" t="s">
        <v>144</v>
      </c>
      <c r="EP1" s="33" t="s">
        <v>145</v>
      </c>
      <c r="EQ1" s="36" t="s">
        <v>146</v>
      </c>
      <c r="ER1" s="33" t="s">
        <v>147</v>
      </c>
      <c r="ES1" s="33" t="s">
        <v>148</v>
      </c>
      <c r="ET1" s="33" t="s">
        <v>149</v>
      </c>
      <c r="EU1" s="33" t="s">
        <v>150</v>
      </c>
      <c r="EV1" s="36" t="s">
        <v>151</v>
      </c>
      <c r="EW1" s="33" t="s">
        <v>152</v>
      </c>
      <c r="EX1" s="33" t="s">
        <v>153</v>
      </c>
      <c r="EY1" s="33" t="s">
        <v>154</v>
      </c>
      <c r="EZ1" s="36" t="s">
        <v>155</v>
      </c>
      <c r="FA1" s="33" t="s">
        <v>156</v>
      </c>
      <c r="FB1" s="33" t="s">
        <v>157</v>
      </c>
      <c r="FC1" s="33" t="s">
        <v>158</v>
      </c>
      <c r="FD1" s="33" t="s">
        <v>159</v>
      </c>
      <c r="FE1" s="33" t="s">
        <v>160</v>
      </c>
      <c r="FF1" s="33" t="s">
        <v>161</v>
      </c>
      <c r="FG1" s="33" t="s">
        <v>162</v>
      </c>
      <c r="FH1" s="36" t="s">
        <v>163</v>
      </c>
      <c r="FI1" s="33" t="s">
        <v>164</v>
      </c>
      <c r="FJ1" s="36" t="s">
        <v>165</v>
      </c>
      <c r="FK1" s="36" t="s">
        <v>166</v>
      </c>
      <c r="FL1" s="36" t="s">
        <v>167</v>
      </c>
      <c r="FM1" s="33" t="s">
        <v>168</v>
      </c>
      <c r="FN1" s="33" t="s">
        <v>169</v>
      </c>
      <c r="FO1" s="36" t="s">
        <v>170</v>
      </c>
      <c r="FP1" s="33" t="s">
        <v>171</v>
      </c>
      <c r="FQ1" s="33" t="s">
        <v>172</v>
      </c>
      <c r="FR1" s="33" t="s">
        <v>173</v>
      </c>
      <c r="FS1" s="33" t="s">
        <v>174</v>
      </c>
      <c r="FT1" s="33" t="s">
        <v>175</v>
      </c>
      <c r="FU1" s="33" t="s">
        <v>176</v>
      </c>
      <c r="FV1" s="33" t="s">
        <v>177</v>
      </c>
      <c r="FW1" s="33" t="s">
        <v>178</v>
      </c>
      <c r="FX1" s="33" t="s">
        <v>179</v>
      </c>
    </row>
    <row r="2" spans="1:254" ht="15.75" customHeight="1" x14ac:dyDescent="0.35">
      <c r="B2" s="37" t="s">
        <v>180</v>
      </c>
      <c r="C2" s="1" t="s">
        <v>180</v>
      </c>
      <c r="D2" s="1" t="s">
        <v>180</v>
      </c>
      <c r="E2" s="1" t="s">
        <v>180</v>
      </c>
      <c r="F2" s="1" t="s">
        <v>180</v>
      </c>
      <c r="G2" s="1" t="s">
        <v>180</v>
      </c>
      <c r="H2" s="1" t="s">
        <v>180</v>
      </c>
      <c r="I2" s="1" t="s">
        <v>181</v>
      </c>
      <c r="J2" s="1" t="s">
        <v>181</v>
      </c>
      <c r="K2" s="37" t="s">
        <v>182</v>
      </c>
      <c r="L2" s="1" t="s">
        <v>182</v>
      </c>
      <c r="M2" s="37" t="s">
        <v>182</v>
      </c>
      <c r="N2" s="37" t="s">
        <v>182</v>
      </c>
      <c r="O2" s="1" t="s">
        <v>182</v>
      </c>
      <c r="P2" s="37" t="s">
        <v>182</v>
      </c>
      <c r="Q2" s="1" t="s">
        <v>182</v>
      </c>
      <c r="R2" s="1" t="s">
        <v>183</v>
      </c>
      <c r="S2" s="1" t="s">
        <v>184</v>
      </c>
      <c r="T2" s="1" t="s">
        <v>184</v>
      </c>
      <c r="U2" s="1" t="s">
        <v>184</v>
      </c>
      <c r="V2" s="1" t="s">
        <v>184</v>
      </c>
      <c r="W2" s="1" t="s">
        <v>184</v>
      </c>
      <c r="X2" s="1" t="s">
        <v>185</v>
      </c>
      <c r="Y2" s="1" t="s">
        <v>185</v>
      </c>
      <c r="Z2" s="1" t="s">
        <v>186</v>
      </c>
      <c r="AA2" s="37" t="s">
        <v>186</v>
      </c>
      <c r="AB2" s="1" t="s">
        <v>187</v>
      </c>
      <c r="AC2" s="1" t="s">
        <v>187</v>
      </c>
      <c r="AD2" s="1" t="s">
        <v>188</v>
      </c>
      <c r="AE2" s="1" t="s">
        <v>188</v>
      </c>
      <c r="AF2" s="1" t="s">
        <v>189</v>
      </c>
      <c r="AG2" s="1" t="s">
        <v>190</v>
      </c>
      <c r="AH2" s="1" t="s">
        <v>190</v>
      </c>
      <c r="AI2" s="1" t="s">
        <v>190</v>
      </c>
      <c r="AJ2" s="1" t="s">
        <v>191</v>
      </c>
      <c r="AK2" s="37" t="s">
        <v>191</v>
      </c>
      <c r="AL2" s="1" t="s">
        <v>192</v>
      </c>
      <c r="AM2" s="37" t="s">
        <v>193</v>
      </c>
      <c r="AN2" s="1" t="s">
        <v>194</v>
      </c>
      <c r="AO2" s="37" t="s">
        <v>195</v>
      </c>
      <c r="AP2" s="1" t="s">
        <v>196</v>
      </c>
      <c r="AQ2" s="37" t="s">
        <v>197</v>
      </c>
      <c r="AR2" s="37" t="s">
        <v>198</v>
      </c>
      <c r="AS2" s="37" t="s">
        <v>199</v>
      </c>
      <c r="AT2" s="1" t="s">
        <v>199</v>
      </c>
      <c r="AU2" s="1" t="s">
        <v>199</v>
      </c>
      <c r="AV2" s="1" t="s">
        <v>199</v>
      </c>
      <c r="AW2" s="1" t="s">
        <v>199</v>
      </c>
      <c r="AX2" s="1" t="s">
        <v>200</v>
      </c>
      <c r="AY2" s="1" t="s">
        <v>200</v>
      </c>
      <c r="AZ2" s="37" t="s">
        <v>200</v>
      </c>
      <c r="BA2" s="1" t="s">
        <v>200</v>
      </c>
      <c r="BB2" s="1" t="s">
        <v>200</v>
      </c>
      <c r="BC2" s="1" t="s">
        <v>200</v>
      </c>
      <c r="BD2" s="1" t="s">
        <v>200</v>
      </c>
      <c r="BE2" s="1" t="s">
        <v>200</v>
      </c>
      <c r="BF2" s="37" t="s">
        <v>200</v>
      </c>
      <c r="BG2" s="1" t="s">
        <v>200</v>
      </c>
      <c r="BH2" s="1" t="s">
        <v>200</v>
      </c>
      <c r="BI2" s="1" t="s">
        <v>200</v>
      </c>
      <c r="BJ2" s="1" t="s">
        <v>200</v>
      </c>
      <c r="BK2" s="1" t="s">
        <v>200</v>
      </c>
      <c r="BL2" s="37" t="s">
        <v>200</v>
      </c>
      <c r="BM2" s="1" t="s">
        <v>201</v>
      </c>
      <c r="BN2" s="1" t="s">
        <v>201</v>
      </c>
      <c r="BO2" s="1" t="s">
        <v>201</v>
      </c>
      <c r="BP2" s="1" t="s">
        <v>202</v>
      </c>
      <c r="BQ2" s="1" t="s">
        <v>202</v>
      </c>
      <c r="BR2" s="1" t="s">
        <v>202</v>
      </c>
      <c r="BS2" s="1" t="s">
        <v>203</v>
      </c>
      <c r="BT2" s="1" t="s">
        <v>204</v>
      </c>
      <c r="BU2" s="37" t="s">
        <v>204</v>
      </c>
      <c r="BV2" s="1" t="s">
        <v>205</v>
      </c>
      <c r="BW2" s="1" t="s">
        <v>206</v>
      </c>
      <c r="BX2" s="37" t="s">
        <v>207</v>
      </c>
      <c r="BY2" s="1" t="s">
        <v>207</v>
      </c>
      <c r="BZ2" s="1" t="s">
        <v>208</v>
      </c>
      <c r="CA2" s="1" t="s">
        <v>209</v>
      </c>
      <c r="CB2" s="1" t="s">
        <v>210</v>
      </c>
      <c r="CC2" s="1" t="s">
        <v>210</v>
      </c>
      <c r="CD2" s="1" t="s">
        <v>211</v>
      </c>
      <c r="CE2" s="1" t="s">
        <v>211</v>
      </c>
      <c r="CF2" s="1" t="s">
        <v>211</v>
      </c>
      <c r="CG2" s="1" t="s">
        <v>211</v>
      </c>
      <c r="CH2" s="1" t="s">
        <v>211</v>
      </c>
      <c r="CI2" s="37" t="s">
        <v>212</v>
      </c>
      <c r="CJ2" s="1" t="s">
        <v>213</v>
      </c>
      <c r="CK2" s="1" t="s">
        <v>213</v>
      </c>
      <c r="CL2" s="1" t="s">
        <v>213</v>
      </c>
      <c r="CM2" s="37" t="s">
        <v>214</v>
      </c>
      <c r="CN2" s="37" t="s">
        <v>214</v>
      </c>
      <c r="CO2" s="37" t="s">
        <v>214</v>
      </c>
      <c r="CP2" s="1" t="s">
        <v>215</v>
      </c>
      <c r="CQ2" s="1" t="s">
        <v>215</v>
      </c>
      <c r="CR2" s="1" t="s">
        <v>215</v>
      </c>
      <c r="CS2" s="1" t="s">
        <v>215</v>
      </c>
      <c r="CT2" s="1" t="s">
        <v>215</v>
      </c>
      <c r="CU2" s="1" t="s">
        <v>215</v>
      </c>
      <c r="CV2" s="1" t="s">
        <v>216</v>
      </c>
      <c r="CW2" s="1" t="s">
        <v>216</v>
      </c>
      <c r="CX2" s="1" t="s">
        <v>216</v>
      </c>
      <c r="CY2" s="37" t="s">
        <v>217</v>
      </c>
      <c r="CZ2" s="1" t="s">
        <v>217</v>
      </c>
      <c r="DA2" s="1" t="s">
        <v>217</v>
      </c>
      <c r="DB2" s="1" t="s">
        <v>217</v>
      </c>
      <c r="DC2" s="1" t="s">
        <v>218</v>
      </c>
      <c r="DD2" s="1" t="s">
        <v>218</v>
      </c>
      <c r="DE2" s="1" t="s">
        <v>218</v>
      </c>
      <c r="DF2" s="1" t="s">
        <v>219</v>
      </c>
      <c r="DG2" s="1" t="s">
        <v>220</v>
      </c>
      <c r="DH2" s="1" t="s">
        <v>221</v>
      </c>
      <c r="DI2" s="1" t="s">
        <v>222</v>
      </c>
      <c r="DJ2" s="1" t="s">
        <v>221</v>
      </c>
      <c r="DK2" s="1" t="s">
        <v>223</v>
      </c>
      <c r="DL2" s="1" t="s">
        <v>223</v>
      </c>
      <c r="DM2" s="1" t="s">
        <v>224</v>
      </c>
      <c r="DN2" s="1" t="s">
        <v>224</v>
      </c>
      <c r="DO2" s="1" t="s">
        <v>224</v>
      </c>
      <c r="DP2" s="1" t="s">
        <v>224</v>
      </c>
      <c r="DQ2" s="1" t="s">
        <v>225</v>
      </c>
      <c r="DR2" s="1" t="s">
        <v>225</v>
      </c>
      <c r="DS2" s="1" t="s">
        <v>225</v>
      </c>
      <c r="DT2" s="1" t="s">
        <v>225</v>
      </c>
      <c r="DU2" s="1" t="s">
        <v>225</v>
      </c>
      <c r="DV2" s="1" t="s">
        <v>225</v>
      </c>
      <c r="DW2" s="1" t="s">
        <v>226</v>
      </c>
      <c r="DX2" s="1" t="s">
        <v>226</v>
      </c>
      <c r="DY2" s="1" t="s">
        <v>227</v>
      </c>
      <c r="DZ2" s="37" t="s">
        <v>227</v>
      </c>
      <c r="EA2" s="1" t="s">
        <v>228</v>
      </c>
      <c r="EB2" s="1" t="s">
        <v>228</v>
      </c>
      <c r="EC2" s="37" t="s">
        <v>229</v>
      </c>
      <c r="ED2" s="1" t="s">
        <v>230</v>
      </c>
      <c r="EE2" s="1" t="s">
        <v>230</v>
      </c>
      <c r="EF2" s="1" t="s">
        <v>230</v>
      </c>
      <c r="EG2" s="1" t="s">
        <v>230</v>
      </c>
      <c r="EH2" s="1" t="s">
        <v>231</v>
      </c>
      <c r="EI2" s="1" t="s">
        <v>231</v>
      </c>
      <c r="EJ2" s="1" t="s">
        <v>232</v>
      </c>
      <c r="EK2" s="1" t="s">
        <v>232</v>
      </c>
      <c r="EL2" s="1" t="s">
        <v>233</v>
      </c>
      <c r="EM2" s="1" t="s">
        <v>233</v>
      </c>
      <c r="EN2" s="1" t="s">
        <v>233</v>
      </c>
      <c r="EO2" s="37" t="s">
        <v>234</v>
      </c>
      <c r="EP2" s="1" t="s">
        <v>234</v>
      </c>
      <c r="EQ2" s="37" t="s">
        <v>234</v>
      </c>
      <c r="ER2" s="1" t="s">
        <v>235</v>
      </c>
      <c r="ES2" s="1" t="s">
        <v>235</v>
      </c>
      <c r="ET2" s="1" t="s">
        <v>235</v>
      </c>
      <c r="EU2" s="1" t="s">
        <v>236</v>
      </c>
      <c r="EV2" s="37" t="s">
        <v>237</v>
      </c>
      <c r="EW2" s="1" t="s">
        <v>237</v>
      </c>
      <c r="EX2" s="1" t="s">
        <v>238</v>
      </c>
      <c r="EY2" s="1" t="s">
        <v>238</v>
      </c>
      <c r="EZ2" s="37" t="s">
        <v>239</v>
      </c>
      <c r="FA2" s="1" t="s">
        <v>240</v>
      </c>
      <c r="FB2" s="1" t="s">
        <v>240</v>
      </c>
      <c r="FC2" s="1" t="s">
        <v>241</v>
      </c>
      <c r="FD2" s="1" t="s">
        <v>241</v>
      </c>
      <c r="FE2" s="1" t="s">
        <v>241</v>
      </c>
      <c r="FF2" s="1" t="s">
        <v>241</v>
      </c>
      <c r="FG2" s="1" t="s">
        <v>241</v>
      </c>
      <c r="FH2" s="37" t="s">
        <v>242</v>
      </c>
      <c r="FI2" s="1" t="s">
        <v>242</v>
      </c>
      <c r="FJ2" s="37" t="s">
        <v>242</v>
      </c>
      <c r="FK2" s="37" t="s">
        <v>242</v>
      </c>
      <c r="FL2" s="37" t="s">
        <v>242</v>
      </c>
      <c r="FM2" s="1" t="s">
        <v>242</v>
      </c>
      <c r="FN2" s="1" t="s">
        <v>242</v>
      </c>
      <c r="FO2" s="37" t="s">
        <v>242</v>
      </c>
      <c r="FP2" s="1" t="s">
        <v>242</v>
      </c>
      <c r="FQ2" s="1" t="s">
        <v>242</v>
      </c>
      <c r="FR2" s="1" t="s">
        <v>242</v>
      </c>
      <c r="FS2" s="1" t="s">
        <v>242</v>
      </c>
      <c r="FT2" s="1" t="s">
        <v>243</v>
      </c>
      <c r="FU2" s="1" t="s">
        <v>243</v>
      </c>
      <c r="FV2" s="1" t="s">
        <v>243</v>
      </c>
      <c r="FW2" s="1" t="s">
        <v>243</v>
      </c>
      <c r="FX2" s="1" t="s">
        <v>244</v>
      </c>
    </row>
    <row r="3" spans="1:254" s="2" customFormat="1" ht="30" customHeight="1" x14ac:dyDescent="0.35">
      <c r="A3" s="47" t="s">
        <v>415</v>
      </c>
      <c r="B3" s="38" t="s">
        <v>245</v>
      </c>
      <c r="C3" s="3" t="s">
        <v>246</v>
      </c>
      <c r="D3" s="3" t="s">
        <v>247</v>
      </c>
      <c r="E3" s="3" t="s">
        <v>248</v>
      </c>
      <c r="F3" s="3" t="s">
        <v>249</v>
      </c>
      <c r="G3" s="3" t="s">
        <v>250</v>
      </c>
      <c r="H3" s="3" t="s">
        <v>251</v>
      </c>
      <c r="I3" s="3" t="s">
        <v>181</v>
      </c>
      <c r="J3" s="3" t="s">
        <v>252</v>
      </c>
      <c r="K3" s="38" t="s">
        <v>253</v>
      </c>
      <c r="L3" s="3" t="s">
        <v>254</v>
      </c>
      <c r="M3" s="38" t="s">
        <v>255</v>
      </c>
      <c r="N3" s="38" t="s">
        <v>256</v>
      </c>
      <c r="O3" s="3" t="s">
        <v>257</v>
      </c>
      <c r="P3" s="38" t="s">
        <v>258</v>
      </c>
      <c r="Q3" s="3" t="s">
        <v>259</v>
      </c>
      <c r="R3" s="3" t="s">
        <v>183</v>
      </c>
      <c r="S3" s="3" t="s">
        <v>260</v>
      </c>
      <c r="T3" s="3" t="s">
        <v>261</v>
      </c>
      <c r="U3" s="3" t="s">
        <v>262</v>
      </c>
      <c r="V3" s="3" t="s">
        <v>263</v>
      </c>
      <c r="W3" s="3" t="s">
        <v>264</v>
      </c>
      <c r="X3" s="3" t="s">
        <v>215</v>
      </c>
      <c r="Y3" s="3" t="s">
        <v>265</v>
      </c>
      <c r="Z3" s="3" t="s">
        <v>266</v>
      </c>
      <c r="AA3" s="38" t="s">
        <v>186</v>
      </c>
      <c r="AB3" s="3" t="s">
        <v>267</v>
      </c>
      <c r="AC3" s="3" t="s">
        <v>268</v>
      </c>
      <c r="AD3" s="3" t="s">
        <v>211</v>
      </c>
      <c r="AE3" s="3" t="s">
        <v>269</v>
      </c>
      <c r="AF3" s="3" t="s">
        <v>189</v>
      </c>
      <c r="AG3" s="3" t="s">
        <v>270</v>
      </c>
      <c r="AH3" s="3" t="s">
        <v>271</v>
      </c>
      <c r="AI3" s="3" t="s">
        <v>272</v>
      </c>
      <c r="AJ3" s="3" t="s">
        <v>273</v>
      </c>
      <c r="AK3" s="38" t="s">
        <v>274</v>
      </c>
      <c r="AL3" s="3" t="s">
        <v>192</v>
      </c>
      <c r="AM3" s="38" t="s">
        <v>275</v>
      </c>
      <c r="AN3" s="3" t="s">
        <v>194</v>
      </c>
      <c r="AO3" s="38" t="s">
        <v>195</v>
      </c>
      <c r="AP3" s="3" t="s">
        <v>196</v>
      </c>
      <c r="AQ3" s="38" t="s">
        <v>197</v>
      </c>
      <c r="AR3" s="38" t="s">
        <v>198</v>
      </c>
      <c r="AS3" s="38" t="s">
        <v>276</v>
      </c>
      <c r="AT3" s="3" t="s">
        <v>210</v>
      </c>
      <c r="AU3" s="3" t="s">
        <v>277</v>
      </c>
      <c r="AV3" s="3" t="s">
        <v>199</v>
      </c>
      <c r="AW3" s="3" t="s">
        <v>278</v>
      </c>
      <c r="AX3" s="3" t="s">
        <v>279</v>
      </c>
      <c r="AY3" s="3" t="s">
        <v>280</v>
      </c>
      <c r="AZ3" s="38" t="s">
        <v>281</v>
      </c>
      <c r="BA3" s="3" t="s">
        <v>282</v>
      </c>
      <c r="BB3" s="3" t="s">
        <v>283</v>
      </c>
      <c r="BC3" s="3" t="s">
        <v>284</v>
      </c>
      <c r="BD3" s="3" t="s">
        <v>285</v>
      </c>
      <c r="BE3" s="3" t="s">
        <v>286</v>
      </c>
      <c r="BF3" s="38" t="s">
        <v>287</v>
      </c>
      <c r="BG3" s="3" t="s">
        <v>288</v>
      </c>
      <c r="BH3" s="3" t="s">
        <v>289</v>
      </c>
      <c r="BI3" s="3" t="s">
        <v>290</v>
      </c>
      <c r="BJ3" s="3" t="s">
        <v>408</v>
      </c>
      <c r="BK3" s="3" t="s">
        <v>291</v>
      </c>
      <c r="BL3" s="38" t="s">
        <v>292</v>
      </c>
      <c r="BM3" s="3" t="s">
        <v>293</v>
      </c>
      <c r="BN3" s="3" t="s">
        <v>294</v>
      </c>
      <c r="BO3" s="3" t="s">
        <v>295</v>
      </c>
      <c r="BP3" s="3" t="s">
        <v>296</v>
      </c>
      <c r="BQ3" s="3" t="s">
        <v>297</v>
      </c>
      <c r="BR3" s="3" t="s">
        <v>298</v>
      </c>
      <c r="BS3" s="3" t="s">
        <v>203</v>
      </c>
      <c r="BT3" s="3" t="s">
        <v>299</v>
      </c>
      <c r="BU3" s="38" t="s">
        <v>300</v>
      </c>
      <c r="BV3" s="3" t="s">
        <v>205</v>
      </c>
      <c r="BW3" s="3" t="s">
        <v>206</v>
      </c>
      <c r="BX3" s="38" t="s">
        <v>207</v>
      </c>
      <c r="BY3" s="3" t="s">
        <v>301</v>
      </c>
      <c r="BZ3" s="3" t="s">
        <v>302</v>
      </c>
      <c r="CA3" s="3" t="s">
        <v>209</v>
      </c>
      <c r="CB3" s="3" t="s">
        <v>303</v>
      </c>
      <c r="CC3" s="3" t="s">
        <v>304</v>
      </c>
      <c r="CD3" s="3" t="s">
        <v>305</v>
      </c>
      <c r="CE3" s="3" t="s">
        <v>306</v>
      </c>
      <c r="CF3" s="3" t="s">
        <v>307</v>
      </c>
      <c r="CG3" s="3" t="s">
        <v>308</v>
      </c>
      <c r="CH3" s="3" t="s">
        <v>309</v>
      </c>
      <c r="CI3" s="38" t="s">
        <v>212</v>
      </c>
      <c r="CJ3" s="3" t="s">
        <v>310</v>
      </c>
      <c r="CK3" s="3" t="s">
        <v>311</v>
      </c>
      <c r="CL3" s="3" t="s">
        <v>312</v>
      </c>
      <c r="CM3" s="38" t="s">
        <v>313</v>
      </c>
      <c r="CN3" s="38" t="s">
        <v>314</v>
      </c>
      <c r="CO3" s="38" t="s">
        <v>315</v>
      </c>
      <c r="CP3" s="3" t="s">
        <v>316</v>
      </c>
      <c r="CQ3" s="3" t="s">
        <v>317</v>
      </c>
      <c r="CR3" s="3" t="s">
        <v>318</v>
      </c>
      <c r="CS3" s="3" t="s">
        <v>319</v>
      </c>
      <c r="CT3" s="3" t="s">
        <v>320</v>
      </c>
      <c r="CU3" s="3" t="s">
        <v>321</v>
      </c>
      <c r="CV3" s="3" t="s">
        <v>322</v>
      </c>
      <c r="CW3" s="3" t="s">
        <v>323</v>
      </c>
      <c r="CX3" s="3" t="s">
        <v>324</v>
      </c>
      <c r="CY3" s="38" t="s">
        <v>325</v>
      </c>
      <c r="CZ3" s="3" t="s">
        <v>326</v>
      </c>
      <c r="DA3" s="3" t="s">
        <v>327</v>
      </c>
      <c r="DB3" s="3" t="s">
        <v>328</v>
      </c>
      <c r="DC3" s="3" t="s">
        <v>329</v>
      </c>
      <c r="DD3" s="3" t="s">
        <v>328</v>
      </c>
      <c r="DE3" s="3" t="s">
        <v>330</v>
      </c>
      <c r="DF3" s="3" t="s">
        <v>331</v>
      </c>
      <c r="DG3" s="3" t="s">
        <v>220</v>
      </c>
      <c r="DH3" s="3" t="s">
        <v>221</v>
      </c>
      <c r="DI3" s="3" t="s">
        <v>196</v>
      </c>
      <c r="DJ3" s="3" t="s">
        <v>332</v>
      </c>
      <c r="DK3" s="3" t="s">
        <v>223</v>
      </c>
      <c r="DL3" s="3" t="s">
        <v>333</v>
      </c>
      <c r="DM3" s="3" t="s">
        <v>334</v>
      </c>
      <c r="DN3" s="3" t="s">
        <v>335</v>
      </c>
      <c r="DO3" s="3" t="s">
        <v>336</v>
      </c>
      <c r="DP3" s="3" t="s">
        <v>337</v>
      </c>
      <c r="DQ3" s="3" t="s">
        <v>338</v>
      </c>
      <c r="DR3" s="3" t="s">
        <v>339</v>
      </c>
      <c r="DS3" s="3" t="s">
        <v>340</v>
      </c>
      <c r="DT3" s="3" t="s">
        <v>341</v>
      </c>
      <c r="DU3" s="3" t="s">
        <v>342</v>
      </c>
      <c r="DV3" s="3" t="s">
        <v>343</v>
      </c>
      <c r="DW3" s="3" t="s">
        <v>226</v>
      </c>
      <c r="DX3" s="3" t="s">
        <v>344</v>
      </c>
      <c r="DY3" s="3" t="s">
        <v>345</v>
      </c>
      <c r="DZ3" s="38" t="s">
        <v>227</v>
      </c>
      <c r="EA3" s="3" t="s">
        <v>346</v>
      </c>
      <c r="EB3" s="3" t="s">
        <v>347</v>
      </c>
      <c r="EC3" s="38" t="s">
        <v>348</v>
      </c>
      <c r="ED3" s="3" t="s">
        <v>349</v>
      </c>
      <c r="EE3" s="3" t="s">
        <v>350</v>
      </c>
      <c r="EF3" s="3" t="s">
        <v>351</v>
      </c>
      <c r="EG3" s="3" t="s">
        <v>352</v>
      </c>
      <c r="EH3" s="3" t="s">
        <v>353</v>
      </c>
      <c r="EI3" s="3" t="s">
        <v>354</v>
      </c>
      <c r="EJ3" s="3" t="s">
        <v>355</v>
      </c>
      <c r="EK3" s="3" t="s">
        <v>356</v>
      </c>
      <c r="EL3" s="3" t="s">
        <v>357</v>
      </c>
      <c r="EM3" s="3" t="s">
        <v>358</v>
      </c>
      <c r="EN3" s="3" t="s">
        <v>359</v>
      </c>
      <c r="EO3" s="38" t="s">
        <v>360</v>
      </c>
      <c r="EP3" s="3" t="s">
        <v>361</v>
      </c>
      <c r="EQ3" s="38" t="s">
        <v>362</v>
      </c>
      <c r="ER3" s="3" t="s">
        <v>363</v>
      </c>
      <c r="ES3" s="3" t="s">
        <v>220</v>
      </c>
      <c r="ET3" s="3" t="s">
        <v>364</v>
      </c>
      <c r="EU3" s="3" t="s">
        <v>365</v>
      </c>
      <c r="EV3" s="38" t="s">
        <v>366</v>
      </c>
      <c r="EW3" s="3" t="s">
        <v>367</v>
      </c>
      <c r="EX3" s="3" t="s">
        <v>368</v>
      </c>
      <c r="EY3" s="3" t="s">
        <v>369</v>
      </c>
      <c r="EZ3" s="38" t="s">
        <v>239</v>
      </c>
      <c r="FA3" s="3" t="s">
        <v>370</v>
      </c>
      <c r="FB3" s="3" t="s">
        <v>371</v>
      </c>
      <c r="FC3" s="3" t="s">
        <v>372</v>
      </c>
      <c r="FD3" s="3" t="s">
        <v>373</v>
      </c>
      <c r="FE3" s="3" t="s">
        <v>374</v>
      </c>
      <c r="FF3" s="3" t="s">
        <v>375</v>
      </c>
      <c r="FG3" s="3" t="s">
        <v>376</v>
      </c>
      <c r="FH3" s="38" t="s">
        <v>377</v>
      </c>
      <c r="FI3" s="3" t="s">
        <v>378</v>
      </c>
      <c r="FJ3" s="38" t="s">
        <v>379</v>
      </c>
      <c r="FK3" s="38" t="s">
        <v>380</v>
      </c>
      <c r="FL3" s="38" t="s">
        <v>381</v>
      </c>
      <c r="FM3" s="3" t="s">
        <v>382</v>
      </c>
      <c r="FN3" s="3" t="s">
        <v>383</v>
      </c>
      <c r="FO3" s="38" t="s">
        <v>384</v>
      </c>
      <c r="FP3" s="3" t="s">
        <v>385</v>
      </c>
      <c r="FQ3" s="3" t="s">
        <v>386</v>
      </c>
      <c r="FR3" s="3" t="s">
        <v>387</v>
      </c>
      <c r="FS3" s="3" t="s">
        <v>388</v>
      </c>
      <c r="FT3" s="3" t="s">
        <v>243</v>
      </c>
      <c r="FU3" s="3" t="s">
        <v>389</v>
      </c>
      <c r="FV3" s="3" t="s">
        <v>390</v>
      </c>
      <c r="FW3" s="3" t="s">
        <v>391</v>
      </c>
      <c r="FX3" s="3" t="s">
        <v>392</v>
      </c>
    </row>
    <row r="4" spans="1:254" x14ac:dyDescent="0.25">
      <c r="B4" s="46"/>
      <c r="C4" s="46"/>
      <c r="D4" s="46"/>
      <c r="E4" s="46"/>
      <c r="F4" s="46"/>
      <c r="G4" s="46"/>
      <c r="H4" s="46"/>
      <c r="I4" s="46" t="s">
        <v>8</v>
      </c>
      <c r="J4" s="51" t="s">
        <v>9</v>
      </c>
      <c r="K4" s="46"/>
      <c r="L4" s="46"/>
      <c r="M4" s="46"/>
      <c r="N4" s="46"/>
      <c r="O4" s="46" t="s">
        <v>14</v>
      </c>
      <c r="P4" s="46"/>
      <c r="Q4" s="51" t="s">
        <v>16</v>
      </c>
      <c r="R4" s="46"/>
      <c r="S4" s="46"/>
      <c r="T4" s="46"/>
      <c r="U4" s="51" t="s">
        <v>20</v>
      </c>
      <c r="V4" s="46"/>
      <c r="W4" s="46"/>
      <c r="X4" s="46" t="s">
        <v>23</v>
      </c>
      <c r="Y4" s="46"/>
      <c r="Z4" s="46"/>
      <c r="AA4" s="46"/>
      <c r="AB4" s="46"/>
      <c r="AC4" s="46"/>
      <c r="AD4" s="46" t="s">
        <v>29</v>
      </c>
      <c r="AE4" s="46" t="s">
        <v>30</v>
      </c>
      <c r="AF4" s="46"/>
      <c r="AG4" s="46"/>
      <c r="AH4" s="46" t="s">
        <v>33</v>
      </c>
      <c r="AI4" s="46"/>
      <c r="AJ4" s="46" t="s">
        <v>35</v>
      </c>
      <c r="AK4" s="46"/>
      <c r="AL4" s="46"/>
      <c r="AM4" s="46"/>
      <c r="AN4" s="46"/>
      <c r="AO4" s="46"/>
      <c r="AP4" s="46"/>
      <c r="AQ4" s="46"/>
      <c r="AR4" s="46"/>
      <c r="AS4" s="46"/>
      <c r="AT4" s="46" t="s">
        <v>45</v>
      </c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 t="s">
        <v>62</v>
      </c>
      <c r="BL4" s="46"/>
      <c r="BM4" s="46"/>
      <c r="BN4" s="51" t="s">
        <v>65</v>
      </c>
      <c r="BO4" s="46"/>
      <c r="BP4" s="46"/>
      <c r="BQ4" s="46"/>
      <c r="BR4" s="46"/>
      <c r="BS4" s="51" t="s">
        <v>70</v>
      </c>
      <c r="BT4" s="52" t="s">
        <v>71</v>
      </c>
      <c r="BU4" s="47"/>
      <c r="BV4" s="46"/>
      <c r="BW4" s="46"/>
      <c r="BX4" s="46"/>
      <c r="BY4" s="46"/>
      <c r="BZ4" s="46"/>
      <c r="CA4" s="46"/>
      <c r="CB4" s="51" t="s">
        <v>79</v>
      </c>
      <c r="CC4" s="46"/>
      <c r="CD4" s="46"/>
      <c r="CE4" s="46" t="s">
        <v>82</v>
      </c>
      <c r="CF4" s="46" t="s">
        <v>83</v>
      </c>
      <c r="CG4" s="46"/>
      <c r="CH4" s="46"/>
      <c r="CI4" s="46"/>
      <c r="CJ4" s="51" t="s">
        <v>87</v>
      </c>
      <c r="CK4" s="46"/>
      <c r="CL4" s="46" t="s">
        <v>89</v>
      </c>
      <c r="CM4" s="46"/>
      <c r="CN4" s="46"/>
      <c r="CO4" s="46"/>
      <c r="CP4" s="46"/>
      <c r="CQ4" s="46"/>
      <c r="CR4" s="46" t="s">
        <v>95</v>
      </c>
      <c r="CS4" s="51" t="s">
        <v>96</v>
      </c>
      <c r="CT4" s="46" t="s">
        <v>97</v>
      </c>
      <c r="CU4" s="46"/>
      <c r="CV4" s="46"/>
      <c r="CW4" s="46"/>
      <c r="CX4" s="46"/>
      <c r="CY4" s="46"/>
      <c r="CZ4" s="46" t="s">
        <v>103</v>
      </c>
      <c r="DA4" s="46" t="s">
        <v>104</v>
      </c>
      <c r="DB4" s="46" t="s">
        <v>105</v>
      </c>
      <c r="DC4" s="46"/>
      <c r="DD4" s="46" t="s">
        <v>107</v>
      </c>
      <c r="DE4" s="46"/>
      <c r="DF4" s="46" t="s">
        <v>109</v>
      </c>
      <c r="DG4" s="46"/>
      <c r="DH4" s="46"/>
      <c r="DI4" s="46"/>
      <c r="DJ4" s="46" t="s">
        <v>113</v>
      </c>
      <c r="DK4" s="46" t="s">
        <v>114</v>
      </c>
      <c r="DL4" s="46"/>
      <c r="DM4" s="46"/>
      <c r="DN4" s="46"/>
      <c r="DO4" s="46" t="s">
        <v>118</v>
      </c>
      <c r="DP4" s="51" t="s">
        <v>119</v>
      </c>
      <c r="DQ4" s="51" t="s">
        <v>120</v>
      </c>
      <c r="DR4" s="46" t="s">
        <v>121</v>
      </c>
      <c r="DS4" s="46" t="s">
        <v>122</v>
      </c>
      <c r="DT4" s="46" t="s">
        <v>123</v>
      </c>
      <c r="DU4" s="46"/>
      <c r="DV4" s="46"/>
      <c r="DW4" s="46"/>
      <c r="DX4" s="46"/>
      <c r="DY4" s="46"/>
      <c r="DZ4" s="46"/>
      <c r="EA4" s="51" t="s">
        <v>130</v>
      </c>
      <c r="EB4" s="46" t="s">
        <v>131</v>
      </c>
      <c r="EC4" s="46"/>
      <c r="ED4" s="46" t="s">
        <v>133</v>
      </c>
      <c r="EE4" s="46" t="s">
        <v>134</v>
      </c>
      <c r="EF4" s="46" t="s">
        <v>135</v>
      </c>
      <c r="EG4" s="46" t="s">
        <v>136</v>
      </c>
      <c r="EH4" s="46" t="s">
        <v>137</v>
      </c>
      <c r="EI4" s="46"/>
      <c r="EJ4" s="46"/>
      <c r="EK4" s="46"/>
      <c r="EL4" s="46"/>
      <c r="EM4" s="46"/>
      <c r="EN4" s="46" t="s">
        <v>143</v>
      </c>
      <c r="EO4" s="46"/>
      <c r="EP4" s="46"/>
      <c r="EQ4" s="46" t="s">
        <v>146</v>
      </c>
      <c r="ER4" s="46" t="s">
        <v>147</v>
      </c>
      <c r="ES4" s="46" t="s">
        <v>148</v>
      </c>
      <c r="ET4" s="46" t="s">
        <v>149</v>
      </c>
      <c r="EU4" s="46"/>
      <c r="EV4" s="46"/>
      <c r="EW4" s="46" t="s">
        <v>152</v>
      </c>
      <c r="EX4" s="46"/>
      <c r="EY4" s="46" t="s">
        <v>154</v>
      </c>
      <c r="EZ4" s="46"/>
      <c r="FA4" s="46"/>
      <c r="FB4" s="46"/>
      <c r="FC4" s="46" t="s">
        <v>158</v>
      </c>
      <c r="FD4" s="51" t="s">
        <v>159</v>
      </c>
      <c r="FE4" s="46"/>
      <c r="FF4" s="46" t="s">
        <v>161</v>
      </c>
      <c r="FG4" s="46"/>
      <c r="FH4" s="46"/>
      <c r="FI4" s="46">
        <v>3085</v>
      </c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 t="s">
        <v>175</v>
      </c>
      <c r="FU4" s="51" t="s">
        <v>176</v>
      </c>
      <c r="FV4" s="46"/>
      <c r="FW4" s="46"/>
      <c r="FX4" s="46">
        <v>8001</v>
      </c>
    </row>
    <row r="5" spans="1:254" s="5" customFormat="1" x14ac:dyDescent="0.25">
      <c r="A5" s="5" t="s">
        <v>409</v>
      </c>
      <c r="B5" s="6">
        <v>6556</v>
      </c>
      <c r="C5" s="6">
        <v>34494.399999999994</v>
      </c>
      <c r="D5" s="6">
        <v>5215.8999999999996</v>
      </c>
      <c r="E5" s="6">
        <v>22689.5</v>
      </c>
      <c r="F5" s="6">
        <v>1550.5</v>
      </c>
      <c r="G5" s="6">
        <v>1112</v>
      </c>
      <c r="H5" s="6">
        <v>7356.9</v>
      </c>
      <c r="I5" s="6">
        <v>2101.4</v>
      </c>
      <c r="J5" s="6">
        <v>270</v>
      </c>
      <c r="K5" s="6">
        <v>2192.6</v>
      </c>
      <c r="L5" s="6">
        <v>1008.8</v>
      </c>
      <c r="M5" s="6">
        <v>50909.1</v>
      </c>
      <c r="N5" s="6">
        <v>13189.5</v>
      </c>
      <c r="O5" s="6">
        <v>347</v>
      </c>
      <c r="P5" s="6">
        <v>36845</v>
      </c>
      <c r="Q5" s="6">
        <v>6074.5</v>
      </c>
      <c r="R5" s="6">
        <v>1606.3</v>
      </c>
      <c r="S5" s="6">
        <v>162.80000000000001</v>
      </c>
      <c r="T5" s="6">
        <v>51.7</v>
      </c>
      <c r="U5" s="6">
        <v>260.60000000000002</v>
      </c>
      <c r="V5" s="6">
        <v>208.9</v>
      </c>
      <c r="W5" s="6">
        <v>50</v>
      </c>
      <c r="X5" s="6">
        <v>948.7</v>
      </c>
      <c r="Y5" s="6">
        <v>230.5</v>
      </c>
      <c r="Z5" s="6">
        <v>31024.400000000001</v>
      </c>
      <c r="AA5" s="6">
        <v>27406</v>
      </c>
      <c r="AB5" s="6">
        <v>932.5</v>
      </c>
      <c r="AC5" s="6">
        <v>1260.5999999999999</v>
      </c>
      <c r="AD5" s="6">
        <v>94</v>
      </c>
      <c r="AE5" s="6">
        <v>172</v>
      </c>
      <c r="AF5" s="6">
        <v>612.29999999999995</v>
      </c>
      <c r="AG5" s="6">
        <v>977.5</v>
      </c>
      <c r="AH5" s="6">
        <v>400</v>
      </c>
      <c r="AI5" s="6">
        <v>166</v>
      </c>
      <c r="AJ5" s="6">
        <v>170.4</v>
      </c>
      <c r="AK5" s="6">
        <v>282</v>
      </c>
      <c r="AL5" s="6">
        <v>371.8</v>
      </c>
      <c r="AM5" s="6">
        <v>314.3</v>
      </c>
      <c r="AN5" s="6">
        <v>4353.3999999999996</v>
      </c>
      <c r="AO5" s="6">
        <v>83844</v>
      </c>
      <c r="AP5" s="6">
        <v>237.8</v>
      </c>
      <c r="AQ5" s="6">
        <v>60793.26</v>
      </c>
      <c r="AR5" s="6">
        <v>6309.7999999999993</v>
      </c>
      <c r="AS5" s="6">
        <v>2651.4</v>
      </c>
      <c r="AT5" s="6">
        <v>305.5</v>
      </c>
      <c r="AU5" s="6">
        <v>307.5</v>
      </c>
      <c r="AV5" s="6">
        <v>255.8</v>
      </c>
      <c r="AW5" s="6">
        <v>66.3</v>
      </c>
      <c r="AX5" s="6">
        <v>424.3</v>
      </c>
      <c r="AY5" s="6">
        <v>12382</v>
      </c>
      <c r="AZ5" s="6">
        <v>9172.2999999999993</v>
      </c>
      <c r="BA5" s="6">
        <v>7569.5</v>
      </c>
      <c r="BB5" s="6">
        <v>21945.200000000001</v>
      </c>
      <c r="BC5" s="6">
        <v>3635</v>
      </c>
      <c r="BD5" s="6">
        <v>1259.2</v>
      </c>
      <c r="BE5" s="6">
        <v>25664.7</v>
      </c>
      <c r="BF5" s="6">
        <v>899.7</v>
      </c>
      <c r="BG5" s="6">
        <v>590.29999999999995</v>
      </c>
      <c r="BH5" s="6">
        <v>257.10000000000002</v>
      </c>
      <c r="BI5" s="6">
        <v>6303.3</v>
      </c>
      <c r="BJ5" s="6">
        <v>30973.9</v>
      </c>
      <c r="BK5" s="6">
        <v>96.7</v>
      </c>
      <c r="BL5" s="6">
        <v>420</v>
      </c>
      <c r="BM5" s="6">
        <v>3202.6</v>
      </c>
      <c r="BN5" s="6">
        <v>1287.2</v>
      </c>
      <c r="BO5" s="6">
        <v>169.6</v>
      </c>
      <c r="BP5" s="6">
        <v>5695</v>
      </c>
      <c r="BQ5" s="6">
        <v>4499.6000000000004</v>
      </c>
      <c r="BR5" s="6">
        <v>1116.0999999999999</v>
      </c>
      <c r="BS5" s="6">
        <v>386.6</v>
      </c>
      <c r="BT5" s="6">
        <v>417</v>
      </c>
      <c r="BU5" s="6">
        <v>1232.5999999999999</v>
      </c>
      <c r="BV5" s="6">
        <v>1992.9</v>
      </c>
      <c r="BW5" s="6">
        <v>69.2</v>
      </c>
      <c r="BX5" s="6">
        <v>459.3</v>
      </c>
      <c r="BY5" s="6">
        <v>203.7</v>
      </c>
      <c r="BZ5" s="6">
        <v>150.6</v>
      </c>
      <c r="CA5" s="6">
        <v>74061.599999999991</v>
      </c>
      <c r="CB5" s="6">
        <v>188</v>
      </c>
      <c r="CC5" s="6">
        <v>211.3</v>
      </c>
      <c r="CD5" s="6">
        <v>151.80000000000001</v>
      </c>
      <c r="CE5" s="6">
        <v>114.9</v>
      </c>
      <c r="CF5" s="6">
        <v>201.5</v>
      </c>
      <c r="CG5" s="6">
        <v>100.2</v>
      </c>
      <c r="CH5" s="6">
        <v>697.5</v>
      </c>
      <c r="CI5" s="6">
        <v>896.7</v>
      </c>
      <c r="CJ5" s="6">
        <v>5095.8999999999996</v>
      </c>
      <c r="CK5" s="6">
        <v>1281.3</v>
      </c>
      <c r="CL5" s="6">
        <v>732.7</v>
      </c>
      <c r="CM5" s="6">
        <v>29268</v>
      </c>
      <c r="CN5" s="6">
        <v>14539.6</v>
      </c>
      <c r="CO5" s="6">
        <v>971.7</v>
      </c>
      <c r="CP5" s="6">
        <v>773</v>
      </c>
      <c r="CQ5" s="6">
        <v>233.2</v>
      </c>
      <c r="CR5" s="6">
        <v>301.60000000000002</v>
      </c>
      <c r="CS5" s="6">
        <v>103.8</v>
      </c>
      <c r="CT5" s="6">
        <v>406.4</v>
      </c>
      <c r="CU5" s="6">
        <v>50</v>
      </c>
      <c r="CV5" s="6">
        <v>206</v>
      </c>
      <c r="CW5" s="6">
        <v>462.5</v>
      </c>
      <c r="CX5" s="6">
        <v>50</v>
      </c>
      <c r="CY5" s="6">
        <v>1843.3</v>
      </c>
      <c r="CZ5" s="6">
        <v>199.5</v>
      </c>
      <c r="DA5" s="6">
        <v>320.5</v>
      </c>
      <c r="DB5" s="6">
        <v>183</v>
      </c>
      <c r="DC5" s="6">
        <v>156</v>
      </c>
      <c r="DD5" s="6">
        <v>297.89999999999998</v>
      </c>
      <c r="DE5" s="6">
        <v>19790.3</v>
      </c>
      <c r="DF5" s="6">
        <v>104</v>
      </c>
      <c r="DG5" s="6">
        <v>1860.6</v>
      </c>
      <c r="DH5" s="6">
        <v>2431.8000000000002</v>
      </c>
      <c r="DI5" s="6">
        <v>639.5</v>
      </c>
      <c r="DJ5" s="6">
        <v>500</v>
      </c>
      <c r="DK5" s="6">
        <v>5726.4</v>
      </c>
      <c r="DL5" s="6">
        <v>232.8</v>
      </c>
      <c r="DM5" s="6">
        <v>1320</v>
      </c>
      <c r="DN5" s="6">
        <v>3248</v>
      </c>
      <c r="DO5" s="6">
        <v>198.3</v>
      </c>
      <c r="DP5" s="6">
        <v>834</v>
      </c>
      <c r="DQ5" s="6">
        <v>1343.6</v>
      </c>
      <c r="DR5" s="6">
        <v>639</v>
      </c>
      <c r="DS5" s="6">
        <v>175</v>
      </c>
      <c r="DT5" s="6">
        <v>361</v>
      </c>
      <c r="DU5" s="6">
        <v>214</v>
      </c>
      <c r="DV5" s="6">
        <v>307.7</v>
      </c>
      <c r="DW5" s="6">
        <v>164.2</v>
      </c>
      <c r="DX5" s="6">
        <v>305.3</v>
      </c>
      <c r="DY5" s="6">
        <v>716.4</v>
      </c>
      <c r="DZ5" s="6">
        <v>531.29999999999995</v>
      </c>
      <c r="EA5" s="6">
        <v>569.1</v>
      </c>
      <c r="EB5" s="6">
        <v>297.10000000000002</v>
      </c>
      <c r="EC5" s="6">
        <v>1562.4</v>
      </c>
      <c r="ED5" s="6">
        <v>190.2</v>
      </c>
      <c r="EE5" s="6">
        <v>1404.7</v>
      </c>
      <c r="EF5" s="6">
        <v>249.9</v>
      </c>
      <c r="EG5" s="6">
        <v>248</v>
      </c>
      <c r="EH5" s="6">
        <v>14178.9</v>
      </c>
      <c r="EI5" s="6">
        <v>10106</v>
      </c>
      <c r="EJ5" s="6">
        <v>682.8</v>
      </c>
      <c r="EK5" s="6">
        <v>474.5</v>
      </c>
      <c r="EL5" s="6">
        <v>384.9</v>
      </c>
      <c r="EM5" s="6">
        <v>979.8</v>
      </c>
      <c r="EN5" s="6">
        <v>314.2</v>
      </c>
      <c r="EO5" s="6">
        <v>419.7</v>
      </c>
      <c r="EP5" s="6">
        <v>2530.9</v>
      </c>
      <c r="EQ5" s="6">
        <v>316</v>
      </c>
      <c r="ER5" s="6">
        <v>181.4</v>
      </c>
      <c r="ES5" s="6">
        <v>191.2</v>
      </c>
      <c r="ET5" s="6">
        <v>574.6</v>
      </c>
      <c r="EU5" s="6">
        <v>78.8</v>
      </c>
      <c r="EV5" s="6">
        <v>839</v>
      </c>
      <c r="EW5" s="6">
        <v>169.3</v>
      </c>
      <c r="EX5" s="6">
        <v>779</v>
      </c>
      <c r="EY5" s="6">
        <v>128.5</v>
      </c>
      <c r="EZ5" s="6">
        <v>3455.1</v>
      </c>
      <c r="FA5" s="6">
        <v>295.5</v>
      </c>
      <c r="FB5" s="6">
        <v>1964.2</v>
      </c>
      <c r="FC5" s="6">
        <v>405.3</v>
      </c>
      <c r="FD5" s="6">
        <v>83.4</v>
      </c>
      <c r="FE5" s="6">
        <v>195.4</v>
      </c>
      <c r="FF5" s="6">
        <v>126.8</v>
      </c>
      <c r="FG5" s="6">
        <v>69.7</v>
      </c>
      <c r="FH5" s="6">
        <v>1739.1</v>
      </c>
      <c r="FI5" s="6">
        <v>2033</v>
      </c>
      <c r="FJ5" s="6">
        <v>2573.5</v>
      </c>
      <c r="FK5" s="6">
        <v>8294</v>
      </c>
      <c r="FL5" s="6">
        <v>3886</v>
      </c>
      <c r="FM5" s="6">
        <v>22184.9</v>
      </c>
      <c r="FN5" s="6">
        <v>1089.0999999999999</v>
      </c>
      <c r="FO5" s="6">
        <v>2280</v>
      </c>
      <c r="FP5" s="6">
        <v>986.9</v>
      </c>
      <c r="FQ5" s="6">
        <v>169.4</v>
      </c>
      <c r="FR5" s="6">
        <v>179.9</v>
      </c>
      <c r="FS5" s="6">
        <v>59</v>
      </c>
      <c r="FT5" s="6">
        <v>813.7</v>
      </c>
      <c r="FU5" s="6">
        <v>784</v>
      </c>
      <c r="FV5" s="6">
        <v>159.19999999999999</v>
      </c>
      <c r="FW5" s="6">
        <v>57.2</v>
      </c>
      <c r="FX5" s="7">
        <v>21220.1</v>
      </c>
      <c r="FY5" s="6">
        <f>SUM(B5:FX5)</f>
        <v>849914.25999999978</v>
      </c>
      <c r="FZ5" s="6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spans="1:254" ht="16.5" customHeight="1" x14ac:dyDescent="0.25">
      <c r="A6" t="s">
        <v>410</v>
      </c>
      <c r="B6" s="7">
        <v>5129.3999999999996</v>
      </c>
      <c r="C6" s="7">
        <v>19578.8</v>
      </c>
      <c r="D6" s="7">
        <v>4800</v>
      </c>
      <c r="E6" s="7">
        <v>11977.3</v>
      </c>
      <c r="F6" s="7">
        <v>621.79999999999995</v>
      </c>
      <c r="G6" s="7">
        <v>464.6</v>
      </c>
      <c r="H6" s="7">
        <v>6298.3</v>
      </c>
      <c r="I6" s="7">
        <v>1529.6</v>
      </c>
      <c r="J6" s="7">
        <v>187.3</v>
      </c>
      <c r="K6" s="7">
        <v>1452</v>
      </c>
      <c r="L6" s="7">
        <v>823.3</v>
      </c>
      <c r="M6" s="7">
        <v>19147.7</v>
      </c>
      <c r="N6" s="7">
        <v>2888.2</v>
      </c>
      <c r="O6" s="7">
        <v>207.5</v>
      </c>
      <c r="P6" s="7">
        <v>31176.3</v>
      </c>
      <c r="Q6" s="7">
        <v>3514.2</v>
      </c>
      <c r="R6" s="7">
        <v>967.7</v>
      </c>
      <c r="S6" s="7">
        <v>124.6</v>
      </c>
      <c r="T6" s="7">
        <v>37.9</v>
      </c>
      <c r="U6" s="7">
        <v>184</v>
      </c>
      <c r="V6" s="7">
        <v>107.9</v>
      </c>
      <c r="W6" s="7">
        <v>15.9</v>
      </c>
      <c r="X6" s="7">
        <v>778.9</v>
      </c>
      <c r="Y6" s="7">
        <v>105.8</v>
      </c>
      <c r="Z6" s="7">
        <v>10312</v>
      </c>
      <c r="AA6" s="7">
        <v>7010.1</v>
      </c>
      <c r="AB6" s="7">
        <v>333.4</v>
      </c>
      <c r="AC6" s="7">
        <v>523.9</v>
      </c>
      <c r="AD6" s="7">
        <v>50.4</v>
      </c>
      <c r="AE6" s="7">
        <v>93.9</v>
      </c>
      <c r="AF6" s="7">
        <v>185.1</v>
      </c>
      <c r="AG6" s="7">
        <v>640.29999999999995</v>
      </c>
      <c r="AH6" s="7">
        <v>262.2</v>
      </c>
      <c r="AI6" s="7">
        <v>136.6</v>
      </c>
      <c r="AJ6" s="7">
        <v>148.80000000000001</v>
      </c>
      <c r="AK6" s="7">
        <v>234.9</v>
      </c>
      <c r="AL6" s="7">
        <v>240.9</v>
      </c>
      <c r="AM6" s="7">
        <v>164.8</v>
      </c>
      <c r="AN6" s="7">
        <v>2677.2</v>
      </c>
      <c r="AO6" s="7">
        <v>52550.9</v>
      </c>
      <c r="AP6" s="7">
        <v>135.1</v>
      </c>
      <c r="AQ6" s="7">
        <v>10577.7</v>
      </c>
      <c r="AR6" s="7">
        <v>2622.2</v>
      </c>
      <c r="AS6" s="7">
        <v>743.8</v>
      </c>
      <c r="AT6" s="7">
        <v>125</v>
      </c>
      <c r="AU6" s="7">
        <v>173.3</v>
      </c>
      <c r="AV6" s="7">
        <v>98.1</v>
      </c>
      <c r="AW6" s="7">
        <v>32</v>
      </c>
      <c r="AX6" s="7">
        <v>260.8</v>
      </c>
      <c r="AY6" s="7">
        <v>8656.7999999999993</v>
      </c>
      <c r="AZ6" s="7">
        <v>4798.3</v>
      </c>
      <c r="BA6" s="7">
        <v>3902</v>
      </c>
      <c r="BB6" s="7">
        <v>15605</v>
      </c>
      <c r="BC6" s="7">
        <v>665.7</v>
      </c>
      <c r="BD6" s="7">
        <v>508.9</v>
      </c>
      <c r="BE6" s="7">
        <v>5460.3</v>
      </c>
      <c r="BF6" s="7">
        <v>575.20000000000005</v>
      </c>
      <c r="BG6" s="7">
        <v>233.5</v>
      </c>
      <c r="BH6" s="7">
        <v>181.1</v>
      </c>
      <c r="BI6" s="7">
        <v>982.2</v>
      </c>
      <c r="BJ6" s="7">
        <v>12833.3</v>
      </c>
      <c r="BK6" s="7">
        <v>55.1</v>
      </c>
      <c r="BL6" s="7">
        <v>289.3</v>
      </c>
      <c r="BM6" s="7">
        <v>1967.5</v>
      </c>
      <c r="BN6" s="7">
        <v>722.5</v>
      </c>
      <c r="BO6" s="7">
        <v>108.2</v>
      </c>
      <c r="BP6" s="7">
        <v>3053.2</v>
      </c>
      <c r="BQ6" s="7">
        <v>1579.8</v>
      </c>
      <c r="BR6" s="7">
        <v>774.5</v>
      </c>
      <c r="BS6" s="7">
        <v>155</v>
      </c>
      <c r="BT6" s="7">
        <v>168.8</v>
      </c>
      <c r="BU6" s="7">
        <v>426.9</v>
      </c>
      <c r="BV6" s="7">
        <v>667.8</v>
      </c>
      <c r="BW6" s="7">
        <v>32.5</v>
      </c>
      <c r="BX6" s="7">
        <v>376.4</v>
      </c>
      <c r="BY6" s="7">
        <v>129.9</v>
      </c>
      <c r="BZ6" s="7">
        <v>54.2</v>
      </c>
      <c r="CA6" s="7">
        <v>23737.599999999999</v>
      </c>
      <c r="CB6" s="7">
        <v>123.1</v>
      </c>
      <c r="CC6" s="7">
        <v>23.7</v>
      </c>
      <c r="CD6" s="7">
        <v>80.400000000000006</v>
      </c>
      <c r="CE6" s="7">
        <v>33</v>
      </c>
      <c r="CF6" s="7">
        <v>111.9</v>
      </c>
      <c r="CG6" s="7">
        <v>85.1</v>
      </c>
      <c r="CH6" s="7">
        <v>464.6</v>
      </c>
      <c r="CI6" s="7">
        <v>466.2</v>
      </c>
      <c r="CJ6" s="7">
        <v>2222.6999999999998</v>
      </c>
      <c r="CK6" s="7">
        <v>532.1</v>
      </c>
      <c r="CL6" s="7">
        <v>419</v>
      </c>
      <c r="CM6" s="7">
        <v>10630.4</v>
      </c>
      <c r="CN6" s="7">
        <v>6039</v>
      </c>
      <c r="CO6" s="7">
        <v>477.9</v>
      </c>
      <c r="CP6" s="7">
        <v>628.20000000000005</v>
      </c>
      <c r="CQ6" s="7">
        <v>134.5</v>
      </c>
      <c r="CR6" s="7">
        <v>127.8</v>
      </c>
      <c r="CS6" s="7">
        <v>81.3</v>
      </c>
      <c r="CT6" s="7">
        <v>177.7</v>
      </c>
      <c r="CU6" s="7">
        <v>7.4</v>
      </c>
      <c r="CV6" s="7">
        <v>111</v>
      </c>
      <c r="CW6" s="7">
        <v>243.6</v>
      </c>
      <c r="CX6" s="7">
        <v>19.899999999999999</v>
      </c>
      <c r="CY6" s="7">
        <v>1091.3</v>
      </c>
      <c r="CZ6" s="7">
        <v>51</v>
      </c>
      <c r="DA6" s="7">
        <v>106.4</v>
      </c>
      <c r="DB6" s="7">
        <v>46.3</v>
      </c>
      <c r="DC6" s="7">
        <v>109.4</v>
      </c>
      <c r="DD6" s="7">
        <v>118</v>
      </c>
      <c r="DE6" s="7">
        <v>10976.6</v>
      </c>
      <c r="DF6" s="7">
        <v>59</v>
      </c>
      <c r="DG6" s="7">
        <v>1091.3</v>
      </c>
      <c r="DH6" s="7">
        <v>1583.9</v>
      </c>
      <c r="DI6" s="7">
        <v>320.39999999999998</v>
      </c>
      <c r="DJ6" s="7">
        <v>282.89999999999998</v>
      </c>
      <c r="DK6" s="7">
        <v>3498.4</v>
      </c>
      <c r="DL6" s="7">
        <v>139</v>
      </c>
      <c r="DM6" s="7">
        <v>895.8</v>
      </c>
      <c r="DN6" s="7">
        <v>2222.8000000000002</v>
      </c>
      <c r="DO6" s="7">
        <v>86.9</v>
      </c>
      <c r="DP6" s="7">
        <v>328.7</v>
      </c>
      <c r="DQ6" s="7">
        <v>1067</v>
      </c>
      <c r="DR6" s="7">
        <v>483.5</v>
      </c>
      <c r="DS6" s="7">
        <v>151.30000000000001</v>
      </c>
      <c r="DT6" s="7">
        <v>213.8</v>
      </c>
      <c r="DU6" s="7">
        <v>110.3</v>
      </c>
      <c r="DV6" s="7">
        <v>166.8</v>
      </c>
      <c r="DW6" s="7">
        <v>53.3</v>
      </c>
      <c r="DX6" s="7">
        <v>78.2</v>
      </c>
      <c r="DY6" s="7">
        <v>249.4</v>
      </c>
      <c r="DZ6" s="7">
        <v>219.1</v>
      </c>
      <c r="EA6" s="7">
        <v>364.6</v>
      </c>
      <c r="EB6" s="7">
        <v>96.4</v>
      </c>
      <c r="EC6" s="7">
        <v>103.1</v>
      </c>
      <c r="ED6" s="7">
        <v>135.69999999999999</v>
      </c>
      <c r="EE6" s="7">
        <v>1043.8</v>
      </c>
      <c r="EF6" s="7">
        <v>158</v>
      </c>
      <c r="EG6" s="7">
        <v>139.5</v>
      </c>
      <c r="EH6" s="7">
        <v>11759.2</v>
      </c>
      <c r="EI6" s="7">
        <v>5631.1</v>
      </c>
      <c r="EJ6" s="7">
        <v>274.39999999999998</v>
      </c>
      <c r="EK6" s="7">
        <v>244.2</v>
      </c>
      <c r="EL6" s="7">
        <v>213.4</v>
      </c>
      <c r="EM6" s="7">
        <v>700.4</v>
      </c>
      <c r="EN6" s="7">
        <v>151.30000000000001</v>
      </c>
      <c r="EO6" s="7">
        <v>114.9</v>
      </c>
      <c r="EP6" s="7">
        <v>531</v>
      </c>
      <c r="EQ6" s="7">
        <v>78.400000000000006</v>
      </c>
      <c r="ER6" s="7">
        <v>135.5</v>
      </c>
      <c r="ES6" s="7">
        <v>139.19999999999999</v>
      </c>
      <c r="ET6" s="7">
        <v>527.20000000000005</v>
      </c>
      <c r="EU6" s="7">
        <v>44.8</v>
      </c>
      <c r="EV6" s="7">
        <v>209.4</v>
      </c>
      <c r="EW6" s="7">
        <v>82.7</v>
      </c>
      <c r="EX6" s="7">
        <v>558.5</v>
      </c>
      <c r="EY6" s="7">
        <v>71.8</v>
      </c>
      <c r="EZ6" s="7">
        <v>1478.8</v>
      </c>
      <c r="FA6" s="7">
        <v>200.1</v>
      </c>
      <c r="FB6" s="7">
        <v>660.2</v>
      </c>
      <c r="FC6" s="7">
        <v>237.2</v>
      </c>
      <c r="FD6" s="7">
        <v>48</v>
      </c>
      <c r="FE6" s="7">
        <v>113.4</v>
      </c>
      <c r="FF6" s="7">
        <v>63</v>
      </c>
      <c r="FG6" s="7">
        <v>36.5</v>
      </c>
      <c r="FH6" s="7">
        <v>923.9</v>
      </c>
      <c r="FI6" s="7">
        <v>761.8</v>
      </c>
      <c r="FJ6" s="7">
        <v>1461.5</v>
      </c>
      <c r="FK6" s="7">
        <v>1926.6</v>
      </c>
      <c r="FL6" s="7">
        <v>1382.6</v>
      </c>
      <c r="FM6" s="7">
        <v>16548.599999999999</v>
      </c>
      <c r="FN6" s="7">
        <v>592.9</v>
      </c>
      <c r="FO6" s="7">
        <v>1306.9000000000001</v>
      </c>
      <c r="FP6" s="7">
        <v>466.9</v>
      </c>
      <c r="FQ6" s="7">
        <v>65.400000000000006</v>
      </c>
      <c r="FR6" s="7">
        <v>46.6</v>
      </c>
      <c r="FS6" s="7">
        <v>40.4</v>
      </c>
      <c r="FT6" s="7">
        <v>556.79999999999995</v>
      </c>
      <c r="FU6" s="7">
        <v>479</v>
      </c>
      <c r="FV6" s="7">
        <v>84.8</v>
      </c>
      <c r="FW6" s="7">
        <v>26.3</v>
      </c>
      <c r="FX6" s="7"/>
      <c r="FY6" s="6">
        <f>SUM(B6:FX6)</f>
        <v>393211.9000000002</v>
      </c>
      <c r="FZ6" s="6"/>
      <c r="GA6" s="6"/>
      <c r="GB6" s="6"/>
      <c r="GC6" s="6"/>
    </row>
    <row r="7" spans="1:254" x14ac:dyDescent="0.25">
      <c r="B7" s="8"/>
      <c r="C7" s="8"/>
      <c r="D7" s="8"/>
      <c r="E7" s="8"/>
      <c r="F7" s="8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10"/>
      <c r="FW7" s="8"/>
      <c r="FX7" s="10"/>
    </row>
    <row r="8" spans="1:254" x14ac:dyDescent="0.25">
      <c r="A8" t="s">
        <v>412</v>
      </c>
      <c r="B8" s="10">
        <v>78280926.659999996</v>
      </c>
      <c r="C8" s="10">
        <v>388367808.66999996</v>
      </c>
      <c r="D8" s="10">
        <v>62963164.525999993</v>
      </c>
      <c r="E8" s="10">
        <v>253302790.678</v>
      </c>
      <c r="F8" s="10">
        <v>18270291.879999999</v>
      </c>
      <c r="G8" s="10">
        <v>13281345.189999999</v>
      </c>
      <c r="H8" s="10">
        <v>87627805.966999993</v>
      </c>
      <c r="I8" s="10">
        <v>24020317.789999999</v>
      </c>
      <c r="J8" s="10">
        <v>4376133.2699999996</v>
      </c>
      <c r="K8" s="10">
        <v>26195544.030000001</v>
      </c>
      <c r="L8" s="10">
        <v>13496937.890000001</v>
      </c>
      <c r="M8" s="10">
        <v>581494672.08000004</v>
      </c>
      <c r="N8" s="10">
        <v>143582716.31</v>
      </c>
      <c r="O8" s="10">
        <v>5486815.5099999998</v>
      </c>
      <c r="P8" s="10">
        <v>455192255.19400001</v>
      </c>
      <c r="Q8" s="10">
        <v>67966839.079999998</v>
      </c>
      <c r="R8" s="10">
        <v>18924881.170000002</v>
      </c>
      <c r="S8" s="10">
        <v>3280571.47</v>
      </c>
      <c r="T8" s="10">
        <v>1310359.06</v>
      </c>
      <c r="U8" s="10">
        <v>4233931.0599999996</v>
      </c>
      <c r="V8" s="10">
        <v>3689031.04</v>
      </c>
      <c r="W8" s="10">
        <v>1219109.24</v>
      </c>
      <c r="X8" s="10">
        <v>11502733.689999999</v>
      </c>
      <c r="Y8" s="10">
        <v>3812547.54</v>
      </c>
      <c r="Z8" s="10">
        <v>344053132.07999998</v>
      </c>
      <c r="AA8" s="10">
        <v>307314036.79000002</v>
      </c>
      <c r="AB8" s="10">
        <v>11287823.91</v>
      </c>
      <c r="AC8" s="10">
        <v>14211512.780000001</v>
      </c>
      <c r="AD8" s="10">
        <v>2102521.44</v>
      </c>
      <c r="AE8" s="10">
        <v>3417701.57</v>
      </c>
      <c r="AF8" s="10">
        <v>7968998</v>
      </c>
      <c r="AG8" s="10">
        <v>11675182.67</v>
      </c>
      <c r="AH8" s="10">
        <v>5504284.8300000001</v>
      </c>
      <c r="AI8" s="10">
        <v>3421162.94</v>
      </c>
      <c r="AJ8" s="10">
        <v>3437264.26</v>
      </c>
      <c r="AK8" s="10">
        <v>4531542.67</v>
      </c>
      <c r="AL8" s="10">
        <v>5326794.29</v>
      </c>
      <c r="AM8" s="10">
        <v>4853828.37</v>
      </c>
      <c r="AN8" s="10">
        <v>49184234.969999999</v>
      </c>
      <c r="AO8" s="10">
        <v>984605907.71000004</v>
      </c>
      <c r="AP8" s="10">
        <v>4254691.1900000004</v>
      </c>
      <c r="AQ8" s="10">
        <v>664254112.49000001</v>
      </c>
      <c r="AR8" s="10">
        <v>75135621.656000003</v>
      </c>
      <c r="AS8" s="10">
        <v>29998910.32</v>
      </c>
      <c r="AT8" s="10">
        <v>4940563.0599999996</v>
      </c>
      <c r="AU8" s="10">
        <v>5000518.68</v>
      </c>
      <c r="AV8" s="10">
        <v>4416637.21</v>
      </c>
      <c r="AW8" s="10">
        <v>1697596.48</v>
      </c>
      <c r="AX8" s="10">
        <v>6061181.2300000004</v>
      </c>
      <c r="AY8" s="10">
        <v>142156367.77000001</v>
      </c>
      <c r="AZ8" s="10">
        <v>99159671.230000004</v>
      </c>
      <c r="BA8" s="10">
        <v>82441914.719999999</v>
      </c>
      <c r="BB8" s="10">
        <v>246543250.63200003</v>
      </c>
      <c r="BC8" s="10">
        <v>39224945.799999997</v>
      </c>
      <c r="BD8" s="10">
        <v>14653499.359999999</v>
      </c>
      <c r="BE8" s="10">
        <v>276327513.99000001</v>
      </c>
      <c r="BF8" s="10">
        <v>11571564.07</v>
      </c>
      <c r="BG8" s="10">
        <v>7670052.2699999996</v>
      </c>
      <c r="BH8" s="10">
        <v>4534185.93</v>
      </c>
      <c r="BI8" s="10">
        <v>68009926.640000001</v>
      </c>
      <c r="BJ8" s="10">
        <v>337261596.94</v>
      </c>
      <c r="BK8" s="10">
        <v>2237957.75</v>
      </c>
      <c r="BL8" s="10">
        <v>5935767.3499999996</v>
      </c>
      <c r="BM8" s="10">
        <v>35461904.289999999</v>
      </c>
      <c r="BN8" s="10">
        <v>14739893.41</v>
      </c>
      <c r="BO8" s="10">
        <v>3427045.16</v>
      </c>
      <c r="BP8" s="10">
        <v>69335280.178000003</v>
      </c>
      <c r="BQ8" s="10">
        <v>49902027.479999997</v>
      </c>
      <c r="BR8" s="10">
        <v>14128786.939999999</v>
      </c>
      <c r="BS8" s="10">
        <v>5769623.6399999997</v>
      </c>
      <c r="BT8" s="10">
        <v>6050134.0800000001</v>
      </c>
      <c r="BU8" s="10">
        <v>14351929.449999999</v>
      </c>
      <c r="BV8" s="10">
        <v>22872366.5</v>
      </c>
      <c r="BW8" s="10">
        <v>1793810.78</v>
      </c>
      <c r="BX8" s="10">
        <v>5897243.5499999998</v>
      </c>
      <c r="BY8" s="10">
        <v>3670222.23</v>
      </c>
      <c r="BZ8" s="10">
        <v>3155462.16</v>
      </c>
      <c r="CA8" s="10">
        <v>816771671.74199998</v>
      </c>
      <c r="CB8" s="10">
        <v>3503040.55</v>
      </c>
      <c r="CC8" s="10">
        <v>3475014.13</v>
      </c>
      <c r="CD8" s="10">
        <v>3031667.9</v>
      </c>
      <c r="CE8" s="10">
        <v>2337551.13</v>
      </c>
      <c r="CF8" s="10">
        <v>3663065.84</v>
      </c>
      <c r="CG8" s="10">
        <v>2312645.7799999998</v>
      </c>
      <c r="CH8" s="10">
        <v>8594395.4700000007</v>
      </c>
      <c r="CI8" s="10">
        <v>11416894.039999999</v>
      </c>
      <c r="CJ8" s="10">
        <v>57794769.189999998</v>
      </c>
      <c r="CK8" s="10">
        <v>15441854.310000001</v>
      </c>
      <c r="CL8" s="10">
        <v>9716589.3699999992</v>
      </c>
      <c r="CM8" s="10">
        <v>315415222.14499998</v>
      </c>
      <c r="CN8" s="10">
        <v>156897852.21000001</v>
      </c>
      <c r="CO8" s="10">
        <v>12353747.810000001</v>
      </c>
      <c r="CP8" s="10">
        <v>10329534.98</v>
      </c>
      <c r="CQ8" s="10">
        <v>4056706.95</v>
      </c>
      <c r="CR8" s="10">
        <v>4594320.78</v>
      </c>
      <c r="CS8" s="10">
        <v>2341807.96</v>
      </c>
      <c r="CT8" s="10">
        <v>4688350.54</v>
      </c>
      <c r="CU8" s="10">
        <v>1148275.01</v>
      </c>
      <c r="CV8" s="10">
        <v>3787358.23</v>
      </c>
      <c r="CW8" s="10">
        <v>6036047.8799999999</v>
      </c>
      <c r="CX8" s="10">
        <v>1239684.8999999999</v>
      </c>
      <c r="CY8" s="10">
        <v>21057356.120000001</v>
      </c>
      <c r="CZ8" s="10">
        <v>3612368.75</v>
      </c>
      <c r="DA8" s="10">
        <v>4839800.6399999997</v>
      </c>
      <c r="DB8" s="10">
        <v>3462885.21</v>
      </c>
      <c r="DC8" s="10">
        <v>3271844.17</v>
      </c>
      <c r="DD8" s="10">
        <v>4618149.7699999996</v>
      </c>
      <c r="DE8" s="10">
        <v>213546378.44499999</v>
      </c>
      <c r="DF8" s="10">
        <v>2423573.89</v>
      </c>
      <c r="DG8" s="10">
        <v>20886839.41</v>
      </c>
      <c r="DH8" s="10">
        <v>27099833.41</v>
      </c>
      <c r="DI8" s="10">
        <v>8149616.6600000001</v>
      </c>
      <c r="DJ8" s="10">
        <v>6532518.4000000004</v>
      </c>
      <c r="DK8" s="10">
        <v>66133633.740000002</v>
      </c>
      <c r="DL8" s="10">
        <v>4326457.59</v>
      </c>
      <c r="DM8" s="10">
        <v>16054629.26</v>
      </c>
      <c r="DN8" s="10">
        <v>37791858.009999998</v>
      </c>
      <c r="DO8" s="10">
        <v>3823507.1</v>
      </c>
      <c r="DP8" s="10">
        <v>10302616.720000001</v>
      </c>
      <c r="DQ8" s="10">
        <v>16267957.550000001</v>
      </c>
      <c r="DR8" s="10">
        <v>8493099.7400000002</v>
      </c>
      <c r="DS8" s="10">
        <v>3605217.69</v>
      </c>
      <c r="DT8" s="10">
        <v>5250957.58</v>
      </c>
      <c r="DU8" s="10">
        <v>3878489.81</v>
      </c>
      <c r="DV8" s="10">
        <v>4751412.07</v>
      </c>
      <c r="DW8" s="10">
        <v>3671409.73</v>
      </c>
      <c r="DX8" s="10">
        <v>5085104.34</v>
      </c>
      <c r="DY8" s="10">
        <v>9348689.2300000004</v>
      </c>
      <c r="DZ8" s="10">
        <v>7101560.3300000001</v>
      </c>
      <c r="EA8" s="10">
        <v>7337063.96</v>
      </c>
      <c r="EB8" s="10">
        <v>4338254.04</v>
      </c>
      <c r="EC8" s="10">
        <v>23147062.68</v>
      </c>
      <c r="ED8" s="10">
        <v>3588701.8</v>
      </c>
      <c r="EE8" s="10">
        <v>16641732.609999999</v>
      </c>
      <c r="EF8" s="10">
        <v>4050649.17</v>
      </c>
      <c r="EG8" s="10">
        <v>4056579.04</v>
      </c>
      <c r="EH8" s="10">
        <v>164616324.28999999</v>
      </c>
      <c r="EI8" s="10">
        <v>108935649.48</v>
      </c>
      <c r="EJ8" s="10">
        <v>8358286.3700000001</v>
      </c>
      <c r="EK8" s="10">
        <v>5973275.9500000002</v>
      </c>
      <c r="EL8" s="10">
        <v>5540294.6200000001</v>
      </c>
      <c r="EM8" s="10">
        <v>11951057.869999999</v>
      </c>
      <c r="EN8" s="10">
        <v>4720810.3</v>
      </c>
      <c r="EO8" s="10">
        <v>6002523.3200000003</v>
      </c>
      <c r="EP8" s="10">
        <v>29094032.710000001</v>
      </c>
      <c r="EQ8" s="10">
        <v>5084806.1399999997</v>
      </c>
      <c r="ER8" s="10">
        <v>3508977.85</v>
      </c>
      <c r="ES8" s="10">
        <v>4095070.51</v>
      </c>
      <c r="ET8" s="10">
        <v>7751229.6200000001</v>
      </c>
      <c r="EU8" s="10">
        <v>1931507.33</v>
      </c>
      <c r="EV8" s="10">
        <v>13218618.970000001</v>
      </c>
      <c r="EW8" s="10">
        <v>3623072.51</v>
      </c>
      <c r="EX8" s="10">
        <v>8997897.1199999992</v>
      </c>
      <c r="EY8" s="10">
        <v>2751725.07</v>
      </c>
      <c r="EZ8" s="10">
        <v>42115471.619999997</v>
      </c>
      <c r="FA8" s="10">
        <v>4735112.4400000004</v>
      </c>
      <c r="FB8" s="10">
        <v>22083734.780000001</v>
      </c>
      <c r="FC8" s="10">
        <v>5672439.54</v>
      </c>
      <c r="FD8" s="10">
        <v>2003245.54</v>
      </c>
      <c r="FE8" s="10">
        <v>3739006.87</v>
      </c>
      <c r="FF8" s="10">
        <v>2791667.9</v>
      </c>
      <c r="FG8" s="10">
        <v>1687641.15</v>
      </c>
      <c r="FH8" s="10">
        <v>20073193.170000002</v>
      </c>
      <c r="FI8" s="10">
        <v>22454241.260000002</v>
      </c>
      <c r="FJ8" s="10">
        <v>29197638.190000001</v>
      </c>
      <c r="FK8" s="10">
        <v>89506028.040000007</v>
      </c>
      <c r="FL8" s="10">
        <v>42624583.259999998</v>
      </c>
      <c r="FM8" s="10">
        <v>254079029.58000001</v>
      </c>
      <c r="FN8" s="10">
        <v>12923250.27</v>
      </c>
      <c r="FO8" s="10">
        <v>26423778.789999999</v>
      </c>
      <c r="FP8" s="10">
        <v>11931842.02</v>
      </c>
      <c r="FQ8" s="10">
        <v>3384089.51</v>
      </c>
      <c r="FR8" s="10">
        <v>3457705.04</v>
      </c>
      <c r="FS8" s="10">
        <v>1530952.34</v>
      </c>
      <c r="FT8" s="10">
        <v>10796310.34</v>
      </c>
      <c r="FU8" s="10">
        <v>9902514.9100000001</v>
      </c>
      <c r="FV8" s="10">
        <v>3307351.27</v>
      </c>
      <c r="FW8" s="10">
        <v>1506941.06</v>
      </c>
      <c r="FX8" s="10">
        <v>239312138.28</v>
      </c>
      <c r="FY8" s="4">
        <f>SUM(B8:FX8)</f>
        <v>9731710179.6030102</v>
      </c>
      <c r="FZ8" s="4"/>
    </row>
    <row r="9" spans="1:254" x14ac:dyDescent="0.2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</row>
    <row r="10" spans="1:254" x14ac:dyDescent="0.25">
      <c r="A10" t="s">
        <v>413</v>
      </c>
      <c r="B10" s="11">
        <v>35253798.540554166</v>
      </c>
      <c r="C10" s="11">
        <v>128229657.98821996</v>
      </c>
      <c r="D10" s="11">
        <v>35963805.524029709</v>
      </c>
      <c r="E10" s="11">
        <v>91861217.670198485</v>
      </c>
      <c r="F10" s="11">
        <v>14041905.375152614</v>
      </c>
      <c r="G10" s="11">
        <v>4010866.7744518542</v>
      </c>
      <c r="H10" s="11">
        <v>33618950.421450086</v>
      </c>
      <c r="I10" s="11">
        <v>5258155.7746904334</v>
      </c>
      <c r="J10" s="11">
        <v>1373420.2249569031</v>
      </c>
      <c r="K10" s="11">
        <v>23803341.999421168</v>
      </c>
      <c r="L10" s="11">
        <v>8872055.0667070299</v>
      </c>
      <c r="M10" s="11">
        <v>183177269.96864021</v>
      </c>
      <c r="N10" s="11">
        <v>74099086.926608339</v>
      </c>
      <c r="O10" s="11">
        <v>1557973.5128213479</v>
      </c>
      <c r="P10" s="11">
        <v>159254145.28772166</v>
      </c>
      <c r="Q10" s="11">
        <v>2046066.1098450595</v>
      </c>
      <c r="R10" s="11">
        <v>16119708.626638984</v>
      </c>
      <c r="S10" s="11">
        <v>648188.49994890962</v>
      </c>
      <c r="T10" s="11">
        <v>737004.56624226843</v>
      </c>
      <c r="U10" s="11">
        <v>1057600.3818665161</v>
      </c>
      <c r="V10" s="11">
        <v>188028.74100294587</v>
      </c>
      <c r="W10" s="11">
        <v>288177.32620773971</v>
      </c>
      <c r="X10" s="11">
        <v>1906066.8602718078</v>
      </c>
      <c r="Y10" s="11">
        <v>639125.62254097313</v>
      </c>
      <c r="Z10" s="11">
        <v>181808711.27667764</v>
      </c>
      <c r="AA10" s="11">
        <v>282104893.29125261</v>
      </c>
      <c r="AB10" s="11">
        <v>9287753.8735153116</v>
      </c>
      <c r="AC10" s="11">
        <v>9616354.1312326975</v>
      </c>
      <c r="AD10" s="11">
        <v>606536.67515341402</v>
      </c>
      <c r="AE10" s="11">
        <v>1035004.2861338131</v>
      </c>
      <c r="AF10" s="11">
        <v>4573381.573305794</v>
      </c>
      <c r="AG10" s="11">
        <v>1001138.0726092531</v>
      </c>
      <c r="AH10" s="11">
        <v>329720.2781396659</v>
      </c>
      <c r="AI10" s="11">
        <v>954901.13381936064</v>
      </c>
      <c r="AJ10" s="11">
        <v>1451019.7727747855</v>
      </c>
      <c r="AK10" s="11">
        <v>2627354.7674582163</v>
      </c>
      <c r="AL10" s="11">
        <v>1345938.8400217153</v>
      </c>
      <c r="AM10" s="11">
        <v>4451896.26</v>
      </c>
      <c r="AN10" s="11">
        <v>15857741.499898082</v>
      </c>
      <c r="AO10" s="11">
        <v>743135171.56106412</v>
      </c>
      <c r="AP10" s="11">
        <v>1809897.3026800284</v>
      </c>
      <c r="AQ10" s="11">
        <v>310272053.46982086</v>
      </c>
      <c r="AR10" s="11">
        <v>60204882.073984198</v>
      </c>
      <c r="AS10" s="11">
        <v>11539371.05343595</v>
      </c>
      <c r="AT10" s="11">
        <v>1757715.501162977</v>
      </c>
      <c r="AU10" s="11">
        <v>1296312.824599874</v>
      </c>
      <c r="AV10" s="11">
        <v>1014386.1303660375</v>
      </c>
      <c r="AW10" s="11">
        <v>659140.29288256809</v>
      </c>
      <c r="AX10" s="11">
        <v>1714714.2618439649</v>
      </c>
      <c r="AY10" s="11">
        <v>17601034.543541301</v>
      </c>
      <c r="AZ10" s="11">
        <v>25681103.034686949</v>
      </c>
      <c r="BA10" s="11">
        <v>6672323.0615810156</v>
      </c>
      <c r="BB10" s="11">
        <v>97184625.461721823</v>
      </c>
      <c r="BC10" s="11">
        <v>16439229.770821597</v>
      </c>
      <c r="BD10" s="11">
        <v>5646226.173322483</v>
      </c>
      <c r="BE10" s="11">
        <v>84136602.481668785</v>
      </c>
      <c r="BF10" s="11">
        <v>1851147.8606126299</v>
      </c>
      <c r="BG10" s="11">
        <v>2176949.1489782399</v>
      </c>
      <c r="BH10" s="11">
        <v>716296.58517669805</v>
      </c>
      <c r="BI10" s="11">
        <v>28038761.339993056</v>
      </c>
      <c r="BJ10" s="11">
        <v>54766145.283444978</v>
      </c>
      <c r="BK10" s="11">
        <v>225587.77077551596</v>
      </c>
      <c r="BL10" s="11">
        <v>1126510.536941048</v>
      </c>
      <c r="BM10" s="11">
        <v>10610202.88422305</v>
      </c>
      <c r="BN10" s="11">
        <v>4089518.9878254728</v>
      </c>
      <c r="BO10" s="11">
        <v>2664472.6173484898</v>
      </c>
      <c r="BP10" s="11">
        <v>51671092.897542462</v>
      </c>
      <c r="BQ10" s="11">
        <v>10311880.054110514</v>
      </c>
      <c r="BR10" s="11">
        <v>4084254.1730383243</v>
      </c>
      <c r="BS10" s="11">
        <v>3279943.3391271606</v>
      </c>
      <c r="BT10" s="11">
        <v>2443960.3146244111</v>
      </c>
      <c r="BU10" s="11">
        <v>13557654.930219444</v>
      </c>
      <c r="BV10" s="11">
        <v>18638420.922287412</v>
      </c>
      <c r="BW10" s="11">
        <v>1239671.0647408476</v>
      </c>
      <c r="BX10" s="11">
        <v>3830510.7910474292</v>
      </c>
      <c r="BY10" s="11">
        <v>1205979.2542702756</v>
      </c>
      <c r="BZ10" s="11">
        <v>2421868.8191735288</v>
      </c>
      <c r="CA10" s="11">
        <v>407484574.95720559</v>
      </c>
      <c r="CB10" s="11">
        <v>572756.62930633</v>
      </c>
      <c r="CC10" s="11">
        <v>465740.53092221858</v>
      </c>
      <c r="CD10" s="11">
        <v>1223320.7120838149</v>
      </c>
      <c r="CE10" s="11">
        <v>783104.09616008739</v>
      </c>
      <c r="CF10" s="11">
        <v>713468.02064942487</v>
      </c>
      <c r="CG10" s="11">
        <v>500629.23427780427</v>
      </c>
      <c r="CH10" s="11">
        <v>3457298.6269873558</v>
      </c>
      <c r="CI10" s="11">
        <v>11016896.404468739</v>
      </c>
      <c r="CJ10" s="11">
        <v>18289999.383109245</v>
      </c>
      <c r="CK10" s="11">
        <v>3303301.9023739682</v>
      </c>
      <c r="CL10" s="11">
        <v>1811676.9984258218</v>
      </c>
      <c r="CM10" s="11">
        <v>148459369.55211762</v>
      </c>
      <c r="CN10" s="11">
        <v>96249848.148484319</v>
      </c>
      <c r="CO10" s="11">
        <v>11640928.661459321</v>
      </c>
      <c r="CP10" s="11">
        <v>3028708.1822238164</v>
      </c>
      <c r="CQ10" s="11">
        <v>696047.72234226018</v>
      </c>
      <c r="CR10" s="11">
        <v>1605625.7750297501</v>
      </c>
      <c r="CS10" s="11">
        <v>833582.70387287368</v>
      </c>
      <c r="CT10" s="11">
        <v>481257.39109779493</v>
      </c>
      <c r="CU10" s="11">
        <v>388308.28920853988</v>
      </c>
      <c r="CV10" s="11">
        <v>1333214.7276245405</v>
      </c>
      <c r="CW10" s="11">
        <v>2380759.2227618322</v>
      </c>
      <c r="CX10" s="11">
        <v>183805.80868446073</v>
      </c>
      <c r="CY10" s="11">
        <v>7221794.6543975212</v>
      </c>
      <c r="CZ10" s="11">
        <v>1363252.8331010048</v>
      </c>
      <c r="DA10" s="11">
        <v>1212882.1014778237</v>
      </c>
      <c r="DB10" s="11">
        <v>1355920.2463473477</v>
      </c>
      <c r="DC10" s="11">
        <v>1028064.2691205827</v>
      </c>
      <c r="DD10" s="11">
        <v>2106117.3752637953</v>
      </c>
      <c r="DE10" s="11">
        <v>77315647.924715459</v>
      </c>
      <c r="DF10" s="11">
        <v>1574636.3851741247</v>
      </c>
      <c r="DG10" s="11">
        <v>10649969.613069352</v>
      </c>
      <c r="DH10" s="11">
        <v>14082469.626916558</v>
      </c>
      <c r="DI10" s="11">
        <v>1761102.9385874607</v>
      </c>
      <c r="DJ10" s="11">
        <v>1300649.8095633748</v>
      </c>
      <c r="DK10" s="11">
        <v>23973351.979063943</v>
      </c>
      <c r="DL10" s="11">
        <v>678587.38171821821</v>
      </c>
      <c r="DM10" s="11">
        <v>7783941.8948601969</v>
      </c>
      <c r="DN10" s="11">
        <v>10506645.64777107</v>
      </c>
      <c r="DO10" s="11">
        <v>929800.15351989411</v>
      </c>
      <c r="DP10" s="11">
        <v>9904607.0469613429</v>
      </c>
      <c r="DQ10" s="11">
        <v>2691333.5387806473</v>
      </c>
      <c r="DR10" s="11">
        <v>1247846.8177005996</v>
      </c>
      <c r="DS10" s="11">
        <v>320798.19500301237</v>
      </c>
      <c r="DT10" s="11">
        <v>883534.84425521479</v>
      </c>
      <c r="DU10" s="11">
        <v>266777.42896753491</v>
      </c>
      <c r="DV10" s="11">
        <v>634099.50488561043</v>
      </c>
      <c r="DW10" s="11">
        <v>2598694.4736028961</v>
      </c>
      <c r="DX10" s="11">
        <v>3619410.683453551</v>
      </c>
      <c r="DY10" s="11">
        <v>5769014.8207273595</v>
      </c>
      <c r="DZ10" s="11">
        <v>6512540.0074977791</v>
      </c>
      <c r="EA10" s="11">
        <v>2470091.7549102847</v>
      </c>
      <c r="EB10" s="11">
        <v>1050192.8938622694</v>
      </c>
      <c r="EC10" s="11">
        <v>22558236.759999998</v>
      </c>
      <c r="ED10" s="11">
        <v>504332.87384134391</v>
      </c>
      <c r="EE10" s="11">
        <v>2571328.4525209232</v>
      </c>
      <c r="EF10" s="11">
        <v>868849.11805075197</v>
      </c>
      <c r="EG10" s="11">
        <v>413101.67248662794</v>
      </c>
      <c r="EH10" s="11">
        <v>40203696.862650633</v>
      </c>
      <c r="EI10" s="11">
        <v>31376157.475633226</v>
      </c>
      <c r="EJ10" s="11">
        <v>3612257.8993960274</v>
      </c>
      <c r="EK10" s="11">
        <v>1851291.6751363499</v>
      </c>
      <c r="EL10" s="11">
        <v>2722200.4941474297</v>
      </c>
      <c r="EM10" s="11">
        <v>2366524.35700572</v>
      </c>
      <c r="EN10" s="11">
        <v>1271172.0273581806</v>
      </c>
      <c r="EO10" s="11">
        <v>3872633.9378254237</v>
      </c>
      <c r="EP10" s="11">
        <v>10290537.678643214</v>
      </c>
      <c r="EQ10" s="11">
        <v>3118698.2636639993</v>
      </c>
      <c r="ER10" s="11">
        <v>1028126.6498641075</v>
      </c>
      <c r="ES10" s="11">
        <v>1400734.8616667718</v>
      </c>
      <c r="ET10" s="11">
        <v>1252819.2134579793</v>
      </c>
      <c r="EU10" s="11">
        <v>1243158.6205034626</v>
      </c>
      <c r="EV10" s="11">
        <v>9461342.5434755199</v>
      </c>
      <c r="EW10" s="11">
        <v>463196.60472377657</v>
      </c>
      <c r="EX10" s="11">
        <v>935870.77853859751</v>
      </c>
      <c r="EY10" s="11">
        <v>813355.90467574692</v>
      </c>
      <c r="EZ10" s="11">
        <v>40593156.449999996</v>
      </c>
      <c r="FA10" s="11">
        <v>4279180.7600000007</v>
      </c>
      <c r="FB10" s="11">
        <v>12760901.304481095</v>
      </c>
      <c r="FC10" s="11">
        <v>1498160.0657999592</v>
      </c>
      <c r="FD10" s="11">
        <v>609250.40598811454</v>
      </c>
      <c r="FE10" s="11">
        <v>679164.13406070846</v>
      </c>
      <c r="FF10" s="11">
        <v>854140.35730145231</v>
      </c>
      <c r="FG10" s="11">
        <v>897413.73805556574</v>
      </c>
      <c r="FH10" s="11">
        <v>13744643.852007139</v>
      </c>
      <c r="FI10" s="11">
        <v>20789986.079602659</v>
      </c>
      <c r="FJ10" s="11">
        <v>22251378.39798601</v>
      </c>
      <c r="FK10" s="11">
        <v>58955219.078848727</v>
      </c>
      <c r="FL10" s="11">
        <v>24859859.680954706</v>
      </c>
      <c r="FM10" s="11">
        <v>80105817.560036466</v>
      </c>
      <c r="FN10" s="11">
        <v>12312399.34</v>
      </c>
      <c r="FO10" s="11">
        <v>18098828.682035714</v>
      </c>
      <c r="FP10" s="11">
        <v>11121040.395272799</v>
      </c>
      <c r="FQ10" s="11">
        <v>3212105.5799999996</v>
      </c>
      <c r="FR10" s="11">
        <v>2076126.3770441501</v>
      </c>
      <c r="FS10" s="11">
        <v>1424683.4400000002</v>
      </c>
      <c r="FT10" s="11">
        <v>3936142.4488232448</v>
      </c>
      <c r="FU10" s="11">
        <v>2786066.552301113</v>
      </c>
      <c r="FV10" s="11">
        <v>529262.15540898801</v>
      </c>
      <c r="FW10" s="11">
        <v>417333.07500636915</v>
      </c>
      <c r="FX10" s="11">
        <v>0</v>
      </c>
      <c r="FY10" s="4">
        <f>SUM(B10:FX10)</f>
        <v>4349483467.2593002</v>
      </c>
      <c r="FZ10" s="4"/>
    </row>
    <row r="11" spans="1:254" x14ac:dyDescent="0.25">
      <c r="A11" s="8" t="s">
        <v>414</v>
      </c>
      <c r="B11" s="12">
        <v>1571551.38</v>
      </c>
      <c r="C11" s="12">
        <v>5891825.6799999997</v>
      </c>
      <c r="D11" s="12">
        <v>1402059.47</v>
      </c>
      <c r="E11" s="12">
        <v>2122414.0099999998</v>
      </c>
      <c r="F11" s="12">
        <v>416370.91</v>
      </c>
      <c r="G11" s="12">
        <v>179594.77</v>
      </c>
      <c r="H11" s="12">
        <v>1756720.2</v>
      </c>
      <c r="I11" s="12">
        <v>582873.21</v>
      </c>
      <c r="J11" s="12">
        <v>145057.79</v>
      </c>
      <c r="K11" s="12">
        <v>1248477.73</v>
      </c>
      <c r="L11" s="12">
        <v>481296.04</v>
      </c>
      <c r="M11" s="12">
        <v>12518003.27</v>
      </c>
      <c r="N11" s="12">
        <v>5033894.09</v>
      </c>
      <c r="O11" s="12">
        <v>95177.919999999998</v>
      </c>
      <c r="P11" s="12">
        <v>6780650.7199999997</v>
      </c>
      <c r="Q11" s="12">
        <v>113968.89</v>
      </c>
      <c r="R11" s="12">
        <v>913618.61</v>
      </c>
      <c r="S11" s="12">
        <v>49295.81</v>
      </c>
      <c r="T11" s="12">
        <v>50012.93</v>
      </c>
      <c r="U11" s="12">
        <v>88788.87</v>
      </c>
      <c r="V11" s="12">
        <v>19888.419999999998</v>
      </c>
      <c r="W11" s="12">
        <v>22818.9</v>
      </c>
      <c r="X11" s="12">
        <v>141119.24</v>
      </c>
      <c r="Y11" s="12">
        <v>61875.24</v>
      </c>
      <c r="Z11" s="12">
        <v>6604117.9199999999</v>
      </c>
      <c r="AA11" s="12">
        <v>11894214.49</v>
      </c>
      <c r="AB11" s="12">
        <v>561458.46</v>
      </c>
      <c r="AC11" s="12">
        <v>682715.08</v>
      </c>
      <c r="AD11" s="12">
        <v>47201.09</v>
      </c>
      <c r="AE11" s="12">
        <v>84283.1</v>
      </c>
      <c r="AF11" s="12">
        <v>313551.83</v>
      </c>
      <c r="AG11" s="12">
        <v>167628.9</v>
      </c>
      <c r="AH11" s="12">
        <v>51575.21</v>
      </c>
      <c r="AI11" s="12">
        <v>124430.11</v>
      </c>
      <c r="AJ11" s="12">
        <v>72430.179999999993</v>
      </c>
      <c r="AK11" s="12">
        <v>95522.73</v>
      </c>
      <c r="AL11" s="12">
        <v>112017.04</v>
      </c>
      <c r="AM11" s="12">
        <v>401932.11</v>
      </c>
      <c r="AN11" s="12">
        <v>1628093.62</v>
      </c>
      <c r="AO11" s="12">
        <v>36602070.200000003</v>
      </c>
      <c r="AP11" s="12">
        <v>94590.83</v>
      </c>
      <c r="AQ11" s="12">
        <v>21243656.5</v>
      </c>
      <c r="AR11" s="12">
        <v>2440060.58</v>
      </c>
      <c r="AS11" s="12">
        <v>1133113.94</v>
      </c>
      <c r="AT11" s="12">
        <v>173594.73</v>
      </c>
      <c r="AU11" s="12">
        <v>173821.12</v>
      </c>
      <c r="AV11" s="12">
        <v>99601.88</v>
      </c>
      <c r="AW11" s="12">
        <v>76112.820000000007</v>
      </c>
      <c r="AX11" s="12">
        <v>123539.77</v>
      </c>
      <c r="AY11" s="12">
        <v>1468336.63</v>
      </c>
      <c r="AZ11" s="12">
        <v>2124211.2200000002</v>
      </c>
      <c r="BA11" s="12">
        <v>471622.86</v>
      </c>
      <c r="BB11" s="12">
        <v>8290955.8700000001</v>
      </c>
      <c r="BC11" s="12">
        <v>1368268.68</v>
      </c>
      <c r="BD11" s="12">
        <v>412716.85</v>
      </c>
      <c r="BE11" s="12">
        <v>6776142.7800000003</v>
      </c>
      <c r="BF11" s="12">
        <v>112213.16</v>
      </c>
      <c r="BG11" s="12">
        <v>143362.25</v>
      </c>
      <c r="BH11" s="12">
        <v>54240.93</v>
      </c>
      <c r="BI11" s="12">
        <v>1877850.74</v>
      </c>
      <c r="BJ11" s="12">
        <v>1001138.86</v>
      </c>
      <c r="BK11" s="12">
        <v>17665.37</v>
      </c>
      <c r="BL11" s="12">
        <v>89316.4</v>
      </c>
      <c r="BM11" s="12">
        <v>1106659</v>
      </c>
      <c r="BN11" s="12">
        <v>384843.3</v>
      </c>
      <c r="BO11" s="12">
        <v>238832.28</v>
      </c>
      <c r="BP11" s="12">
        <v>1683219.75</v>
      </c>
      <c r="BQ11" s="12">
        <v>445647.79</v>
      </c>
      <c r="BR11" s="12">
        <v>251402.09</v>
      </c>
      <c r="BS11" s="12">
        <v>145040.91</v>
      </c>
      <c r="BT11" s="12">
        <v>106177.51</v>
      </c>
      <c r="BU11" s="12">
        <v>793787.58</v>
      </c>
      <c r="BV11" s="12">
        <v>690926.44</v>
      </c>
      <c r="BW11" s="12">
        <v>97032.79</v>
      </c>
      <c r="BX11" s="12">
        <v>187763.57</v>
      </c>
      <c r="BY11" s="12">
        <v>96958.43</v>
      </c>
      <c r="BZ11" s="12">
        <v>383123.12</v>
      </c>
      <c r="CA11" s="12">
        <v>24047453.739999998</v>
      </c>
      <c r="CB11" s="12">
        <v>88410.42</v>
      </c>
      <c r="CC11" s="12">
        <v>70795.820000000007</v>
      </c>
      <c r="CD11" s="12">
        <v>101444.46</v>
      </c>
      <c r="CE11" s="12">
        <v>83737.119999999995</v>
      </c>
      <c r="CF11" s="12">
        <v>72258.929999999993</v>
      </c>
      <c r="CG11" s="12">
        <v>32470</v>
      </c>
      <c r="CH11" s="12">
        <v>311447.21999999997</v>
      </c>
      <c r="CI11" s="12">
        <v>304717.32</v>
      </c>
      <c r="CJ11" s="12">
        <v>1475639.43</v>
      </c>
      <c r="CK11" s="12">
        <v>226813.62</v>
      </c>
      <c r="CL11" s="12">
        <v>110576.29</v>
      </c>
      <c r="CM11" s="12">
        <v>8354450.8799999999</v>
      </c>
      <c r="CN11" s="12">
        <v>5003295.2300000004</v>
      </c>
      <c r="CO11" s="12">
        <v>712804.91</v>
      </c>
      <c r="CP11" s="12">
        <v>375171.52</v>
      </c>
      <c r="CQ11" s="12">
        <v>78141.490000000005</v>
      </c>
      <c r="CR11" s="12">
        <v>240994.83</v>
      </c>
      <c r="CS11" s="12">
        <v>83455.19</v>
      </c>
      <c r="CT11" s="12">
        <v>56659.8</v>
      </c>
      <c r="CU11" s="12">
        <v>46464.75</v>
      </c>
      <c r="CV11" s="12">
        <v>130209.35</v>
      </c>
      <c r="CW11" s="12">
        <v>236614.89</v>
      </c>
      <c r="CX11" s="12">
        <v>18418.2</v>
      </c>
      <c r="CY11" s="12">
        <v>611552.81000000006</v>
      </c>
      <c r="CZ11" s="12">
        <v>119902.84</v>
      </c>
      <c r="DA11" s="12">
        <v>98442.17</v>
      </c>
      <c r="DB11" s="12">
        <v>108815.98</v>
      </c>
      <c r="DC11" s="12">
        <v>95092.160000000003</v>
      </c>
      <c r="DD11" s="12">
        <v>280000.14</v>
      </c>
      <c r="DE11" s="12">
        <v>7589856.1399999997</v>
      </c>
      <c r="DF11" s="12">
        <v>114732.09</v>
      </c>
      <c r="DG11" s="12">
        <v>973344.63</v>
      </c>
      <c r="DH11" s="12">
        <v>1135354.81</v>
      </c>
      <c r="DI11" s="12">
        <v>164899.51</v>
      </c>
      <c r="DJ11" s="12">
        <v>85577.18</v>
      </c>
      <c r="DK11" s="12">
        <v>2349569.46</v>
      </c>
      <c r="DL11" s="12">
        <v>75524.81</v>
      </c>
      <c r="DM11" s="12">
        <v>610111.31999999995</v>
      </c>
      <c r="DN11" s="12">
        <v>739086.14</v>
      </c>
      <c r="DO11" s="12">
        <v>75167.67</v>
      </c>
      <c r="DP11" s="12">
        <v>397780.74</v>
      </c>
      <c r="DQ11" s="12">
        <v>461879.11</v>
      </c>
      <c r="DR11" s="12">
        <v>192707.77</v>
      </c>
      <c r="DS11" s="12">
        <v>51538.85</v>
      </c>
      <c r="DT11" s="12">
        <v>124519.54</v>
      </c>
      <c r="DU11" s="12">
        <v>47613.23</v>
      </c>
      <c r="DV11" s="12">
        <v>102737.64</v>
      </c>
      <c r="DW11" s="12">
        <v>160703.32</v>
      </c>
      <c r="DX11" s="12">
        <v>205678.91</v>
      </c>
      <c r="DY11" s="12">
        <v>427511.79</v>
      </c>
      <c r="DZ11" s="12">
        <v>589008.71</v>
      </c>
      <c r="EA11" s="12">
        <v>257265.85</v>
      </c>
      <c r="EB11" s="12">
        <v>108928.44</v>
      </c>
      <c r="EC11" s="12">
        <v>588825.92000000004</v>
      </c>
      <c r="ED11" s="12">
        <v>67348.02</v>
      </c>
      <c r="EE11" s="12">
        <v>318091.12</v>
      </c>
      <c r="EF11" s="12">
        <v>117163.07</v>
      </c>
      <c r="EG11" s="12">
        <v>49716.29</v>
      </c>
      <c r="EH11" s="12">
        <v>3226427.96</v>
      </c>
      <c r="EI11" s="12">
        <v>1996504.21</v>
      </c>
      <c r="EJ11" s="12">
        <v>133124.13</v>
      </c>
      <c r="EK11" s="12">
        <v>35644.22</v>
      </c>
      <c r="EL11" s="12">
        <v>240421.89</v>
      </c>
      <c r="EM11" s="12">
        <v>276884.05</v>
      </c>
      <c r="EN11" s="12">
        <v>140715.45000000001</v>
      </c>
      <c r="EO11" s="12">
        <v>216670.19</v>
      </c>
      <c r="EP11" s="12">
        <v>994434.47</v>
      </c>
      <c r="EQ11" s="12">
        <v>203079.47</v>
      </c>
      <c r="ER11" s="12">
        <v>103570.89</v>
      </c>
      <c r="ES11" s="12">
        <v>130038.67</v>
      </c>
      <c r="ET11" s="12">
        <v>183859.64</v>
      </c>
      <c r="EU11" s="12">
        <v>42198.99</v>
      </c>
      <c r="EV11" s="12">
        <v>331889.78000000003</v>
      </c>
      <c r="EW11" s="12">
        <v>19212.05</v>
      </c>
      <c r="EX11" s="12">
        <v>103092.08</v>
      </c>
      <c r="EY11" s="12">
        <v>89563.44</v>
      </c>
      <c r="EZ11" s="12">
        <v>1522315.17</v>
      </c>
      <c r="FA11" s="12">
        <v>455931.68</v>
      </c>
      <c r="FB11" s="12">
        <v>899627.18</v>
      </c>
      <c r="FC11" s="12">
        <v>153118.03</v>
      </c>
      <c r="FD11" s="12">
        <v>62925.33</v>
      </c>
      <c r="FE11" s="12">
        <v>68487.77</v>
      </c>
      <c r="FF11" s="12">
        <v>69406.48</v>
      </c>
      <c r="FG11" s="12">
        <v>108930.72</v>
      </c>
      <c r="FH11" s="12">
        <v>542348.28</v>
      </c>
      <c r="FI11" s="12">
        <v>836381.7</v>
      </c>
      <c r="FJ11" s="12">
        <v>900117.46</v>
      </c>
      <c r="FK11" s="12">
        <v>1775900.84</v>
      </c>
      <c r="FL11" s="12">
        <v>516897.45</v>
      </c>
      <c r="FM11" s="12">
        <v>3429327.89</v>
      </c>
      <c r="FN11" s="12">
        <v>610850.93000000005</v>
      </c>
      <c r="FO11" s="12">
        <v>730138.31</v>
      </c>
      <c r="FP11" s="12">
        <v>397901.97</v>
      </c>
      <c r="FQ11" s="12">
        <v>171983.93</v>
      </c>
      <c r="FR11" s="12">
        <v>70738.2</v>
      </c>
      <c r="FS11" s="12">
        <v>106268.9</v>
      </c>
      <c r="FT11" s="12">
        <v>288766.2</v>
      </c>
      <c r="FU11" s="12">
        <v>189342.5</v>
      </c>
      <c r="FV11" s="12">
        <v>47020.12</v>
      </c>
      <c r="FW11" s="12">
        <v>37968.07</v>
      </c>
      <c r="FX11" s="12">
        <v>0</v>
      </c>
      <c r="FY11" s="4">
        <f>SUM(B11:FX11)</f>
        <v>241726665.77999988</v>
      </c>
      <c r="FZ11" s="4"/>
    </row>
    <row r="12" spans="1:254" x14ac:dyDescent="0.25">
      <c r="A12" t="s">
        <v>0</v>
      </c>
      <c r="B12" s="10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10"/>
      <c r="FW12" s="8"/>
      <c r="FX12" s="10"/>
    </row>
    <row r="13" spans="1:254" x14ac:dyDescent="0.25">
      <c r="A13" t="s">
        <v>411</v>
      </c>
      <c r="B13" s="13">
        <v>41455576.739445828</v>
      </c>
      <c r="C13" s="13">
        <v>254246325.00177997</v>
      </c>
      <c r="D13" s="13">
        <v>25597299.531970289</v>
      </c>
      <c r="E13" s="13">
        <v>159319158.99780154</v>
      </c>
      <c r="F13" s="13">
        <v>3812015.5948473848</v>
      </c>
      <c r="G13" s="13">
        <v>9090883.6455481462</v>
      </c>
      <c r="H13" s="13">
        <v>52252135.345549904</v>
      </c>
      <c r="I13" s="13">
        <v>18179288.805309564</v>
      </c>
      <c r="J13" s="13">
        <v>2857655.2550430964</v>
      </c>
      <c r="K13" s="13">
        <v>1143724.3005788331</v>
      </c>
      <c r="L13" s="13">
        <v>4143586.7832929706</v>
      </c>
      <c r="M13" s="13">
        <v>385799398.84135985</v>
      </c>
      <c r="N13" s="13">
        <v>64449735.29339166</v>
      </c>
      <c r="O13" s="13">
        <v>3833664.0771786519</v>
      </c>
      <c r="P13" s="13">
        <v>289157459.18627828</v>
      </c>
      <c r="Q13" s="13">
        <v>65806804.08015494</v>
      </c>
      <c r="R13" s="13">
        <v>1891553.9333610176</v>
      </c>
      <c r="S13" s="13">
        <v>2583087.1600510906</v>
      </c>
      <c r="T13" s="13">
        <v>523341.56375773164</v>
      </c>
      <c r="U13" s="13">
        <v>3087541.8081334834</v>
      </c>
      <c r="V13" s="13">
        <v>3481113.8789970544</v>
      </c>
      <c r="W13" s="13">
        <v>908113.0137922602</v>
      </c>
      <c r="X13" s="13">
        <v>9455547.5897281915</v>
      </c>
      <c r="Y13" s="13">
        <v>3111546.6774590267</v>
      </c>
      <c r="Z13" s="13">
        <v>155640302.88332236</v>
      </c>
      <c r="AA13" s="13">
        <v>13314929.008747408</v>
      </c>
      <c r="AB13" s="13">
        <v>1438611.5764846886</v>
      </c>
      <c r="AC13" s="13">
        <v>3912443.5687673036</v>
      </c>
      <c r="AD13" s="13">
        <v>1448783.6748465858</v>
      </c>
      <c r="AE13" s="13">
        <v>2298414.1838661865</v>
      </c>
      <c r="AF13" s="13">
        <v>3082064.5966942059</v>
      </c>
      <c r="AG13" s="13">
        <v>10506415.697390746</v>
      </c>
      <c r="AH13" s="13">
        <v>5122989.3418603344</v>
      </c>
      <c r="AI13" s="13">
        <v>2341831.6961806393</v>
      </c>
      <c r="AJ13" s="13">
        <v>1913814.3072252143</v>
      </c>
      <c r="AK13" s="13">
        <v>1808665.1725417837</v>
      </c>
      <c r="AL13" s="13">
        <v>3868838.4099782845</v>
      </c>
      <c r="AM13" s="13">
        <v>3.4924596548080444E-10</v>
      </c>
      <c r="AN13" s="13">
        <v>31698399.850101914</v>
      </c>
      <c r="AO13" s="13">
        <v>204868665.94893593</v>
      </c>
      <c r="AP13" s="13">
        <v>2350203.0573199717</v>
      </c>
      <c r="AQ13" s="13">
        <v>332738402.52017909</v>
      </c>
      <c r="AR13" s="13">
        <v>12490679.002015799</v>
      </c>
      <c r="AS13" s="13">
        <v>17326425.326564047</v>
      </c>
      <c r="AT13" s="13">
        <v>3009252.8288370227</v>
      </c>
      <c r="AU13" s="13">
        <v>3530384.7354001254</v>
      </c>
      <c r="AV13" s="13">
        <v>3302649.1996339625</v>
      </c>
      <c r="AW13" s="13">
        <v>962343.36711743195</v>
      </c>
      <c r="AX13" s="13">
        <v>4222927.1981560364</v>
      </c>
      <c r="AY13" s="13">
        <v>123086996.59645872</v>
      </c>
      <c r="AZ13" s="13">
        <v>71354356.975313053</v>
      </c>
      <c r="BA13" s="13">
        <v>75297968.798418984</v>
      </c>
      <c r="BB13" s="13">
        <v>141067669.30027819</v>
      </c>
      <c r="BC13" s="13">
        <v>21417447.3491784</v>
      </c>
      <c r="BD13" s="13">
        <v>8594556.3366775159</v>
      </c>
      <c r="BE13" s="13">
        <v>185414768.72833124</v>
      </c>
      <c r="BF13" s="13">
        <v>9608203.0493873693</v>
      </c>
      <c r="BG13" s="13">
        <v>5349740.8710217597</v>
      </c>
      <c r="BH13" s="13">
        <v>3763648.4148233016</v>
      </c>
      <c r="BI13" s="13">
        <v>38093314.560006939</v>
      </c>
      <c r="BJ13" s="13">
        <v>281494312.79655498</v>
      </c>
      <c r="BK13" s="13">
        <v>1994704.6092244838</v>
      </c>
      <c r="BL13" s="13">
        <v>4719940.4130589515</v>
      </c>
      <c r="BM13" s="13">
        <v>23745042.405776948</v>
      </c>
      <c r="BN13" s="13">
        <v>10265531.122174527</v>
      </c>
      <c r="BO13" s="13">
        <v>523740.2626515103</v>
      </c>
      <c r="BP13" s="13">
        <v>15980967.530457541</v>
      </c>
      <c r="BQ13" s="13">
        <v>39144499.635889485</v>
      </c>
      <c r="BR13" s="13">
        <v>9793130.6769616753</v>
      </c>
      <c r="BS13" s="13">
        <v>2344639.3908728389</v>
      </c>
      <c r="BT13" s="13">
        <v>3499996.2553755892</v>
      </c>
      <c r="BU13" s="13">
        <v>486.93978055578191</v>
      </c>
      <c r="BV13" s="13">
        <v>3543019.1377125881</v>
      </c>
      <c r="BW13" s="13">
        <v>457106.92525915249</v>
      </c>
      <c r="BX13" s="13">
        <v>1878969.1889525705</v>
      </c>
      <c r="BY13" s="13">
        <v>2367284.5457297242</v>
      </c>
      <c r="BZ13" s="13">
        <v>350470.22082647134</v>
      </c>
      <c r="CA13" s="13">
        <v>385239643.04479438</v>
      </c>
      <c r="CB13" s="13">
        <v>2841873.50069367</v>
      </c>
      <c r="CC13" s="13">
        <v>2938477.7790777814</v>
      </c>
      <c r="CD13" s="13">
        <v>1706902.727916185</v>
      </c>
      <c r="CE13" s="13">
        <v>1470709.9138399125</v>
      </c>
      <c r="CF13" s="13">
        <v>2877338.8893505749</v>
      </c>
      <c r="CG13" s="13">
        <v>1779546.5457221954</v>
      </c>
      <c r="CH13" s="13">
        <v>4825649.6230126452</v>
      </c>
      <c r="CI13" s="13">
        <v>95280.315531259694</v>
      </c>
      <c r="CJ13" s="13">
        <v>38029130.376890756</v>
      </c>
      <c r="CK13" s="13">
        <v>11911738.787626034</v>
      </c>
      <c r="CL13" s="13">
        <v>7794336.0815741774</v>
      </c>
      <c r="CM13" s="13">
        <v>158601401.71288237</v>
      </c>
      <c r="CN13" s="13">
        <v>55644708.831515685</v>
      </c>
      <c r="CO13" s="13">
        <v>14.2385406793328</v>
      </c>
      <c r="CP13" s="13">
        <v>6925655.2777761836</v>
      </c>
      <c r="CQ13" s="13">
        <v>3282517.7376577398</v>
      </c>
      <c r="CR13" s="13">
        <v>2747700.1749702501</v>
      </c>
      <c r="CS13" s="13">
        <v>1424770.0661271263</v>
      </c>
      <c r="CT13" s="13">
        <v>4150433.348902205</v>
      </c>
      <c r="CU13" s="13">
        <v>713501.97079146013</v>
      </c>
      <c r="CV13" s="13">
        <v>2323934.1523754592</v>
      </c>
      <c r="CW13" s="13">
        <v>3418673.7672381676</v>
      </c>
      <c r="CX13" s="13">
        <v>1037460.8913155391</v>
      </c>
      <c r="CY13" s="13">
        <v>13224008.655602479</v>
      </c>
      <c r="CZ13" s="13">
        <v>2129213.0768989953</v>
      </c>
      <c r="DA13" s="13">
        <v>3528476.3685221761</v>
      </c>
      <c r="DB13" s="13">
        <v>1998148.9836526522</v>
      </c>
      <c r="DC13" s="13">
        <v>2148687.7408794169</v>
      </c>
      <c r="DD13" s="13">
        <v>2232032.2547362042</v>
      </c>
      <c r="DE13" s="13">
        <v>128640874.38028455</v>
      </c>
      <c r="DF13" s="13">
        <v>734205.41482587543</v>
      </c>
      <c r="DG13" s="13">
        <v>9263525.1669306476</v>
      </c>
      <c r="DH13" s="13">
        <v>11882008.973083442</v>
      </c>
      <c r="DI13" s="13">
        <v>6223614.2114125397</v>
      </c>
      <c r="DJ13" s="13">
        <v>5146291.4104366256</v>
      </c>
      <c r="DK13" s="13">
        <v>39810712.300936058</v>
      </c>
      <c r="DL13" s="13">
        <v>3572345.3982817815</v>
      </c>
      <c r="DM13" s="13">
        <v>7660576.0451398026</v>
      </c>
      <c r="DN13" s="13">
        <v>26546126.222228929</v>
      </c>
      <c r="DO13" s="13">
        <v>2818539.2764801062</v>
      </c>
      <c r="DP13" s="13">
        <v>228.93303865776397</v>
      </c>
      <c r="DQ13" s="13">
        <v>13114744.901219353</v>
      </c>
      <c r="DR13" s="13">
        <v>7052545.1522994014</v>
      </c>
      <c r="DS13" s="13">
        <v>3232880.6449969877</v>
      </c>
      <c r="DT13" s="13">
        <v>4242903.1957447855</v>
      </c>
      <c r="DU13" s="13">
        <v>3564099.151032465</v>
      </c>
      <c r="DV13" s="13">
        <v>4014574.92511439</v>
      </c>
      <c r="DW13" s="13">
        <v>912011.93639710383</v>
      </c>
      <c r="DX13" s="13">
        <v>1260014.7465464489</v>
      </c>
      <c r="DY13" s="13">
        <v>3152162.6192726409</v>
      </c>
      <c r="DZ13" s="13">
        <v>11.612502221018076</v>
      </c>
      <c r="EA13" s="13">
        <v>4609706.3550897157</v>
      </c>
      <c r="EB13" s="13">
        <v>3179132.7061377307</v>
      </c>
      <c r="EC13" s="13">
        <v>1.7462298274040222E-9</v>
      </c>
      <c r="ED13" s="13">
        <v>3017020.9061586559</v>
      </c>
      <c r="EE13" s="13">
        <v>13752313.037479077</v>
      </c>
      <c r="EF13" s="13">
        <v>3064636.9819492479</v>
      </c>
      <c r="EG13" s="13">
        <v>3593761.0775133721</v>
      </c>
      <c r="EH13" s="13">
        <v>121186199.46734937</v>
      </c>
      <c r="EI13" s="13">
        <v>75562987.794366792</v>
      </c>
      <c r="EJ13" s="13">
        <v>4612904.3406039728</v>
      </c>
      <c r="EK13" s="13">
        <v>4086340.0548636499</v>
      </c>
      <c r="EL13" s="13">
        <v>2577672.2358525703</v>
      </c>
      <c r="EM13" s="13">
        <v>9307649.4629942775</v>
      </c>
      <c r="EN13" s="13">
        <v>3308922.8226418188</v>
      </c>
      <c r="EO13" s="13">
        <v>1913219.1921745767</v>
      </c>
      <c r="EP13" s="13">
        <v>17809060.561356787</v>
      </c>
      <c r="EQ13" s="13">
        <v>1763028.4063360004</v>
      </c>
      <c r="ER13" s="13">
        <v>2377280.3101358926</v>
      </c>
      <c r="ES13" s="13">
        <v>2564296.9783332283</v>
      </c>
      <c r="ET13" s="13">
        <v>6314550.7665420212</v>
      </c>
      <c r="EU13" s="13">
        <v>646149.71949653747</v>
      </c>
      <c r="EV13" s="13">
        <v>3425386.6465244805</v>
      </c>
      <c r="EW13" s="13">
        <v>3140663.8552762233</v>
      </c>
      <c r="EX13" s="13">
        <v>7958934.2614614014</v>
      </c>
      <c r="EY13" s="13">
        <v>1848805.7253242531</v>
      </c>
      <c r="EZ13" s="13">
        <v>1.862645149230957E-9</v>
      </c>
      <c r="FA13" s="13">
        <v>0</v>
      </c>
      <c r="FB13" s="13">
        <v>8423206.2955189068</v>
      </c>
      <c r="FC13" s="13">
        <v>4021161.4442000412</v>
      </c>
      <c r="FD13" s="13">
        <v>1331069.8040118855</v>
      </c>
      <c r="FE13" s="13">
        <v>2991354.9659392918</v>
      </c>
      <c r="FF13" s="13">
        <v>1868121.0626985477</v>
      </c>
      <c r="FG13" s="13">
        <v>681296.69194443419</v>
      </c>
      <c r="FH13" s="13">
        <v>5786201.0379928621</v>
      </c>
      <c r="FI13" s="13">
        <v>827873.48039734294</v>
      </c>
      <c r="FJ13" s="13">
        <v>6046142.3320139917</v>
      </c>
      <c r="FK13" s="13">
        <v>28774908.12115128</v>
      </c>
      <c r="FL13" s="13">
        <v>17247826.129045293</v>
      </c>
      <c r="FM13" s="13">
        <v>170543884.12996358</v>
      </c>
      <c r="FN13" s="13">
        <v>0</v>
      </c>
      <c r="FO13" s="13">
        <v>7594811.7979642842</v>
      </c>
      <c r="FP13" s="13">
        <v>412899.65472720074</v>
      </c>
      <c r="FQ13" s="13">
        <v>1.7462298274040222E-10</v>
      </c>
      <c r="FR13" s="13">
        <v>1310840.4629558499</v>
      </c>
      <c r="FS13" s="13">
        <v>0</v>
      </c>
      <c r="FT13" s="13">
        <v>6571401.6911767544</v>
      </c>
      <c r="FU13" s="13">
        <v>6927105.8576988876</v>
      </c>
      <c r="FV13" s="13">
        <v>2731068.9945910117</v>
      </c>
      <c r="FW13" s="13">
        <v>1051639.914993631</v>
      </c>
      <c r="FX13" s="13">
        <f>FX8</f>
        <v>239312138.28</v>
      </c>
      <c r="FY13" s="4">
        <f>SUM(B13:FX13)</f>
        <v>5140500046.5636969</v>
      </c>
      <c r="FZ13" s="4"/>
      <c r="GA13" s="4"/>
    </row>
    <row r="14" spans="1:254" x14ac:dyDescent="0.25">
      <c r="A14" t="s">
        <v>393</v>
      </c>
      <c r="B14" s="14">
        <v>9</v>
      </c>
      <c r="C14" s="14">
        <v>9</v>
      </c>
      <c r="D14" s="14">
        <v>9</v>
      </c>
      <c r="E14" s="14">
        <v>9</v>
      </c>
      <c r="F14" s="14">
        <v>9</v>
      </c>
      <c r="G14" s="14">
        <v>9</v>
      </c>
      <c r="H14" s="14">
        <v>9</v>
      </c>
      <c r="I14" s="14">
        <v>12</v>
      </c>
      <c r="J14" s="14">
        <v>12</v>
      </c>
      <c r="K14" s="14">
        <v>9</v>
      </c>
      <c r="L14" s="14">
        <v>9</v>
      </c>
      <c r="M14" s="14">
        <v>9</v>
      </c>
      <c r="N14" s="14">
        <v>9</v>
      </c>
      <c r="O14" s="14">
        <v>12</v>
      </c>
      <c r="P14" s="14">
        <v>9</v>
      </c>
      <c r="Q14" s="14">
        <v>12</v>
      </c>
      <c r="R14" s="14">
        <v>9</v>
      </c>
      <c r="S14" s="14">
        <v>9</v>
      </c>
      <c r="T14" s="14">
        <v>9</v>
      </c>
      <c r="U14" s="14">
        <v>12</v>
      </c>
      <c r="V14" s="14">
        <v>9</v>
      </c>
      <c r="W14" s="14">
        <v>9</v>
      </c>
      <c r="X14" s="14">
        <v>12</v>
      </c>
      <c r="Y14" s="14">
        <v>9</v>
      </c>
      <c r="Z14" s="14">
        <v>9</v>
      </c>
      <c r="AA14" s="14">
        <v>9</v>
      </c>
      <c r="AB14" s="14">
        <v>9</v>
      </c>
      <c r="AC14" s="14">
        <v>9</v>
      </c>
      <c r="AD14" s="14">
        <v>12</v>
      </c>
      <c r="AE14" s="14">
        <v>12</v>
      </c>
      <c r="AF14" s="14">
        <v>9</v>
      </c>
      <c r="AG14" s="14">
        <v>9</v>
      </c>
      <c r="AH14" s="14">
        <v>12</v>
      </c>
      <c r="AI14" s="14">
        <v>9</v>
      </c>
      <c r="AJ14" s="14">
        <v>12</v>
      </c>
      <c r="AK14" s="14">
        <v>9</v>
      </c>
      <c r="AL14" s="14">
        <v>9</v>
      </c>
      <c r="AM14" s="14">
        <v>9</v>
      </c>
      <c r="AN14" s="14">
        <v>9</v>
      </c>
      <c r="AO14" s="14">
        <v>9</v>
      </c>
      <c r="AP14" s="14">
        <v>9</v>
      </c>
      <c r="AQ14" s="14">
        <v>9</v>
      </c>
      <c r="AR14" s="14">
        <v>9</v>
      </c>
      <c r="AS14" s="14">
        <v>9</v>
      </c>
      <c r="AT14" s="14">
        <v>12</v>
      </c>
      <c r="AU14" s="14">
        <v>9</v>
      </c>
      <c r="AV14" s="14">
        <v>9</v>
      </c>
      <c r="AW14" s="14">
        <v>9</v>
      </c>
      <c r="AX14" s="14">
        <v>9</v>
      </c>
      <c r="AY14" s="14">
        <v>9</v>
      </c>
      <c r="AZ14" s="14">
        <v>9</v>
      </c>
      <c r="BA14" s="14">
        <v>9</v>
      </c>
      <c r="BB14" s="14">
        <v>9</v>
      </c>
      <c r="BC14" s="14">
        <v>9</v>
      </c>
      <c r="BD14" s="14">
        <v>9</v>
      </c>
      <c r="BE14" s="14">
        <v>9</v>
      </c>
      <c r="BF14" s="14">
        <v>9</v>
      </c>
      <c r="BG14" s="14">
        <v>9</v>
      </c>
      <c r="BH14" s="14">
        <v>9</v>
      </c>
      <c r="BI14" s="14">
        <v>9</v>
      </c>
      <c r="BJ14" s="14">
        <v>9</v>
      </c>
      <c r="BK14" s="14">
        <v>12</v>
      </c>
      <c r="BL14" s="14">
        <v>9</v>
      </c>
      <c r="BM14" s="14">
        <v>9</v>
      </c>
      <c r="BN14" s="14">
        <v>12</v>
      </c>
      <c r="BO14" s="14">
        <v>9</v>
      </c>
      <c r="BP14" s="14">
        <v>9</v>
      </c>
      <c r="BQ14" s="14">
        <v>9</v>
      </c>
      <c r="BR14" s="14">
        <v>9</v>
      </c>
      <c r="BS14" s="14">
        <v>12</v>
      </c>
      <c r="BT14" s="14">
        <v>12</v>
      </c>
      <c r="BU14" s="14">
        <v>9</v>
      </c>
      <c r="BV14" s="14">
        <v>9</v>
      </c>
      <c r="BW14" s="14">
        <v>9</v>
      </c>
      <c r="BX14" s="14">
        <v>9</v>
      </c>
      <c r="BY14" s="14">
        <v>9</v>
      </c>
      <c r="BZ14" s="14">
        <v>9</v>
      </c>
      <c r="CA14" s="14">
        <v>9</v>
      </c>
      <c r="CB14" s="14">
        <v>12</v>
      </c>
      <c r="CC14" s="14">
        <v>9</v>
      </c>
      <c r="CD14" s="14">
        <v>9</v>
      </c>
      <c r="CE14" s="14">
        <v>12</v>
      </c>
      <c r="CF14" s="14">
        <v>12</v>
      </c>
      <c r="CG14" s="14">
        <v>9</v>
      </c>
      <c r="CH14" s="14">
        <v>9</v>
      </c>
      <c r="CI14" s="14">
        <v>9</v>
      </c>
      <c r="CJ14" s="14">
        <v>12</v>
      </c>
      <c r="CK14" s="14">
        <v>9</v>
      </c>
      <c r="CL14" s="14">
        <v>12</v>
      </c>
      <c r="CM14" s="14">
        <v>9</v>
      </c>
      <c r="CN14" s="14">
        <v>9</v>
      </c>
      <c r="CO14" s="14">
        <v>9</v>
      </c>
      <c r="CP14" s="14">
        <v>9</v>
      </c>
      <c r="CQ14" s="14">
        <v>9</v>
      </c>
      <c r="CR14" s="14">
        <v>12</v>
      </c>
      <c r="CS14" s="14">
        <v>12</v>
      </c>
      <c r="CT14" s="14">
        <v>12</v>
      </c>
      <c r="CU14" s="14">
        <v>9</v>
      </c>
      <c r="CV14" s="14">
        <v>9</v>
      </c>
      <c r="CW14" s="14">
        <v>9</v>
      </c>
      <c r="CX14" s="14">
        <v>9</v>
      </c>
      <c r="CY14" s="14">
        <v>9</v>
      </c>
      <c r="CZ14" s="14">
        <v>12</v>
      </c>
      <c r="DA14" s="14">
        <v>12</v>
      </c>
      <c r="DB14" s="14">
        <v>12</v>
      </c>
      <c r="DC14" s="14">
        <v>9</v>
      </c>
      <c r="DD14" s="14">
        <v>12</v>
      </c>
      <c r="DE14" s="14">
        <v>9</v>
      </c>
      <c r="DF14" s="14">
        <v>12</v>
      </c>
      <c r="DG14" s="14">
        <v>9</v>
      </c>
      <c r="DH14" s="14">
        <v>9</v>
      </c>
      <c r="DI14" s="14">
        <v>9</v>
      </c>
      <c r="DJ14" s="14">
        <v>12</v>
      </c>
      <c r="DK14" s="14">
        <v>12</v>
      </c>
      <c r="DL14" s="14">
        <v>9</v>
      </c>
      <c r="DM14" s="14">
        <v>9</v>
      </c>
      <c r="DN14" s="14">
        <v>9</v>
      </c>
      <c r="DO14" s="14">
        <v>12</v>
      </c>
      <c r="DP14" s="14">
        <v>12</v>
      </c>
      <c r="DQ14" s="14">
        <v>12</v>
      </c>
      <c r="DR14" s="14">
        <v>12</v>
      </c>
      <c r="DS14" s="14">
        <v>12</v>
      </c>
      <c r="DT14" s="14">
        <v>12</v>
      </c>
      <c r="DU14" s="14">
        <v>9</v>
      </c>
      <c r="DV14" s="14">
        <v>9</v>
      </c>
      <c r="DW14" s="14">
        <v>9</v>
      </c>
      <c r="DX14" s="14">
        <v>9</v>
      </c>
      <c r="DY14" s="14">
        <v>9</v>
      </c>
      <c r="DZ14" s="14">
        <v>9</v>
      </c>
      <c r="EA14" s="14">
        <v>12</v>
      </c>
      <c r="EB14" s="14">
        <v>12</v>
      </c>
      <c r="EC14" s="14">
        <v>9</v>
      </c>
      <c r="ED14" s="14">
        <v>12</v>
      </c>
      <c r="EE14" s="14">
        <v>12</v>
      </c>
      <c r="EF14" s="14">
        <v>12</v>
      </c>
      <c r="EG14" s="14">
        <v>12</v>
      </c>
      <c r="EH14" s="14">
        <v>12</v>
      </c>
      <c r="EI14" s="14">
        <v>9</v>
      </c>
      <c r="EJ14" s="14">
        <v>9</v>
      </c>
      <c r="EK14" s="14">
        <v>9</v>
      </c>
      <c r="EL14" s="14">
        <v>9</v>
      </c>
      <c r="EM14" s="14">
        <v>9</v>
      </c>
      <c r="EN14" s="14">
        <v>12</v>
      </c>
      <c r="EO14" s="14">
        <v>9</v>
      </c>
      <c r="EP14" s="14">
        <v>9</v>
      </c>
      <c r="EQ14" s="14">
        <v>12</v>
      </c>
      <c r="ER14" s="14">
        <v>12</v>
      </c>
      <c r="ES14" s="14">
        <v>12</v>
      </c>
      <c r="ET14" s="14">
        <v>12</v>
      </c>
      <c r="EU14" s="14">
        <v>9</v>
      </c>
      <c r="EV14" s="14">
        <v>9</v>
      </c>
      <c r="EW14" s="14">
        <v>12</v>
      </c>
      <c r="EX14" s="14">
        <v>9</v>
      </c>
      <c r="EY14" s="14">
        <v>12</v>
      </c>
      <c r="EZ14" s="14">
        <v>9</v>
      </c>
      <c r="FA14" s="14">
        <v>9</v>
      </c>
      <c r="FB14" s="14">
        <v>9</v>
      </c>
      <c r="FC14" s="14">
        <v>12</v>
      </c>
      <c r="FD14" s="14">
        <v>12</v>
      </c>
      <c r="FE14" s="14">
        <v>9</v>
      </c>
      <c r="FF14" s="14">
        <v>12</v>
      </c>
      <c r="FG14" s="14">
        <v>9</v>
      </c>
      <c r="FH14" s="14">
        <v>9</v>
      </c>
      <c r="FI14" s="14">
        <v>12</v>
      </c>
      <c r="FJ14" s="14">
        <v>9</v>
      </c>
      <c r="FK14" s="14">
        <v>9</v>
      </c>
      <c r="FL14" s="14">
        <v>9</v>
      </c>
      <c r="FM14" s="14">
        <v>9</v>
      </c>
      <c r="FN14" s="14">
        <v>9</v>
      </c>
      <c r="FO14" s="14">
        <v>9</v>
      </c>
      <c r="FP14" s="14">
        <v>9</v>
      </c>
      <c r="FQ14" s="14">
        <v>9</v>
      </c>
      <c r="FR14" s="14">
        <v>9</v>
      </c>
      <c r="FS14" s="14">
        <v>9</v>
      </c>
      <c r="FT14" s="14">
        <v>12</v>
      </c>
      <c r="FU14" s="14">
        <v>12</v>
      </c>
      <c r="FV14" s="14">
        <v>9</v>
      </c>
      <c r="FW14" s="14">
        <v>9</v>
      </c>
      <c r="FX14" s="14">
        <v>12</v>
      </c>
      <c r="FY14" s="15"/>
      <c r="FZ14" s="4">
        <f>COUNTIF(B14:FY14,12)</f>
        <v>57</v>
      </c>
    </row>
    <row r="15" spans="1:254" x14ac:dyDescent="0.25">
      <c r="A15" t="s">
        <v>394</v>
      </c>
      <c r="B15" s="10">
        <f>B13</f>
        <v>41455576.739445828</v>
      </c>
      <c r="C15" s="10">
        <f t="shared" ref="C15:BN15" si="0">C13</f>
        <v>254246325.00177997</v>
      </c>
      <c r="D15" s="10">
        <f t="shared" si="0"/>
        <v>25597299.531970289</v>
      </c>
      <c r="E15" s="10">
        <f t="shared" si="0"/>
        <v>159319158.99780154</v>
      </c>
      <c r="F15" s="10">
        <f t="shared" si="0"/>
        <v>3812015.5948473848</v>
      </c>
      <c r="G15" s="10">
        <f t="shared" si="0"/>
        <v>9090883.6455481462</v>
      </c>
      <c r="H15" s="10">
        <f t="shared" si="0"/>
        <v>52252135.345549904</v>
      </c>
      <c r="I15" s="10">
        <f t="shared" si="0"/>
        <v>18179288.805309564</v>
      </c>
      <c r="J15" s="10">
        <f t="shared" si="0"/>
        <v>2857655.2550430964</v>
      </c>
      <c r="K15" s="10">
        <f t="shared" si="0"/>
        <v>1143724.3005788331</v>
      </c>
      <c r="L15" s="10">
        <f t="shared" si="0"/>
        <v>4143586.7832929706</v>
      </c>
      <c r="M15" s="10">
        <f t="shared" si="0"/>
        <v>385799398.84135985</v>
      </c>
      <c r="N15" s="10">
        <f t="shared" si="0"/>
        <v>64449735.29339166</v>
      </c>
      <c r="O15" s="10">
        <f t="shared" si="0"/>
        <v>3833664.0771786519</v>
      </c>
      <c r="P15" s="10">
        <f t="shared" si="0"/>
        <v>289157459.18627828</v>
      </c>
      <c r="Q15" s="10">
        <f t="shared" si="0"/>
        <v>65806804.08015494</v>
      </c>
      <c r="R15" s="10">
        <f t="shared" si="0"/>
        <v>1891553.9333610176</v>
      </c>
      <c r="S15" s="10">
        <f t="shared" si="0"/>
        <v>2583087.1600510906</v>
      </c>
      <c r="T15" s="10">
        <f t="shared" si="0"/>
        <v>523341.56375773164</v>
      </c>
      <c r="U15" s="10">
        <f t="shared" si="0"/>
        <v>3087541.8081334834</v>
      </c>
      <c r="V15" s="10">
        <f t="shared" si="0"/>
        <v>3481113.8789970544</v>
      </c>
      <c r="W15" s="10">
        <f t="shared" si="0"/>
        <v>908113.0137922602</v>
      </c>
      <c r="X15" s="10">
        <f t="shared" si="0"/>
        <v>9455547.5897281915</v>
      </c>
      <c r="Y15" s="10">
        <f t="shared" si="0"/>
        <v>3111546.6774590267</v>
      </c>
      <c r="Z15" s="10">
        <f t="shared" si="0"/>
        <v>155640302.88332236</v>
      </c>
      <c r="AA15" s="10">
        <f t="shared" si="0"/>
        <v>13314929.008747408</v>
      </c>
      <c r="AB15" s="10">
        <f t="shared" si="0"/>
        <v>1438611.5764846886</v>
      </c>
      <c r="AC15" s="10">
        <f t="shared" si="0"/>
        <v>3912443.5687673036</v>
      </c>
      <c r="AD15" s="10">
        <f t="shared" si="0"/>
        <v>1448783.6748465858</v>
      </c>
      <c r="AE15" s="10">
        <f t="shared" si="0"/>
        <v>2298414.1838661865</v>
      </c>
      <c r="AF15" s="10">
        <f t="shared" si="0"/>
        <v>3082064.5966942059</v>
      </c>
      <c r="AG15" s="10">
        <f t="shared" si="0"/>
        <v>10506415.697390746</v>
      </c>
      <c r="AH15" s="10">
        <f t="shared" si="0"/>
        <v>5122989.3418603344</v>
      </c>
      <c r="AI15" s="10">
        <f t="shared" si="0"/>
        <v>2341831.6961806393</v>
      </c>
      <c r="AJ15" s="10">
        <f t="shared" si="0"/>
        <v>1913814.3072252143</v>
      </c>
      <c r="AK15" s="10">
        <f t="shared" si="0"/>
        <v>1808665.1725417837</v>
      </c>
      <c r="AL15" s="10">
        <f t="shared" si="0"/>
        <v>3868838.4099782845</v>
      </c>
      <c r="AM15" s="10">
        <f t="shared" si="0"/>
        <v>3.4924596548080444E-10</v>
      </c>
      <c r="AN15" s="10">
        <f t="shared" si="0"/>
        <v>31698399.850101914</v>
      </c>
      <c r="AO15" s="10">
        <f t="shared" si="0"/>
        <v>204868665.94893593</v>
      </c>
      <c r="AP15" s="10">
        <f t="shared" si="0"/>
        <v>2350203.0573199717</v>
      </c>
      <c r="AQ15" s="10">
        <f t="shared" si="0"/>
        <v>332738402.52017909</v>
      </c>
      <c r="AR15" s="10">
        <f t="shared" si="0"/>
        <v>12490679.002015799</v>
      </c>
      <c r="AS15" s="10">
        <f t="shared" si="0"/>
        <v>17326425.326564047</v>
      </c>
      <c r="AT15" s="10">
        <f t="shared" si="0"/>
        <v>3009252.8288370227</v>
      </c>
      <c r="AU15" s="10">
        <f t="shared" si="0"/>
        <v>3530384.7354001254</v>
      </c>
      <c r="AV15" s="10">
        <f t="shared" si="0"/>
        <v>3302649.1996339625</v>
      </c>
      <c r="AW15" s="10">
        <f t="shared" si="0"/>
        <v>962343.36711743195</v>
      </c>
      <c r="AX15" s="10">
        <f t="shared" si="0"/>
        <v>4222927.1981560364</v>
      </c>
      <c r="AY15" s="10">
        <f t="shared" si="0"/>
        <v>123086996.59645872</v>
      </c>
      <c r="AZ15" s="10">
        <f t="shared" si="0"/>
        <v>71354356.975313053</v>
      </c>
      <c r="BA15" s="10">
        <f t="shared" si="0"/>
        <v>75297968.798418984</v>
      </c>
      <c r="BB15" s="10">
        <f t="shared" si="0"/>
        <v>141067669.30027819</v>
      </c>
      <c r="BC15" s="10">
        <f t="shared" si="0"/>
        <v>21417447.3491784</v>
      </c>
      <c r="BD15" s="10">
        <f t="shared" si="0"/>
        <v>8594556.3366775159</v>
      </c>
      <c r="BE15" s="10">
        <f t="shared" si="0"/>
        <v>185414768.72833124</v>
      </c>
      <c r="BF15" s="10">
        <f t="shared" si="0"/>
        <v>9608203.0493873693</v>
      </c>
      <c r="BG15" s="10">
        <f t="shared" si="0"/>
        <v>5349740.8710217597</v>
      </c>
      <c r="BH15" s="10">
        <f t="shared" si="0"/>
        <v>3763648.4148233016</v>
      </c>
      <c r="BI15" s="10">
        <f t="shared" si="0"/>
        <v>38093314.560006939</v>
      </c>
      <c r="BJ15" s="10">
        <f t="shared" si="0"/>
        <v>281494312.79655498</v>
      </c>
      <c r="BK15" s="10">
        <f t="shared" si="0"/>
        <v>1994704.6092244838</v>
      </c>
      <c r="BL15" s="10">
        <f t="shared" si="0"/>
        <v>4719940.4130589515</v>
      </c>
      <c r="BM15" s="10">
        <f t="shared" si="0"/>
        <v>23745042.405776948</v>
      </c>
      <c r="BN15" s="10">
        <f t="shared" si="0"/>
        <v>10265531.122174527</v>
      </c>
      <c r="BO15" s="10">
        <f t="shared" ref="BO15:DZ15" si="1">BO13</f>
        <v>523740.2626515103</v>
      </c>
      <c r="BP15" s="10">
        <f t="shared" si="1"/>
        <v>15980967.530457541</v>
      </c>
      <c r="BQ15" s="10">
        <f t="shared" si="1"/>
        <v>39144499.635889485</v>
      </c>
      <c r="BR15" s="10">
        <f t="shared" si="1"/>
        <v>9793130.6769616753</v>
      </c>
      <c r="BS15" s="10">
        <f t="shared" si="1"/>
        <v>2344639.3908728389</v>
      </c>
      <c r="BT15" s="10">
        <f t="shared" si="1"/>
        <v>3499996.2553755892</v>
      </c>
      <c r="BU15" s="10">
        <f t="shared" si="1"/>
        <v>486.93978055578191</v>
      </c>
      <c r="BV15" s="10">
        <f t="shared" si="1"/>
        <v>3543019.1377125881</v>
      </c>
      <c r="BW15" s="10">
        <f t="shared" si="1"/>
        <v>457106.92525915249</v>
      </c>
      <c r="BX15" s="10">
        <f t="shared" si="1"/>
        <v>1878969.1889525705</v>
      </c>
      <c r="BY15" s="10">
        <f t="shared" si="1"/>
        <v>2367284.5457297242</v>
      </c>
      <c r="BZ15" s="10">
        <f t="shared" si="1"/>
        <v>350470.22082647134</v>
      </c>
      <c r="CA15" s="10">
        <f t="shared" si="1"/>
        <v>385239643.04479438</v>
      </c>
      <c r="CB15" s="10">
        <f t="shared" si="1"/>
        <v>2841873.50069367</v>
      </c>
      <c r="CC15" s="10">
        <f t="shared" si="1"/>
        <v>2938477.7790777814</v>
      </c>
      <c r="CD15" s="10">
        <f t="shared" si="1"/>
        <v>1706902.727916185</v>
      </c>
      <c r="CE15" s="10">
        <f t="shared" si="1"/>
        <v>1470709.9138399125</v>
      </c>
      <c r="CF15" s="10">
        <f t="shared" si="1"/>
        <v>2877338.8893505749</v>
      </c>
      <c r="CG15" s="10">
        <f t="shared" si="1"/>
        <v>1779546.5457221954</v>
      </c>
      <c r="CH15" s="10">
        <f t="shared" si="1"/>
        <v>4825649.6230126452</v>
      </c>
      <c r="CI15" s="10">
        <f t="shared" si="1"/>
        <v>95280.315531259694</v>
      </c>
      <c r="CJ15" s="10">
        <f t="shared" si="1"/>
        <v>38029130.376890756</v>
      </c>
      <c r="CK15" s="10">
        <f t="shared" si="1"/>
        <v>11911738.787626034</v>
      </c>
      <c r="CL15" s="10">
        <f t="shared" si="1"/>
        <v>7794336.0815741774</v>
      </c>
      <c r="CM15" s="10">
        <f t="shared" si="1"/>
        <v>158601401.71288237</v>
      </c>
      <c r="CN15" s="10">
        <f t="shared" si="1"/>
        <v>55644708.831515685</v>
      </c>
      <c r="CO15" s="10">
        <f t="shared" si="1"/>
        <v>14.2385406793328</v>
      </c>
      <c r="CP15" s="10">
        <f t="shared" si="1"/>
        <v>6925655.2777761836</v>
      </c>
      <c r="CQ15" s="10">
        <f t="shared" si="1"/>
        <v>3282517.7376577398</v>
      </c>
      <c r="CR15" s="10">
        <f t="shared" si="1"/>
        <v>2747700.1749702501</v>
      </c>
      <c r="CS15" s="10">
        <f t="shared" si="1"/>
        <v>1424770.0661271263</v>
      </c>
      <c r="CT15" s="10">
        <f t="shared" si="1"/>
        <v>4150433.348902205</v>
      </c>
      <c r="CU15" s="10">
        <f t="shared" si="1"/>
        <v>713501.97079146013</v>
      </c>
      <c r="CV15" s="10">
        <f t="shared" si="1"/>
        <v>2323934.1523754592</v>
      </c>
      <c r="CW15" s="10">
        <f t="shared" si="1"/>
        <v>3418673.7672381676</v>
      </c>
      <c r="CX15" s="10">
        <f t="shared" si="1"/>
        <v>1037460.8913155391</v>
      </c>
      <c r="CY15" s="10">
        <f t="shared" si="1"/>
        <v>13224008.655602479</v>
      </c>
      <c r="CZ15" s="10">
        <f t="shared" si="1"/>
        <v>2129213.0768989953</v>
      </c>
      <c r="DA15" s="10">
        <f t="shared" si="1"/>
        <v>3528476.3685221761</v>
      </c>
      <c r="DB15" s="10">
        <f t="shared" si="1"/>
        <v>1998148.9836526522</v>
      </c>
      <c r="DC15" s="10">
        <f t="shared" si="1"/>
        <v>2148687.7408794169</v>
      </c>
      <c r="DD15" s="10">
        <f t="shared" si="1"/>
        <v>2232032.2547362042</v>
      </c>
      <c r="DE15" s="10">
        <f t="shared" si="1"/>
        <v>128640874.38028455</v>
      </c>
      <c r="DF15" s="10">
        <f t="shared" si="1"/>
        <v>734205.41482587543</v>
      </c>
      <c r="DG15" s="10">
        <f t="shared" si="1"/>
        <v>9263525.1669306476</v>
      </c>
      <c r="DH15" s="10">
        <f t="shared" si="1"/>
        <v>11882008.973083442</v>
      </c>
      <c r="DI15" s="10">
        <f t="shared" si="1"/>
        <v>6223614.2114125397</v>
      </c>
      <c r="DJ15" s="10">
        <f t="shared" si="1"/>
        <v>5146291.4104366256</v>
      </c>
      <c r="DK15" s="10">
        <f t="shared" si="1"/>
        <v>39810712.300936058</v>
      </c>
      <c r="DL15" s="10">
        <f t="shared" si="1"/>
        <v>3572345.3982817815</v>
      </c>
      <c r="DM15" s="10">
        <f t="shared" si="1"/>
        <v>7660576.0451398026</v>
      </c>
      <c r="DN15" s="10">
        <f t="shared" si="1"/>
        <v>26546126.222228929</v>
      </c>
      <c r="DO15" s="10">
        <f t="shared" si="1"/>
        <v>2818539.2764801062</v>
      </c>
      <c r="DP15" s="10">
        <f t="shared" si="1"/>
        <v>228.93303865776397</v>
      </c>
      <c r="DQ15" s="10">
        <f t="shared" si="1"/>
        <v>13114744.901219353</v>
      </c>
      <c r="DR15" s="10">
        <f t="shared" si="1"/>
        <v>7052545.1522994014</v>
      </c>
      <c r="DS15" s="10">
        <f t="shared" si="1"/>
        <v>3232880.6449969877</v>
      </c>
      <c r="DT15" s="10">
        <f t="shared" si="1"/>
        <v>4242903.1957447855</v>
      </c>
      <c r="DU15" s="10">
        <f t="shared" si="1"/>
        <v>3564099.151032465</v>
      </c>
      <c r="DV15" s="10">
        <f t="shared" si="1"/>
        <v>4014574.92511439</v>
      </c>
      <c r="DW15" s="10">
        <f t="shared" si="1"/>
        <v>912011.93639710383</v>
      </c>
      <c r="DX15" s="10">
        <f t="shared" si="1"/>
        <v>1260014.7465464489</v>
      </c>
      <c r="DY15" s="10">
        <f t="shared" si="1"/>
        <v>3152162.6192726409</v>
      </c>
      <c r="DZ15" s="10">
        <f t="shared" si="1"/>
        <v>11.612502221018076</v>
      </c>
      <c r="EA15" s="10">
        <f t="shared" ref="EA15:FX15" si="2">EA13</f>
        <v>4609706.3550897157</v>
      </c>
      <c r="EB15" s="10">
        <f t="shared" si="2"/>
        <v>3179132.7061377307</v>
      </c>
      <c r="EC15" s="10">
        <f t="shared" si="2"/>
        <v>1.7462298274040222E-9</v>
      </c>
      <c r="ED15" s="10">
        <f t="shared" si="2"/>
        <v>3017020.9061586559</v>
      </c>
      <c r="EE15" s="10">
        <f t="shared" si="2"/>
        <v>13752313.037479077</v>
      </c>
      <c r="EF15" s="10">
        <f t="shared" si="2"/>
        <v>3064636.9819492479</v>
      </c>
      <c r="EG15" s="10">
        <f t="shared" si="2"/>
        <v>3593761.0775133721</v>
      </c>
      <c r="EH15" s="10">
        <f t="shared" si="2"/>
        <v>121186199.46734937</v>
      </c>
      <c r="EI15" s="10">
        <f t="shared" si="2"/>
        <v>75562987.794366792</v>
      </c>
      <c r="EJ15" s="10">
        <f t="shared" si="2"/>
        <v>4612904.3406039728</v>
      </c>
      <c r="EK15" s="10">
        <f t="shared" si="2"/>
        <v>4086340.0548636499</v>
      </c>
      <c r="EL15" s="10">
        <f t="shared" si="2"/>
        <v>2577672.2358525703</v>
      </c>
      <c r="EM15" s="10">
        <f t="shared" si="2"/>
        <v>9307649.4629942775</v>
      </c>
      <c r="EN15" s="10">
        <f t="shared" si="2"/>
        <v>3308922.8226418188</v>
      </c>
      <c r="EO15" s="10">
        <f t="shared" si="2"/>
        <v>1913219.1921745767</v>
      </c>
      <c r="EP15" s="10">
        <f t="shared" si="2"/>
        <v>17809060.561356787</v>
      </c>
      <c r="EQ15" s="10">
        <f t="shared" si="2"/>
        <v>1763028.4063360004</v>
      </c>
      <c r="ER15" s="10">
        <f t="shared" si="2"/>
        <v>2377280.3101358926</v>
      </c>
      <c r="ES15" s="10">
        <f t="shared" si="2"/>
        <v>2564296.9783332283</v>
      </c>
      <c r="ET15" s="10">
        <f t="shared" si="2"/>
        <v>6314550.7665420212</v>
      </c>
      <c r="EU15" s="10">
        <f t="shared" si="2"/>
        <v>646149.71949653747</v>
      </c>
      <c r="EV15" s="10">
        <f t="shared" si="2"/>
        <v>3425386.6465244805</v>
      </c>
      <c r="EW15" s="10">
        <f t="shared" si="2"/>
        <v>3140663.8552762233</v>
      </c>
      <c r="EX15" s="10">
        <f t="shared" si="2"/>
        <v>7958934.2614614014</v>
      </c>
      <c r="EY15" s="10">
        <f t="shared" si="2"/>
        <v>1848805.7253242531</v>
      </c>
      <c r="EZ15" s="10">
        <f t="shared" si="2"/>
        <v>1.862645149230957E-9</v>
      </c>
      <c r="FA15" s="10">
        <f t="shared" si="2"/>
        <v>0</v>
      </c>
      <c r="FB15" s="10">
        <f t="shared" si="2"/>
        <v>8423206.2955189068</v>
      </c>
      <c r="FC15" s="10">
        <f t="shared" si="2"/>
        <v>4021161.4442000412</v>
      </c>
      <c r="FD15" s="10">
        <f t="shared" si="2"/>
        <v>1331069.8040118855</v>
      </c>
      <c r="FE15" s="10">
        <f t="shared" si="2"/>
        <v>2991354.9659392918</v>
      </c>
      <c r="FF15" s="10">
        <f t="shared" si="2"/>
        <v>1868121.0626985477</v>
      </c>
      <c r="FG15" s="10">
        <f t="shared" si="2"/>
        <v>681296.69194443419</v>
      </c>
      <c r="FH15" s="10">
        <f t="shared" si="2"/>
        <v>5786201.0379928621</v>
      </c>
      <c r="FI15" s="10">
        <f t="shared" si="2"/>
        <v>827873.48039734294</v>
      </c>
      <c r="FJ15" s="10">
        <f t="shared" si="2"/>
        <v>6046142.3320139917</v>
      </c>
      <c r="FK15" s="10">
        <f t="shared" si="2"/>
        <v>28774908.12115128</v>
      </c>
      <c r="FL15" s="10">
        <f t="shared" si="2"/>
        <v>17247826.129045293</v>
      </c>
      <c r="FM15" s="10">
        <f t="shared" si="2"/>
        <v>170543884.12996358</v>
      </c>
      <c r="FN15" s="10">
        <f t="shared" si="2"/>
        <v>0</v>
      </c>
      <c r="FO15" s="10">
        <f t="shared" si="2"/>
        <v>7594811.7979642842</v>
      </c>
      <c r="FP15" s="10">
        <f t="shared" si="2"/>
        <v>412899.65472720074</v>
      </c>
      <c r="FQ15" s="10">
        <f t="shared" si="2"/>
        <v>1.7462298274040222E-10</v>
      </c>
      <c r="FR15" s="10">
        <f t="shared" si="2"/>
        <v>1310840.4629558499</v>
      </c>
      <c r="FS15" s="10">
        <f t="shared" si="2"/>
        <v>0</v>
      </c>
      <c r="FT15" s="10">
        <f t="shared" si="2"/>
        <v>6571401.6911767544</v>
      </c>
      <c r="FU15" s="10">
        <f t="shared" si="2"/>
        <v>6927105.8576988876</v>
      </c>
      <c r="FV15" s="10">
        <f t="shared" si="2"/>
        <v>2731068.9945910117</v>
      </c>
      <c r="FW15" s="10">
        <f t="shared" si="2"/>
        <v>1051639.914993631</v>
      </c>
      <c r="FX15" s="10">
        <f t="shared" si="2"/>
        <v>239312138.28</v>
      </c>
      <c r="FY15" s="4">
        <f>SUM(B15:FX15)</f>
        <v>5140500046.5636969</v>
      </c>
      <c r="FZ15" s="32"/>
      <c r="GA15" s="4"/>
      <c r="GB15" s="26"/>
    </row>
    <row r="16" spans="1:254" x14ac:dyDescent="0.25">
      <c r="A16" t="s">
        <v>395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0</v>
      </c>
      <c r="AX16" s="16">
        <v>0</v>
      </c>
      <c r="AY16" s="16">
        <v>0</v>
      </c>
      <c r="AZ16" s="16">
        <v>0</v>
      </c>
      <c r="BA16" s="16">
        <v>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0</v>
      </c>
      <c r="BK16" s="16">
        <v>0</v>
      </c>
      <c r="BL16" s="16">
        <v>0</v>
      </c>
      <c r="BM16" s="16">
        <v>0</v>
      </c>
      <c r="BN16" s="16">
        <v>0</v>
      </c>
      <c r="BO16" s="16">
        <v>0</v>
      </c>
      <c r="BP16" s="16">
        <v>0</v>
      </c>
      <c r="BQ16" s="16">
        <v>0</v>
      </c>
      <c r="BR16" s="16">
        <v>0</v>
      </c>
      <c r="BS16" s="16">
        <v>0</v>
      </c>
      <c r="BT16" s="16">
        <v>0</v>
      </c>
      <c r="BU16" s="16">
        <v>0</v>
      </c>
      <c r="BV16" s="16">
        <v>0</v>
      </c>
      <c r="BW16" s="16">
        <v>0</v>
      </c>
      <c r="BX16" s="16">
        <v>0</v>
      </c>
      <c r="BY16" s="16">
        <v>0</v>
      </c>
      <c r="BZ16" s="16">
        <v>0</v>
      </c>
      <c r="CA16" s="16">
        <v>0</v>
      </c>
      <c r="CB16" s="16">
        <v>0</v>
      </c>
      <c r="CC16" s="16">
        <v>0</v>
      </c>
      <c r="CD16" s="16">
        <v>0</v>
      </c>
      <c r="CE16" s="16">
        <v>0</v>
      </c>
      <c r="CF16" s="16">
        <v>0</v>
      </c>
      <c r="CG16" s="16">
        <v>0</v>
      </c>
      <c r="CH16" s="16">
        <v>0</v>
      </c>
      <c r="CI16" s="16">
        <v>0</v>
      </c>
      <c r="CJ16" s="16">
        <v>0</v>
      </c>
      <c r="CK16" s="16">
        <v>0</v>
      </c>
      <c r="CL16" s="16">
        <v>0</v>
      </c>
      <c r="CM16" s="16">
        <v>0</v>
      </c>
      <c r="CN16" s="16">
        <v>0</v>
      </c>
      <c r="CO16" s="16">
        <v>0</v>
      </c>
      <c r="CP16" s="16">
        <v>0</v>
      </c>
      <c r="CQ16" s="16">
        <v>0</v>
      </c>
      <c r="CR16" s="16">
        <v>0</v>
      </c>
      <c r="CS16" s="16">
        <v>0</v>
      </c>
      <c r="CT16" s="16">
        <v>0</v>
      </c>
      <c r="CU16" s="16">
        <v>0</v>
      </c>
      <c r="CV16" s="16">
        <v>0</v>
      </c>
      <c r="CW16" s="16">
        <v>0</v>
      </c>
      <c r="CX16" s="16">
        <v>0</v>
      </c>
      <c r="CY16" s="16">
        <v>0</v>
      </c>
      <c r="CZ16" s="16">
        <v>0</v>
      </c>
      <c r="DA16" s="16">
        <v>0</v>
      </c>
      <c r="DB16" s="16">
        <v>0</v>
      </c>
      <c r="DC16" s="16">
        <v>0</v>
      </c>
      <c r="DD16" s="16">
        <v>0</v>
      </c>
      <c r="DE16" s="16">
        <v>0</v>
      </c>
      <c r="DF16" s="16">
        <v>0</v>
      </c>
      <c r="DG16" s="16">
        <v>0</v>
      </c>
      <c r="DH16" s="16">
        <v>0</v>
      </c>
      <c r="DI16" s="16">
        <v>0</v>
      </c>
      <c r="DJ16" s="16">
        <v>0</v>
      </c>
      <c r="DK16" s="16">
        <v>0</v>
      </c>
      <c r="DL16" s="16">
        <v>0</v>
      </c>
      <c r="DM16" s="16">
        <v>0</v>
      </c>
      <c r="DN16" s="16">
        <v>0</v>
      </c>
      <c r="DO16" s="16">
        <v>0</v>
      </c>
      <c r="DP16" s="16">
        <v>0</v>
      </c>
      <c r="DQ16" s="16">
        <v>0</v>
      </c>
      <c r="DR16" s="16">
        <v>0</v>
      </c>
      <c r="DS16" s="16">
        <v>0</v>
      </c>
      <c r="DT16" s="16">
        <v>0</v>
      </c>
      <c r="DU16" s="16">
        <v>0</v>
      </c>
      <c r="DV16" s="16">
        <v>0</v>
      </c>
      <c r="DW16" s="16">
        <v>0</v>
      </c>
      <c r="DX16" s="16">
        <v>0</v>
      </c>
      <c r="DY16" s="16">
        <v>0</v>
      </c>
      <c r="DZ16" s="16">
        <v>0</v>
      </c>
      <c r="EA16" s="16">
        <v>0</v>
      </c>
      <c r="EB16" s="16">
        <v>0</v>
      </c>
      <c r="EC16" s="16">
        <v>0</v>
      </c>
      <c r="ED16" s="16">
        <v>0</v>
      </c>
      <c r="EE16" s="16">
        <v>0</v>
      </c>
      <c r="EF16" s="16">
        <v>0</v>
      </c>
      <c r="EG16" s="16">
        <v>0</v>
      </c>
      <c r="EH16" s="16">
        <v>0</v>
      </c>
      <c r="EI16" s="16">
        <v>0</v>
      </c>
      <c r="EJ16" s="16">
        <v>0</v>
      </c>
      <c r="EK16" s="16">
        <v>0</v>
      </c>
      <c r="EL16" s="16">
        <v>0</v>
      </c>
      <c r="EM16" s="16">
        <v>0</v>
      </c>
      <c r="EN16" s="16">
        <v>0</v>
      </c>
      <c r="EO16" s="16">
        <v>0</v>
      </c>
      <c r="EP16" s="16">
        <v>0</v>
      </c>
      <c r="EQ16" s="16">
        <v>0</v>
      </c>
      <c r="ER16" s="16">
        <v>0</v>
      </c>
      <c r="ES16" s="16">
        <v>0</v>
      </c>
      <c r="ET16" s="16">
        <v>0</v>
      </c>
      <c r="EU16" s="16">
        <v>0</v>
      </c>
      <c r="EV16" s="16">
        <v>0</v>
      </c>
      <c r="EW16" s="16">
        <v>0</v>
      </c>
      <c r="EX16" s="16">
        <v>0</v>
      </c>
      <c r="EY16" s="16">
        <v>0</v>
      </c>
      <c r="EZ16" s="16">
        <v>0</v>
      </c>
      <c r="FA16" s="16">
        <v>0</v>
      </c>
      <c r="FB16" s="16">
        <v>0</v>
      </c>
      <c r="FC16" s="16">
        <v>0</v>
      </c>
      <c r="FD16" s="16">
        <v>0</v>
      </c>
      <c r="FE16" s="16">
        <v>0</v>
      </c>
      <c r="FF16" s="16">
        <v>0</v>
      </c>
      <c r="FG16" s="16">
        <v>0</v>
      </c>
      <c r="FH16" s="16">
        <v>0</v>
      </c>
      <c r="FI16" s="16">
        <v>0</v>
      </c>
      <c r="FJ16" s="16">
        <v>0</v>
      </c>
      <c r="FK16" s="16">
        <v>0</v>
      </c>
      <c r="FL16" s="16">
        <v>0</v>
      </c>
      <c r="FM16" s="16">
        <v>0</v>
      </c>
      <c r="FN16" s="16">
        <v>0</v>
      </c>
      <c r="FO16" s="16">
        <v>0</v>
      </c>
      <c r="FP16" s="16">
        <v>0</v>
      </c>
      <c r="FQ16" s="16">
        <v>0</v>
      </c>
      <c r="FR16" s="16">
        <v>0</v>
      </c>
      <c r="FS16" s="16">
        <v>0</v>
      </c>
      <c r="FT16" s="16">
        <v>0</v>
      </c>
      <c r="FU16" s="16">
        <v>0</v>
      </c>
      <c r="FV16" s="16">
        <v>0</v>
      </c>
      <c r="FW16" s="16">
        <v>0</v>
      </c>
      <c r="FX16" s="16">
        <v>0</v>
      </c>
      <c r="FY16" s="17">
        <f>SUM(B16:FX16)</f>
        <v>0</v>
      </c>
      <c r="FZ16" s="4"/>
      <c r="GC16" s="4"/>
    </row>
    <row r="17" spans="1:254" s="12" customFormat="1" x14ac:dyDescent="0.25">
      <c r="A17" s="12" t="s">
        <v>396</v>
      </c>
      <c r="B17" s="11">
        <f t="shared" ref="B17:BM17" si="3">IF(B15-B16&lt;1000,0,ROUND((B15-B16)/B14,2))</f>
        <v>4606175.1900000004</v>
      </c>
      <c r="C17" s="11">
        <f t="shared" si="3"/>
        <v>28249591.670000002</v>
      </c>
      <c r="D17" s="11">
        <f t="shared" si="3"/>
        <v>2844144.39</v>
      </c>
      <c r="E17" s="11">
        <f t="shared" si="3"/>
        <v>17702128.780000001</v>
      </c>
      <c r="F17" s="11">
        <f t="shared" si="3"/>
        <v>423557.29</v>
      </c>
      <c r="G17" s="11">
        <f t="shared" si="3"/>
        <v>1010098.18</v>
      </c>
      <c r="H17" s="11">
        <f t="shared" si="3"/>
        <v>5805792.8200000003</v>
      </c>
      <c r="I17" s="11">
        <f t="shared" si="3"/>
        <v>1514940.73</v>
      </c>
      <c r="J17" s="11">
        <f t="shared" si="3"/>
        <v>238137.94</v>
      </c>
      <c r="K17" s="11">
        <f t="shared" si="3"/>
        <v>127080.48</v>
      </c>
      <c r="L17" s="11">
        <f t="shared" si="3"/>
        <v>460398.53</v>
      </c>
      <c r="M17" s="11">
        <f t="shared" si="3"/>
        <v>42866599.869999997</v>
      </c>
      <c r="N17" s="11">
        <f t="shared" si="3"/>
        <v>7161081.7000000002</v>
      </c>
      <c r="O17" s="11">
        <f t="shared" si="3"/>
        <v>319472.01</v>
      </c>
      <c r="P17" s="11">
        <f t="shared" si="3"/>
        <v>32128606.579999998</v>
      </c>
      <c r="Q17" s="11">
        <f t="shared" si="3"/>
        <v>5483900.3399999999</v>
      </c>
      <c r="R17" s="11">
        <f t="shared" si="3"/>
        <v>210172.66</v>
      </c>
      <c r="S17" s="11">
        <f t="shared" si="3"/>
        <v>287009.68</v>
      </c>
      <c r="T17" s="11">
        <f t="shared" si="3"/>
        <v>58149.06</v>
      </c>
      <c r="U17" s="11">
        <f t="shared" si="3"/>
        <v>257295.15</v>
      </c>
      <c r="V17" s="11">
        <f t="shared" si="3"/>
        <v>386790.43</v>
      </c>
      <c r="W17" s="11">
        <f t="shared" si="3"/>
        <v>100901.45</v>
      </c>
      <c r="X17" s="11">
        <f t="shared" si="3"/>
        <v>787962.3</v>
      </c>
      <c r="Y17" s="11">
        <f t="shared" si="3"/>
        <v>345727.41</v>
      </c>
      <c r="Z17" s="11">
        <f t="shared" si="3"/>
        <v>17293366.989999998</v>
      </c>
      <c r="AA17" s="11">
        <f t="shared" si="3"/>
        <v>1479436.56</v>
      </c>
      <c r="AB17" s="11">
        <f t="shared" si="3"/>
        <v>159845.73000000001</v>
      </c>
      <c r="AC17" s="11">
        <f t="shared" si="3"/>
        <v>434715.95</v>
      </c>
      <c r="AD17" s="11">
        <f t="shared" si="3"/>
        <v>120731.97</v>
      </c>
      <c r="AE17" s="11">
        <f t="shared" si="3"/>
        <v>191534.52</v>
      </c>
      <c r="AF17" s="11">
        <f t="shared" si="3"/>
        <v>342451.62</v>
      </c>
      <c r="AG17" s="11">
        <f t="shared" si="3"/>
        <v>1167379.52</v>
      </c>
      <c r="AH17" s="11">
        <f t="shared" si="3"/>
        <v>426915.78</v>
      </c>
      <c r="AI17" s="11">
        <f t="shared" si="3"/>
        <v>260203.51999999999</v>
      </c>
      <c r="AJ17" s="11">
        <f t="shared" si="3"/>
        <v>159484.53</v>
      </c>
      <c r="AK17" s="11">
        <f t="shared" si="3"/>
        <v>200962.8</v>
      </c>
      <c r="AL17" s="11">
        <f t="shared" si="3"/>
        <v>429870.93</v>
      </c>
      <c r="AM17" s="11">
        <f t="shared" si="3"/>
        <v>0</v>
      </c>
      <c r="AN17" s="11">
        <f t="shared" si="3"/>
        <v>3522044.43</v>
      </c>
      <c r="AO17" s="11">
        <f t="shared" si="3"/>
        <v>22763185.109999999</v>
      </c>
      <c r="AP17" s="11">
        <f t="shared" si="3"/>
        <v>261133.67</v>
      </c>
      <c r="AQ17" s="11">
        <f t="shared" si="3"/>
        <v>36970933.609999999</v>
      </c>
      <c r="AR17" s="11">
        <f t="shared" si="3"/>
        <v>1387853.22</v>
      </c>
      <c r="AS17" s="11">
        <f t="shared" si="3"/>
        <v>1925158.37</v>
      </c>
      <c r="AT17" s="11">
        <f t="shared" si="3"/>
        <v>250771.07</v>
      </c>
      <c r="AU17" s="11">
        <f t="shared" si="3"/>
        <v>392264.97</v>
      </c>
      <c r="AV17" s="11">
        <f t="shared" si="3"/>
        <v>366961.02</v>
      </c>
      <c r="AW17" s="11">
        <f t="shared" si="3"/>
        <v>106927.03999999999</v>
      </c>
      <c r="AX17" s="11">
        <f t="shared" si="3"/>
        <v>469214.13</v>
      </c>
      <c r="AY17" s="11">
        <f t="shared" si="3"/>
        <v>13676332.960000001</v>
      </c>
      <c r="AZ17" s="11">
        <f t="shared" si="3"/>
        <v>7928261.8899999997</v>
      </c>
      <c r="BA17" s="11">
        <f t="shared" si="3"/>
        <v>8366440.9800000004</v>
      </c>
      <c r="BB17" s="11">
        <f t="shared" si="3"/>
        <v>15674185.48</v>
      </c>
      <c r="BC17" s="11">
        <f t="shared" si="3"/>
        <v>2379716.37</v>
      </c>
      <c r="BD17" s="11">
        <f t="shared" si="3"/>
        <v>954950.7</v>
      </c>
      <c r="BE17" s="11">
        <f t="shared" si="3"/>
        <v>20601640.969999999</v>
      </c>
      <c r="BF17" s="11">
        <f t="shared" si="3"/>
        <v>1067578.1200000001</v>
      </c>
      <c r="BG17" s="11">
        <f t="shared" si="3"/>
        <v>594415.65</v>
      </c>
      <c r="BH17" s="11">
        <f t="shared" si="3"/>
        <v>418183.16</v>
      </c>
      <c r="BI17" s="11">
        <f t="shared" si="3"/>
        <v>4232590.51</v>
      </c>
      <c r="BJ17" s="11">
        <f t="shared" si="3"/>
        <v>31277145.870000001</v>
      </c>
      <c r="BK17" s="11">
        <f t="shared" si="3"/>
        <v>166225.38</v>
      </c>
      <c r="BL17" s="11">
        <f t="shared" si="3"/>
        <v>524437.81999999995</v>
      </c>
      <c r="BM17" s="11">
        <f t="shared" si="3"/>
        <v>2638338.0499999998</v>
      </c>
      <c r="BN17" s="11">
        <f t="shared" ref="BN17:BT17" si="4">IF(BN15-BN16&lt;1000,0,ROUND((BN15-BN16)/BN14,2))</f>
        <v>855460.93</v>
      </c>
      <c r="BO17" s="11">
        <f t="shared" si="4"/>
        <v>58193.36</v>
      </c>
      <c r="BP17" s="11">
        <f t="shared" si="4"/>
        <v>1775663.06</v>
      </c>
      <c r="BQ17" s="11">
        <f t="shared" si="4"/>
        <v>4349388.8499999996</v>
      </c>
      <c r="BR17" s="11">
        <f t="shared" si="4"/>
        <v>1088125.6299999999</v>
      </c>
      <c r="BS17" s="11">
        <f t="shared" si="4"/>
        <v>195386.62</v>
      </c>
      <c r="BT17" s="11">
        <f t="shared" si="4"/>
        <v>291666.34999999998</v>
      </c>
      <c r="BU17" s="11">
        <f>IF(BU15-BU16&lt;1000,0,ROUND((BU15-BU16)/BU14,2))</f>
        <v>0</v>
      </c>
      <c r="BV17" s="11">
        <f t="shared" ref="BV17:EG17" si="5">IF(BV15-BV16&lt;1000,0,ROUND((BV15-BV16)/BV14,2))</f>
        <v>393668.79</v>
      </c>
      <c r="BW17" s="11">
        <f t="shared" si="5"/>
        <v>50789.66</v>
      </c>
      <c r="BX17" s="11">
        <f t="shared" si="5"/>
        <v>208774.35</v>
      </c>
      <c r="BY17" s="11">
        <f t="shared" si="5"/>
        <v>263031.62</v>
      </c>
      <c r="BZ17" s="11">
        <f t="shared" si="5"/>
        <v>38941.14</v>
      </c>
      <c r="CA17" s="11">
        <f t="shared" si="5"/>
        <v>42804404.780000001</v>
      </c>
      <c r="CB17" s="11">
        <f t="shared" si="5"/>
        <v>236822.79</v>
      </c>
      <c r="CC17" s="11">
        <f t="shared" si="5"/>
        <v>326497.53000000003</v>
      </c>
      <c r="CD17" s="11">
        <f t="shared" si="5"/>
        <v>189655.86</v>
      </c>
      <c r="CE17" s="11">
        <f t="shared" si="5"/>
        <v>122559.16</v>
      </c>
      <c r="CF17" s="11">
        <f t="shared" si="5"/>
        <v>239778.24</v>
      </c>
      <c r="CG17" s="11">
        <f t="shared" si="5"/>
        <v>197727.39</v>
      </c>
      <c r="CH17" s="11">
        <f t="shared" si="5"/>
        <v>536183.29</v>
      </c>
      <c r="CI17" s="11">
        <f t="shared" si="5"/>
        <v>10586.7</v>
      </c>
      <c r="CJ17" s="11">
        <f t="shared" si="5"/>
        <v>3169094.2</v>
      </c>
      <c r="CK17" s="11">
        <f t="shared" si="5"/>
        <v>1323526.53</v>
      </c>
      <c r="CL17" s="11">
        <f t="shared" si="5"/>
        <v>649528.01</v>
      </c>
      <c r="CM17" s="11">
        <f t="shared" si="5"/>
        <v>17622377.969999999</v>
      </c>
      <c r="CN17" s="11">
        <f t="shared" si="5"/>
        <v>6182745.4299999997</v>
      </c>
      <c r="CO17" s="11">
        <f t="shared" si="5"/>
        <v>0</v>
      </c>
      <c r="CP17" s="11">
        <f t="shared" si="5"/>
        <v>769517.25</v>
      </c>
      <c r="CQ17" s="11">
        <f t="shared" si="5"/>
        <v>364724.19</v>
      </c>
      <c r="CR17" s="11">
        <f t="shared" si="5"/>
        <v>228975.01</v>
      </c>
      <c r="CS17" s="11">
        <f t="shared" si="5"/>
        <v>118730.84</v>
      </c>
      <c r="CT17" s="11">
        <f t="shared" si="5"/>
        <v>345869.45</v>
      </c>
      <c r="CU17" s="11">
        <f t="shared" si="5"/>
        <v>79278</v>
      </c>
      <c r="CV17" s="11">
        <f t="shared" si="5"/>
        <v>258214.91</v>
      </c>
      <c r="CW17" s="11">
        <f t="shared" si="5"/>
        <v>379852.64</v>
      </c>
      <c r="CX17" s="11">
        <f t="shared" si="5"/>
        <v>115273.43</v>
      </c>
      <c r="CY17" s="11">
        <f t="shared" si="5"/>
        <v>1469334.3</v>
      </c>
      <c r="CZ17" s="11">
        <f t="shared" si="5"/>
        <v>177434.42</v>
      </c>
      <c r="DA17" s="11">
        <f t="shared" si="5"/>
        <v>294039.7</v>
      </c>
      <c r="DB17" s="11">
        <f t="shared" si="5"/>
        <v>166512.42000000001</v>
      </c>
      <c r="DC17" s="11">
        <f t="shared" si="5"/>
        <v>238743.08</v>
      </c>
      <c r="DD17" s="11">
        <f t="shared" si="5"/>
        <v>186002.69</v>
      </c>
      <c r="DE17" s="11">
        <f t="shared" si="5"/>
        <v>14293430.49</v>
      </c>
      <c r="DF17" s="11">
        <f t="shared" si="5"/>
        <v>61183.78</v>
      </c>
      <c r="DG17" s="11">
        <f t="shared" si="5"/>
        <v>1029280.57</v>
      </c>
      <c r="DH17" s="11">
        <f t="shared" si="5"/>
        <v>1320223.22</v>
      </c>
      <c r="DI17" s="11">
        <f t="shared" si="5"/>
        <v>691512.69</v>
      </c>
      <c r="DJ17" s="11">
        <f t="shared" si="5"/>
        <v>428857.62</v>
      </c>
      <c r="DK17" s="11">
        <f t="shared" si="5"/>
        <v>3317559.36</v>
      </c>
      <c r="DL17" s="11">
        <f t="shared" si="5"/>
        <v>396927.27</v>
      </c>
      <c r="DM17" s="11">
        <f t="shared" si="5"/>
        <v>851175.12</v>
      </c>
      <c r="DN17" s="11">
        <f t="shared" si="5"/>
        <v>2949569.58</v>
      </c>
      <c r="DO17" s="11">
        <f t="shared" si="5"/>
        <v>234878.27</v>
      </c>
      <c r="DP17" s="11">
        <f t="shared" si="5"/>
        <v>0</v>
      </c>
      <c r="DQ17" s="11">
        <f t="shared" si="5"/>
        <v>1092895.4099999999</v>
      </c>
      <c r="DR17" s="11">
        <f t="shared" si="5"/>
        <v>587712.1</v>
      </c>
      <c r="DS17" s="11">
        <f t="shared" si="5"/>
        <v>269406.71999999997</v>
      </c>
      <c r="DT17" s="11">
        <f t="shared" si="5"/>
        <v>353575.27</v>
      </c>
      <c r="DU17" s="11">
        <f t="shared" si="5"/>
        <v>396011.02</v>
      </c>
      <c r="DV17" s="11">
        <f t="shared" si="5"/>
        <v>446063.88</v>
      </c>
      <c r="DW17" s="11">
        <f t="shared" si="5"/>
        <v>101334.66</v>
      </c>
      <c r="DX17" s="11">
        <f t="shared" si="5"/>
        <v>140001.64000000001</v>
      </c>
      <c r="DY17" s="11">
        <f t="shared" si="5"/>
        <v>350240.29</v>
      </c>
      <c r="DZ17" s="11">
        <f t="shared" si="5"/>
        <v>0</v>
      </c>
      <c r="EA17" s="11">
        <f t="shared" si="5"/>
        <v>384142.2</v>
      </c>
      <c r="EB17" s="11">
        <f t="shared" si="5"/>
        <v>264927.73</v>
      </c>
      <c r="EC17" s="11">
        <f t="shared" si="5"/>
        <v>0</v>
      </c>
      <c r="ED17" s="11">
        <f t="shared" si="5"/>
        <v>251418.41</v>
      </c>
      <c r="EE17" s="11">
        <f t="shared" si="5"/>
        <v>1146026.0900000001</v>
      </c>
      <c r="EF17" s="11">
        <f t="shared" si="5"/>
        <v>255386.42</v>
      </c>
      <c r="EG17" s="11">
        <f t="shared" si="5"/>
        <v>299480.09000000003</v>
      </c>
      <c r="EH17" s="11">
        <f t="shared" ref="EH17:FW17" si="6">IF(EH15-EH16&lt;1000,0,ROUND((EH15-EH16)/EH14,2))</f>
        <v>10098849.960000001</v>
      </c>
      <c r="EI17" s="11">
        <f t="shared" si="6"/>
        <v>8395887.5299999993</v>
      </c>
      <c r="EJ17" s="11">
        <f t="shared" si="6"/>
        <v>512544.93</v>
      </c>
      <c r="EK17" s="11">
        <f t="shared" si="6"/>
        <v>454037.78</v>
      </c>
      <c r="EL17" s="11">
        <f t="shared" si="6"/>
        <v>286408.03000000003</v>
      </c>
      <c r="EM17" s="11">
        <f t="shared" si="6"/>
        <v>1034183.27</v>
      </c>
      <c r="EN17" s="11">
        <f t="shared" si="6"/>
        <v>275743.57</v>
      </c>
      <c r="EO17" s="11">
        <f t="shared" si="6"/>
        <v>212579.91</v>
      </c>
      <c r="EP17" s="11">
        <f t="shared" si="6"/>
        <v>1978784.51</v>
      </c>
      <c r="EQ17" s="11">
        <f t="shared" si="6"/>
        <v>146919.03</v>
      </c>
      <c r="ER17" s="11">
        <f t="shared" si="6"/>
        <v>198106.69</v>
      </c>
      <c r="ES17" s="11">
        <f t="shared" si="6"/>
        <v>213691.41</v>
      </c>
      <c r="ET17" s="11">
        <f t="shared" si="6"/>
        <v>526212.56000000006</v>
      </c>
      <c r="EU17" s="11">
        <f t="shared" si="6"/>
        <v>71794.41</v>
      </c>
      <c r="EV17" s="11">
        <f t="shared" si="6"/>
        <v>380598.52</v>
      </c>
      <c r="EW17" s="11">
        <f t="shared" si="6"/>
        <v>261721.99</v>
      </c>
      <c r="EX17" s="11">
        <f t="shared" si="6"/>
        <v>884326.03</v>
      </c>
      <c r="EY17" s="11">
        <f t="shared" si="6"/>
        <v>154067.14000000001</v>
      </c>
      <c r="EZ17" s="11">
        <f t="shared" si="6"/>
        <v>0</v>
      </c>
      <c r="FA17" s="11">
        <f t="shared" si="6"/>
        <v>0</v>
      </c>
      <c r="FB17" s="11">
        <f t="shared" si="6"/>
        <v>935911.81</v>
      </c>
      <c r="FC17" s="11">
        <f t="shared" si="6"/>
        <v>335096.78999999998</v>
      </c>
      <c r="FD17" s="11">
        <f t="shared" si="6"/>
        <v>110922.48</v>
      </c>
      <c r="FE17" s="11">
        <f t="shared" si="6"/>
        <v>332372.77</v>
      </c>
      <c r="FF17" s="11">
        <f t="shared" si="6"/>
        <v>155676.76</v>
      </c>
      <c r="FG17" s="11">
        <f t="shared" si="6"/>
        <v>75699.63</v>
      </c>
      <c r="FH17" s="11">
        <f t="shared" si="6"/>
        <v>642911.23</v>
      </c>
      <c r="FI17" s="11">
        <f t="shared" si="6"/>
        <v>68989.460000000006</v>
      </c>
      <c r="FJ17" s="11">
        <f t="shared" si="6"/>
        <v>671793.59</v>
      </c>
      <c r="FK17" s="11">
        <f t="shared" si="6"/>
        <v>3197212.01</v>
      </c>
      <c r="FL17" s="11">
        <f t="shared" si="6"/>
        <v>1916425.13</v>
      </c>
      <c r="FM17" s="11">
        <f t="shared" si="6"/>
        <v>18949320.460000001</v>
      </c>
      <c r="FN17" s="11">
        <f t="shared" si="6"/>
        <v>0</v>
      </c>
      <c r="FO17" s="11">
        <f t="shared" si="6"/>
        <v>843867.98</v>
      </c>
      <c r="FP17" s="11">
        <f t="shared" si="6"/>
        <v>45877.74</v>
      </c>
      <c r="FQ17" s="11">
        <f t="shared" si="6"/>
        <v>0</v>
      </c>
      <c r="FR17" s="11">
        <f t="shared" si="6"/>
        <v>145648.94</v>
      </c>
      <c r="FS17" s="11">
        <f t="shared" si="6"/>
        <v>0</v>
      </c>
      <c r="FT17" s="11">
        <f t="shared" si="6"/>
        <v>547616.81000000006</v>
      </c>
      <c r="FU17" s="11">
        <f t="shared" si="6"/>
        <v>577258.81999999995</v>
      </c>
      <c r="FV17" s="11">
        <f t="shared" si="6"/>
        <v>303452.11</v>
      </c>
      <c r="FW17" s="11">
        <f t="shared" si="6"/>
        <v>116848.88</v>
      </c>
      <c r="FX17" s="11">
        <f>IF(FX15-FX16&lt;1000,0,ROUND((FX15-FX16)/FX14,2))-0.01</f>
        <v>19942678.18</v>
      </c>
      <c r="FY17" s="4">
        <f>SUM(B17:FX17)</f>
        <v>551247844.93000007</v>
      </c>
      <c r="GA17" s="11"/>
    </row>
    <row r="18" spans="1:254" x14ac:dyDescent="0.25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34"/>
      <c r="GA18" s="34"/>
      <c r="GB18" s="26"/>
    </row>
    <row r="19" spans="1:254" x14ac:dyDescent="0.25">
      <c r="A19" s="18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9"/>
      <c r="FY19" s="4"/>
    </row>
    <row r="20" spans="1:254" s="18" customFormat="1" ht="13" x14ac:dyDescent="0.3">
      <c r="A20" s="20" t="s">
        <v>397</v>
      </c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spans="1:254" s="18" customFormat="1" x14ac:dyDescent="0.25">
      <c r="A21" s="42" t="s">
        <v>398</v>
      </c>
      <c r="B21" s="21">
        <v>-20380.22</v>
      </c>
      <c r="C21" s="21">
        <v>-33239.06</v>
      </c>
      <c r="D21" s="21">
        <v>-28787.58</v>
      </c>
      <c r="E21" s="21">
        <v>0</v>
      </c>
      <c r="F21" s="21">
        <v>0</v>
      </c>
      <c r="G21" s="21">
        <v>0</v>
      </c>
      <c r="H21" s="21">
        <v>-28992.7</v>
      </c>
      <c r="I21" s="21">
        <v>0</v>
      </c>
      <c r="J21" s="21">
        <v>0</v>
      </c>
      <c r="K21" s="21">
        <v>-12304.79</v>
      </c>
      <c r="L21" s="21">
        <v>0</v>
      </c>
      <c r="M21" s="21">
        <v>0</v>
      </c>
      <c r="N21" s="21">
        <v>-32076.74</v>
      </c>
      <c r="O21" s="21">
        <v>0</v>
      </c>
      <c r="P21" s="21">
        <v>-19819.12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-60539.08</v>
      </c>
      <c r="AA21" s="21">
        <v>-36884.97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-15594.92</v>
      </c>
      <c r="AO21" s="21">
        <v>-55509.35</v>
      </c>
      <c r="AP21" s="21">
        <v>0</v>
      </c>
      <c r="AQ21" s="21">
        <v>-29625.77</v>
      </c>
      <c r="AR21" s="21">
        <v>-12191.17</v>
      </c>
      <c r="AS21" s="21">
        <v>0</v>
      </c>
      <c r="AT21" s="21"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-9912.94</v>
      </c>
      <c r="AZ21" s="21">
        <v>-7788.74</v>
      </c>
      <c r="BA21" s="21">
        <v>-6638.13</v>
      </c>
      <c r="BB21" s="21">
        <v>0</v>
      </c>
      <c r="BC21" s="21">
        <v>-4277.8999999999996</v>
      </c>
      <c r="BD21" s="21">
        <v>0</v>
      </c>
      <c r="BE21" s="21">
        <v>-29736.11</v>
      </c>
      <c r="BF21" s="21">
        <v>-885.08</v>
      </c>
      <c r="BG21" s="21">
        <v>0</v>
      </c>
      <c r="BH21" s="21">
        <v>0</v>
      </c>
      <c r="BI21" s="21">
        <v>0</v>
      </c>
      <c r="BJ21" s="21">
        <v>-9411.5400000000009</v>
      </c>
      <c r="BK21" s="21">
        <v>0</v>
      </c>
      <c r="BL21" s="21">
        <v>0</v>
      </c>
      <c r="BM21" s="21">
        <v>-11426.94</v>
      </c>
      <c r="BN21" s="21">
        <v>0</v>
      </c>
      <c r="BO21" s="21">
        <v>0</v>
      </c>
      <c r="BP21" s="21">
        <v>0</v>
      </c>
      <c r="BQ21" s="21">
        <v>0</v>
      </c>
      <c r="BR21" s="21">
        <v>0</v>
      </c>
      <c r="BS21" s="21">
        <v>0</v>
      </c>
      <c r="BT21" s="21">
        <v>0</v>
      </c>
      <c r="BU21" s="21">
        <v>0</v>
      </c>
      <c r="BV21" s="21">
        <v>0</v>
      </c>
      <c r="BW21" s="21">
        <v>0</v>
      </c>
      <c r="BX21" s="21">
        <v>0</v>
      </c>
      <c r="BY21" s="21">
        <v>0</v>
      </c>
      <c r="BZ21" s="21">
        <v>0</v>
      </c>
      <c r="CA21" s="21">
        <v>-56032.46</v>
      </c>
      <c r="CB21" s="21">
        <v>0</v>
      </c>
      <c r="CC21" s="21">
        <v>0</v>
      </c>
      <c r="CD21" s="21">
        <v>0</v>
      </c>
      <c r="CE21" s="21">
        <v>0</v>
      </c>
      <c r="CF21" s="21">
        <v>0</v>
      </c>
      <c r="CG21" s="21">
        <v>0</v>
      </c>
      <c r="CH21" s="21">
        <v>0</v>
      </c>
      <c r="CI21" s="21">
        <v>0</v>
      </c>
      <c r="CJ21" s="21">
        <v>0</v>
      </c>
      <c r="CK21" s="21">
        <v>0</v>
      </c>
      <c r="CL21" s="21">
        <v>0</v>
      </c>
      <c r="CM21" s="21">
        <v>-43128.26</v>
      </c>
      <c r="CN21" s="21">
        <v>-19803.62</v>
      </c>
      <c r="CO21" s="21">
        <v>0</v>
      </c>
      <c r="CP21" s="21">
        <v>0</v>
      </c>
      <c r="CQ21" s="21">
        <v>0</v>
      </c>
      <c r="CR21" s="21">
        <v>0</v>
      </c>
      <c r="CS21" s="21">
        <v>0</v>
      </c>
      <c r="CT21" s="21">
        <v>0</v>
      </c>
      <c r="CU21" s="21">
        <v>0</v>
      </c>
      <c r="CV21" s="21">
        <v>0</v>
      </c>
      <c r="CW21" s="21">
        <v>0</v>
      </c>
      <c r="CX21" s="21">
        <v>0</v>
      </c>
      <c r="CY21" s="21">
        <v>-13550.22</v>
      </c>
      <c r="CZ21" s="21">
        <v>0</v>
      </c>
      <c r="DA21" s="21">
        <v>0</v>
      </c>
      <c r="DB21" s="21">
        <v>0</v>
      </c>
      <c r="DC21" s="21">
        <v>0</v>
      </c>
      <c r="DD21" s="21">
        <v>0</v>
      </c>
      <c r="DE21" s="21">
        <v>-38073.78</v>
      </c>
      <c r="DF21" s="21">
        <v>0</v>
      </c>
      <c r="DG21" s="21">
        <v>-10284.92</v>
      </c>
      <c r="DH21" s="21">
        <v>0</v>
      </c>
      <c r="DI21" s="21">
        <v>0</v>
      </c>
      <c r="DJ21" s="21">
        <v>0</v>
      </c>
      <c r="DK21" s="21">
        <v>-9148.3799999999992</v>
      </c>
      <c r="DL21" s="21">
        <v>0</v>
      </c>
      <c r="DM21" s="21">
        <v>0</v>
      </c>
      <c r="DN21" s="21">
        <v>0</v>
      </c>
      <c r="DO21" s="21">
        <v>0</v>
      </c>
      <c r="DP21" s="21">
        <v>0</v>
      </c>
      <c r="DQ21" s="21">
        <v>0</v>
      </c>
      <c r="DR21" s="21">
        <v>0</v>
      </c>
      <c r="DS21" s="21">
        <v>0</v>
      </c>
      <c r="DT21" s="21">
        <v>0</v>
      </c>
      <c r="DU21" s="21">
        <v>0</v>
      </c>
      <c r="DV21" s="21">
        <v>0</v>
      </c>
      <c r="DW21" s="21">
        <v>0</v>
      </c>
      <c r="DX21" s="21">
        <v>0</v>
      </c>
      <c r="DY21" s="21">
        <v>0</v>
      </c>
      <c r="DZ21" s="21">
        <v>0</v>
      </c>
      <c r="EA21" s="21">
        <v>0</v>
      </c>
      <c r="EB21" s="21">
        <v>0</v>
      </c>
      <c r="EC21" s="21">
        <v>0</v>
      </c>
      <c r="ED21" s="21">
        <v>0</v>
      </c>
      <c r="EE21" s="21">
        <v>0</v>
      </c>
      <c r="EF21" s="21">
        <v>0</v>
      </c>
      <c r="EG21" s="21">
        <v>0</v>
      </c>
      <c r="EH21" s="21">
        <v>0</v>
      </c>
      <c r="EI21" s="21">
        <v>0</v>
      </c>
      <c r="EJ21" s="21">
        <v>0</v>
      </c>
      <c r="EK21" s="21">
        <v>-17556.849999999999</v>
      </c>
      <c r="EL21" s="21">
        <v>0</v>
      </c>
      <c r="EM21" s="21">
        <v>0</v>
      </c>
      <c r="EN21" s="21">
        <v>0</v>
      </c>
      <c r="EO21" s="21">
        <v>0</v>
      </c>
      <c r="EP21" s="21">
        <v>0</v>
      </c>
      <c r="EQ21" s="21">
        <v>0</v>
      </c>
      <c r="ER21" s="21">
        <v>0</v>
      </c>
      <c r="ES21" s="21">
        <v>0</v>
      </c>
      <c r="ET21" s="21">
        <v>0</v>
      </c>
      <c r="EU21" s="21">
        <v>0</v>
      </c>
      <c r="EV21" s="21">
        <v>0</v>
      </c>
      <c r="EW21" s="21">
        <v>0</v>
      </c>
      <c r="EX21" s="21">
        <v>0</v>
      </c>
      <c r="EY21" s="21">
        <v>0</v>
      </c>
      <c r="EZ21" s="21">
        <v>0</v>
      </c>
      <c r="FA21" s="21">
        <v>0</v>
      </c>
      <c r="FB21" s="21">
        <v>-16169.53</v>
      </c>
      <c r="FC21" s="21">
        <v>0</v>
      </c>
      <c r="FD21" s="21">
        <v>0</v>
      </c>
      <c r="FE21" s="21">
        <v>0</v>
      </c>
      <c r="FF21" s="21">
        <v>0</v>
      </c>
      <c r="FG21" s="21">
        <v>0</v>
      </c>
      <c r="FH21" s="21">
        <v>0</v>
      </c>
      <c r="FI21" s="21">
        <v>0</v>
      </c>
      <c r="FJ21" s="21">
        <v>0</v>
      </c>
      <c r="FK21" s="21">
        <v>-23738.78</v>
      </c>
      <c r="FL21" s="21">
        <v>-6681.94</v>
      </c>
      <c r="FM21" s="21">
        <v>-24387.05</v>
      </c>
      <c r="FN21" s="21">
        <v>0</v>
      </c>
      <c r="FO21" s="21">
        <v>-26410.14</v>
      </c>
      <c r="FP21" s="21">
        <v>0</v>
      </c>
      <c r="FQ21" s="21">
        <v>0</v>
      </c>
      <c r="FR21" s="21">
        <v>0</v>
      </c>
      <c r="FS21" s="21">
        <v>0</v>
      </c>
      <c r="FT21" s="21">
        <v>0</v>
      </c>
      <c r="FU21" s="21">
        <v>0</v>
      </c>
      <c r="FV21" s="21">
        <v>0</v>
      </c>
      <c r="FW21" s="21">
        <v>0</v>
      </c>
      <c r="FX21" s="21">
        <v>0</v>
      </c>
      <c r="FY21" s="18">
        <f>SUM(B21:FX21)</f>
        <v>-770988.78</v>
      </c>
    </row>
    <row r="22" spans="1:254" s="18" customFormat="1" x14ac:dyDescent="0.25">
      <c r="A22" s="42" t="s">
        <v>404</v>
      </c>
      <c r="B22" s="21">
        <f>_xlfn.XLOOKUP(B1,[1]October2024!$B$5:$B$32,[1]October2024!$I$5:$I$32,0)</f>
        <v>0</v>
      </c>
      <c r="C22" s="21">
        <f>_xlfn.XLOOKUP(C1,[1]October2024!$B$5:$B$32,[1]October2024!$I$5:$I$32,0)</f>
        <v>-457225.0199999999</v>
      </c>
      <c r="D22" s="21">
        <f>_xlfn.XLOOKUP(D1,[1]October2024!$B$5:$B$32,[1]October2024!$I$5:$I$32,0)</f>
        <v>0</v>
      </c>
      <c r="E22" s="21">
        <f>_xlfn.XLOOKUP(E1,[1]October2024!$B$5:$B$32,[1]October2024!$I$5:$I$32,0)</f>
        <v>-248015.78999999998</v>
      </c>
      <c r="F22" s="21">
        <f>_xlfn.XLOOKUP(F1,[1]October2024!$B$5:$B$32,[1]October2024!$I$5:$I$32,0)</f>
        <v>0</v>
      </c>
      <c r="G22" s="21">
        <f>_xlfn.XLOOKUP(G1,[1]October2024!$B$5:$B$32,[1]October2024!$I$5:$I$32,0)</f>
        <v>0</v>
      </c>
      <c r="H22" s="21">
        <f>_xlfn.XLOOKUP(H1,[1]October2024!$B$5:$B$32,[1]October2024!$I$5:$I$32,0)</f>
        <v>0</v>
      </c>
      <c r="I22" s="21">
        <f>_xlfn.XLOOKUP(I1,[1]October2024!$B$5:$B$32,[1]October2024!$I$5:$I$32,0)</f>
        <v>0</v>
      </c>
      <c r="J22" s="21">
        <f>_xlfn.XLOOKUP(J1,[1]October2024!$B$5:$B$32,[1]October2024!$I$5:$I$32,0)</f>
        <v>0</v>
      </c>
      <c r="K22" s="21">
        <f>_xlfn.XLOOKUP(K1,[1]October2024!$B$5:$B$32,[1]October2024!$I$5:$I$32,0)</f>
        <v>0</v>
      </c>
      <c r="L22" s="21">
        <f>_xlfn.XLOOKUP(L1,[1]October2024!$B$5:$B$32,[1]October2024!$I$5:$I$32,0)</f>
        <v>0</v>
      </c>
      <c r="M22" s="21">
        <f>_xlfn.XLOOKUP(M1,[1]October2024!$B$5:$B$32,[1]October2024!$I$5:$I$32,0)</f>
        <v>-78958.63</v>
      </c>
      <c r="N22" s="21">
        <f>_xlfn.XLOOKUP(N1,[1]October2024!$B$5:$B$32,[1]October2024!$I$5:$I$32,0)</f>
        <v>-81487.100000000006</v>
      </c>
      <c r="O22" s="21">
        <f>_xlfn.XLOOKUP(O1,[1]October2024!$B$5:$B$32,[1]October2024!$I$5:$I$32,0)</f>
        <v>0</v>
      </c>
      <c r="P22" s="21">
        <f>_xlfn.XLOOKUP(P1,[1]October2024!$B$5:$B$32,[1]October2024!$I$5:$I$32,0)</f>
        <v>-410342.35000000003</v>
      </c>
      <c r="Q22" s="21">
        <f>_xlfn.XLOOKUP(Q1,[1]October2024!$B$5:$B$32,[1]October2024!$I$5:$I$32,0)</f>
        <v>0</v>
      </c>
      <c r="R22" s="21">
        <f>_xlfn.XLOOKUP(R1,[1]October2024!$B$5:$B$32,[1]October2024!$I$5:$I$32,0)</f>
        <v>0</v>
      </c>
      <c r="S22" s="21">
        <f>_xlfn.XLOOKUP(S1,[1]October2024!$B$5:$B$32,[1]October2024!$I$5:$I$32,0)</f>
        <v>0</v>
      </c>
      <c r="T22" s="21">
        <f>_xlfn.XLOOKUP(T1,[1]October2024!$B$5:$B$32,[1]October2024!$I$5:$I$32,0)</f>
        <v>0</v>
      </c>
      <c r="U22" s="21">
        <f>_xlfn.XLOOKUP(U1,[1]October2024!$B$5:$B$32,[1]October2024!$I$5:$I$32,0)</f>
        <v>0</v>
      </c>
      <c r="V22" s="21">
        <f>_xlfn.XLOOKUP(V1,[1]October2024!$B$5:$B$32,[1]October2024!$I$5:$I$32,0)</f>
        <v>0</v>
      </c>
      <c r="W22" s="21">
        <f>_xlfn.XLOOKUP(W1,[1]October2024!$B$5:$B$32,[1]October2024!$I$5:$I$32,0)</f>
        <v>0</v>
      </c>
      <c r="X22" s="21">
        <f>_xlfn.XLOOKUP(X1,[1]October2024!$B$5:$B$32,[1]October2024!$I$5:$I$32,0)</f>
        <v>0</v>
      </c>
      <c r="Y22" s="21">
        <f>_xlfn.XLOOKUP(Y1,[1]October2024!$B$5:$B$32,[1]October2024!$I$5:$I$32,0)</f>
        <v>0</v>
      </c>
      <c r="Z22" s="21">
        <f>_xlfn.XLOOKUP(Z1,[1]October2024!$B$5:$B$32,[1]October2024!$I$5:$I$32,0)</f>
        <v>-355717.21</v>
      </c>
      <c r="AA22" s="21">
        <f>_xlfn.XLOOKUP(AA1,[1]October2024!$B$5:$B$32,[1]October2024!$I$5:$I$32,0)</f>
        <v>-118856.25</v>
      </c>
      <c r="AB22" s="21">
        <f>_xlfn.XLOOKUP(AB1,[1]October2024!$B$5:$B$32,[1]October2024!$I$5:$I$32,0)</f>
        <v>0</v>
      </c>
      <c r="AC22" s="21">
        <f>_xlfn.XLOOKUP(AC1,[1]October2024!$B$5:$B$32,[1]October2024!$I$5:$I$32,0)</f>
        <v>0</v>
      </c>
      <c r="AD22" s="21">
        <f>_xlfn.XLOOKUP(AD1,[1]October2024!$B$5:$B$32,[1]October2024!$I$5:$I$32,0)</f>
        <v>0</v>
      </c>
      <c r="AE22" s="21">
        <f>_xlfn.XLOOKUP(AE1,[1]October2024!$B$5:$B$32,[1]October2024!$I$5:$I$32,0)</f>
        <v>0</v>
      </c>
      <c r="AF22" s="21">
        <f>_xlfn.XLOOKUP(AF1,[1]October2024!$B$5:$B$32,[1]October2024!$I$5:$I$32,0)</f>
        <v>0</v>
      </c>
      <c r="AG22" s="21">
        <f>_xlfn.XLOOKUP(AG1,[1]October2024!$B$5:$B$32,[1]October2024!$I$5:$I$32,0)</f>
        <v>0</v>
      </c>
      <c r="AH22" s="21">
        <f>_xlfn.XLOOKUP(AH1,[1]October2024!$B$5:$B$32,[1]October2024!$I$5:$I$32,0)</f>
        <v>0</v>
      </c>
      <c r="AI22" s="21">
        <f>_xlfn.XLOOKUP(AI1,[1]October2024!$B$5:$B$32,[1]October2024!$I$5:$I$32,0)</f>
        <v>0</v>
      </c>
      <c r="AJ22" s="21">
        <f>_xlfn.XLOOKUP(AJ1,[1]October2024!$B$5:$B$32,[1]October2024!$I$5:$I$32,0)</f>
        <v>0</v>
      </c>
      <c r="AK22" s="21">
        <f>_xlfn.XLOOKUP(AK1,[1]October2024!$B$5:$B$32,[1]October2024!$I$5:$I$32,0)</f>
        <v>0</v>
      </c>
      <c r="AL22" s="21">
        <f>_xlfn.XLOOKUP(AL1,[1]October2024!$B$5:$B$32,[1]October2024!$I$5:$I$32,0)</f>
        <v>0</v>
      </c>
      <c r="AM22" s="21">
        <f>_xlfn.XLOOKUP(AM1,[1]October2024!$B$5:$B$32,[1]October2024!$I$5:$I$32,0)</f>
        <v>0</v>
      </c>
      <c r="AN22" s="21">
        <f>_xlfn.XLOOKUP(AN1,[1]October2024!$B$5:$B$32,[1]October2024!$I$5:$I$32,0)</f>
        <v>0</v>
      </c>
      <c r="AO22" s="21">
        <f>_xlfn.XLOOKUP(AO1,[1]October2024!$B$5:$B$32,[1]October2024!$I$5:$I$32,0)</f>
        <v>-206159.39</v>
      </c>
      <c r="AP22" s="21">
        <f>_xlfn.XLOOKUP(AP1,[1]October2024!$B$5:$B$32,[1]October2024!$I$5:$I$32,0)</f>
        <v>0</v>
      </c>
      <c r="AQ22" s="21">
        <f>_xlfn.XLOOKUP(AQ1,[1]October2024!$B$5:$B$32,[1]October2024!$I$5:$I$32,0)</f>
        <v>-1878238.8800000001</v>
      </c>
      <c r="AR22" s="21">
        <f>_xlfn.XLOOKUP(AR1,[1]October2024!$B$5:$B$32,[1]October2024!$I$5:$I$32,0)</f>
        <v>0</v>
      </c>
      <c r="AS22" s="21">
        <f>_xlfn.XLOOKUP(AS1,[1]October2024!$B$5:$B$32,[1]October2024!$I$5:$I$32,0)</f>
        <v>-52815.46</v>
      </c>
      <c r="AT22" s="21">
        <f>_xlfn.XLOOKUP(AT1,[1]October2024!$B$5:$B$32,[1]October2024!$I$5:$I$32,0)</f>
        <v>0</v>
      </c>
      <c r="AU22" s="21">
        <f>_xlfn.XLOOKUP(AU1,[1]October2024!$B$5:$B$32,[1]October2024!$I$5:$I$32,0)</f>
        <v>0</v>
      </c>
      <c r="AV22" s="21">
        <f>_xlfn.XLOOKUP(AV1,[1]October2024!$B$5:$B$32,[1]October2024!$I$5:$I$32,0)</f>
        <v>0</v>
      </c>
      <c r="AW22" s="21">
        <f>_xlfn.XLOOKUP(AW1,[1]October2024!$B$5:$B$32,[1]October2024!$I$5:$I$32,0)</f>
        <v>0</v>
      </c>
      <c r="AX22" s="21">
        <f>_xlfn.XLOOKUP(AX1,[1]October2024!$B$5:$B$32,[1]October2024!$I$5:$I$32,0)</f>
        <v>0</v>
      </c>
      <c r="AY22" s="21">
        <f>_xlfn.XLOOKUP(AY1,[1]October2024!$B$5:$B$32,[1]October2024!$I$5:$I$32,0)</f>
        <v>-254526.91999999998</v>
      </c>
      <c r="AZ22" s="21">
        <f>_xlfn.XLOOKUP(AZ1,[1]October2024!$B$5:$B$32,[1]October2024!$I$5:$I$32,0)</f>
        <v>-13937.5</v>
      </c>
      <c r="BA22" s="21">
        <f>_xlfn.XLOOKUP(BA1,[1]October2024!$B$5:$B$32,[1]October2024!$I$5:$I$32,0)</f>
        <v>0</v>
      </c>
      <c r="BB22" s="21">
        <f>_xlfn.XLOOKUP(BB1,[1]October2024!$B$5:$B$32,[1]October2024!$I$5:$I$32,0)</f>
        <v>-129799</v>
      </c>
      <c r="BC22" s="21">
        <f>_xlfn.XLOOKUP(BC1,[1]October2024!$B$5:$B$32,[1]October2024!$I$5:$I$32,0)</f>
        <v>0</v>
      </c>
      <c r="BD22" s="21">
        <f>_xlfn.XLOOKUP(BD1,[1]October2024!$B$5:$B$32,[1]October2024!$I$5:$I$32,0)</f>
        <v>0</v>
      </c>
      <c r="BE22" s="21">
        <f>_xlfn.XLOOKUP(BE1,[1]October2024!$B$5:$B$32,[1]October2024!$I$5:$I$32,0)</f>
        <v>-392810.01</v>
      </c>
      <c r="BF22" s="21">
        <f>_xlfn.XLOOKUP(BF1,[1]October2024!$B$5:$B$32,[1]October2024!$I$5:$I$32,0)</f>
        <v>0</v>
      </c>
      <c r="BG22" s="21">
        <f>_xlfn.XLOOKUP(BG1,[1]October2024!$B$5:$B$32,[1]October2024!$I$5:$I$32,0)</f>
        <v>0</v>
      </c>
      <c r="BH22" s="21">
        <f>_xlfn.XLOOKUP(BH1,[1]October2024!$B$5:$B$32,[1]October2024!$I$5:$I$32,0)</f>
        <v>0</v>
      </c>
      <c r="BI22" s="21">
        <f>_xlfn.XLOOKUP(BI1,[1]October2024!$B$5:$B$32,[1]October2024!$I$5:$I$32,0)</f>
        <v>-230960.63</v>
      </c>
      <c r="BJ22" s="21">
        <f>_xlfn.XLOOKUP(BJ1,[1]October2024!$B$5:$B$32,[1]October2024!$I$5:$I$32,0)</f>
        <v>-769882.42999999993</v>
      </c>
      <c r="BK22" s="21">
        <f>_xlfn.XLOOKUP(BK1,[1]October2024!$B$5:$B$32,[1]October2024!$I$5:$I$32,0)</f>
        <v>0</v>
      </c>
      <c r="BL22" s="21">
        <f>_xlfn.XLOOKUP(BL1,[1]October2024!$B$5:$B$32,[1]October2024!$I$5:$I$32,0)</f>
        <v>0</v>
      </c>
      <c r="BM22" s="21">
        <f>_xlfn.XLOOKUP(BM1,[1]October2024!$B$5:$B$32,[1]October2024!$I$5:$I$32,0)</f>
        <v>0</v>
      </c>
      <c r="BN22" s="21">
        <f>_xlfn.XLOOKUP(BN1,[1]October2024!$B$5:$B$32,[1]October2024!$I$5:$I$32,0)</f>
        <v>0</v>
      </c>
      <c r="BO22" s="21">
        <f>_xlfn.XLOOKUP(BO1,[1]October2024!$B$5:$B$32,[1]October2024!$I$5:$I$32,0)</f>
        <v>0</v>
      </c>
      <c r="BP22" s="21">
        <f>_xlfn.XLOOKUP(BP1,[1]October2024!$B$5:$B$32,[1]October2024!$I$5:$I$32,0)</f>
        <v>-42338.41</v>
      </c>
      <c r="BQ22" s="21">
        <f>_xlfn.XLOOKUP(BQ1,[1]October2024!$B$5:$B$32,[1]October2024!$I$5:$I$32,0)</f>
        <v>0</v>
      </c>
      <c r="BR22" s="21">
        <f>_xlfn.XLOOKUP(BR1,[1]October2024!$B$5:$B$32,[1]October2024!$I$5:$I$32,0)</f>
        <v>0</v>
      </c>
      <c r="BS22" s="21">
        <f>_xlfn.XLOOKUP(BS1,[1]October2024!$B$5:$B$32,[1]October2024!$I$5:$I$32,0)</f>
        <v>0</v>
      </c>
      <c r="BT22" s="21">
        <f>_xlfn.XLOOKUP(BT1,[1]October2024!$B$5:$B$32,[1]October2024!$I$5:$I$32,0)</f>
        <v>0</v>
      </c>
      <c r="BU22" s="21">
        <f>_xlfn.XLOOKUP(BU1,[1]October2024!$B$5:$B$32,[1]October2024!$I$5:$I$32,0)</f>
        <v>0</v>
      </c>
      <c r="BV22" s="21">
        <f>_xlfn.XLOOKUP(BV1,[1]October2024!$B$5:$B$32,[1]October2024!$I$5:$I$32,0)</f>
        <v>0</v>
      </c>
      <c r="BW22" s="21">
        <f>_xlfn.XLOOKUP(BW1,[1]October2024!$B$5:$B$32,[1]October2024!$I$5:$I$32,0)</f>
        <v>0</v>
      </c>
      <c r="BX22" s="21">
        <f>_xlfn.XLOOKUP(BX1,[1]October2024!$B$5:$B$32,[1]October2024!$I$5:$I$32,0)</f>
        <v>0</v>
      </c>
      <c r="BY22" s="21">
        <f>_xlfn.XLOOKUP(BY1,[1]October2024!$B$5:$B$32,[1]October2024!$I$5:$I$32,0)</f>
        <v>0</v>
      </c>
      <c r="BZ22" s="21">
        <f>_xlfn.XLOOKUP(BZ1,[1]October2024!$B$5:$B$32,[1]October2024!$I$5:$I$32,0)</f>
        <v>0</v>
      </c>
      <c r="CA22" s="21">
        <f>_xlfn.XLOOKUP(CA1,[1]October2024!$B$5:$B$32,[1]October2024!$I$5:$I$32,0)</f>
        <v>-454844.75999999995</v>
      </c>
      <c r="CB22" s="21">
        <f>_xlfn.XLOOKUP(CB1,[1]October2024!$B$5:$B$32,[1]October2024!$I$5:$I$32,0)</f>
        <v>0</v>
      </c>
      <c r="CC22" s="21">
        <f>_xlfn.XLOOKUP(CC1,[1]October2024!$B$5:$B$32,[1]October2024!$I$5:$I$32,0)</f>
        <v>0</v>
      </c>
      <c r="CD22" s="21">
        <f>_xlfn.XLOOKUP(CD1,[1]October2024!$B$5:$B$32,[1]October2024!$I$5:$I$32,0)</f>
        <v>0</v>
      </c>
      <c r="CE22" s="21">
        <f>_xlfn.XLOOKUP(CE1,[1]October2024!$B$5:$B$32,[1]October2024!$I$5:$I$32,0)</f>
        <v>0</v>
      </c>
      <c r="CF22" s="21">
        <f>_xlfn.XLOOKUP(CF1,[1]October2024!$B$5:$B$32,[1]October2024!$I$5:$I$32,0)</f>
        <v>0</v>
      </c>
      <c r="CG22" s="21">
        <f>_xlfn.XLOOKUP(CG1,[1]October2024!$B$5:$B$32,[1]October2024!$I$5:$I$32,0)</f>
        <v>0</v>
      </c>
      <c r="CH22" s="21">
        <f>_xlfn.XLOOKUP(CH1,[1]October2024!$B$5:$B$32,[1]October2024!$I$5:$I$32,0)</f>
        <v>0</v>
      </c>
      <c r="CI22" s="21">
        <f>_xlfn.XLOOKUP(CI1,[1]October2024!$B$5:$B$32,[1]October2024!$I$5:$I$32,0)</f>
        <v>0</v>
      </c>
      <c r="CJ22" s="21">
        <f>_xlfn.XLOOKUP(CJ1,[1]October2024!$B$5:$B$32,[1]October2024!$I$5:$I$32,0)</f>
        <v>-18702.38</v>
      </c>
      <c r="CK22" s="21">
        <f>_xlfn.XLOOKUP(CK1,[1]October2024!$B$5:$B$32,[1]October2024!$I$5:$I$32,0)</f>
        <v>0</v>
      </c>
      <c r="CL22" s="21">
        <f>_xlfn.XLOOKUP(CL1,[1]October2024!$B$5:$B$32,[1]October2024!$I$5:$I$32,0)</f>
        <v>0</v>
      </c>
      <c r="CM22" s="21">
        <f>_xlfn.XLOOKUP(CM1,[1]October2024!$B$5:$B$32,[1]October2024!$I$5:$I$32,0)</f>
        <v>-254176.74</v>
      </c>
      <c r="CN22" s="21">
        <f>_xlfn.XLOOKUP(CN1,[1]October2024!$B$5:$B$32,[1]October2024!$I$5:$I$32,0)</f>
        <v>-303342.30000000005</v>
      </c>
      <c r="CO22" s="21">
        <f>_xlfn.XLOOKUP(CO1,[1]October2024!$B$5:$B$32,[1]October2024!$I$5:$I$32,0)</f>
        <v>0</v>
      </c>
      <c r="CP22" s="21">
        <f>_xlfn.XLOOKUP(CP1,[1]October2024!$B$5:$B$32,[1]October2024!$I$5:$I$32,0)</f>
        <v>0</v>
      </c>
      <c r="CQ22" s="21">
        <f>_xlfn.XLOOKUP(CQ1,[1]October2024!$B$5:$B$32,[1]October2024!$I$5:$I$32,0)</f>
        <v>0</v>
      </c>
      <c r="CR22" s="21">
        <f>_xlfn.XLOOKUP(CR1,[1]October2024!$B$5:$B$32,[1]October2024!$I$5:$I$32,0)</f>
        <v>0</v>
      </c>
      <c r="CS22" s="21">
        <f>_xlfn.XLOOKUP(CS1,[1]October2024!$B$5:$B$32,[1]October2024!$I$5:$I$32,0)</f>
        <v>0</v>
      </c>
      <c r="CT22" s="21">
        <f>_xlfn.XLOOKUP(CT1,[1]October2024!$B$5:$B$32,[1]October2024!$I$5:$I$32,0)</f>
        <v>0</v>
      </c>
      <c r="CU22" s="21">
        <f>_xlfn.XLOOKUP(CU1,[1]October2024!$B$5:$B$32,[1]October2024!$I$5:$I$32,0)</f>
        <v>0</v>
      </c>
      <c r="CV22" s="21">
        <f>_xlfn.XLOOKUP(CV1,[1]October2024!$B$5:$B$32,[1]October2024!$I$5:$I$32,0)</f>
        <v>0</v>
      </c>
      <c r="CW22" s="21">
        <f>_xlfn.XLOOKUP(CW1,[1]October2024!$B$5:$B$32,[1]October2024!$I$5:$I$32,0)</f>
        <v>0</v>
      </c>
      <c r="CX22" s="21">
        <f>_xlfn.XLOOKUP(CX1,[1]October2024!$B$5:$B$32,[1]October2024!$I$5:$I$32,0)</f>
        <v>0</v>
      </c>
      <c r="CY22" s="21">
        <f>_xlfn.XLOOKUP(CY1,[1]October2024!$B$5:$B$32,[1]October2024!$I$5:$I$32,0)</f>
        <v>0</v>
      </c>
      <c r="CZ22" s="21">
        <f>_xlfn.XLOOKUP(CZ1,[1]October2024!$B$5:$B$32,[1]October2024!$I$5:$I$32,0)</f>
        <v>0</v>
      </c>
      <c r="DA22" s="21">
        <f>_xlfn.XLOOKUP(DA1,[1]October2024!$B$5:$B$32,[1]October2024!$I$5:$I$32,0)</f>
        <v>0</v>
      </c>
      <c r="DB22" s="21">
        <f>_xlfn.XLOOKUP(DB1,[1]October2024!$B$5:$B$32,[1]October2024!$I$5:$I$32,0)</f>
        <v>0</v>
      </c>
      <c r="DC22" s="21">
        <f>_xlfn.XLOOKUP(DC1,[1]October2024!$B$5:$B$32,[1]October2024!$I$5:$I$32,0)</f>
        <v>0</v>
      </c>
      <c r="DD22" s="21">
        <f>_xlfn.XLOOKUP(DD1,[1]October2024!$B$5:$B$32,[1]October2024!$I$5:$I$32,0)</f>
        <v>0</v>
      </c>
      <c r="DE22" s="21">
        <f>_xlfn.XLOOKUP(DE1,[1]October2024!$B$5:$B$32,[1]October2024!$I$5:$I$32,0)</f>
        <v>-59551.89</v>
      </c>
      <c r="DF22" s="21">
        <f>_xlfn.XLOOKUP(DF1,[1]October2024!$B$5:$B$32,[1]October2024!$I$5:$I$32,0)</f>
        <v>0</v>
      </c>
      <c r="DG22" s="21">
        <f>_xlfn.XLOOKUP(DG1,[1]October2024!$B$5:$B$32,[1]October2024!$I$5:$I$32,0)</f>
        <v>0</v>
      </c>
      <c r="DH22" s="21">
        <f>_xlfn.XLOOKUP(DH1,[1]October2024!$B$5:$B$32,[1]October2024!$I$5:$I$32,0)</f>
        <v>0</v>
      </c>
      <c r="DI22" s="21">
        <f>_xlfn.XLOOKUP(DI1,[1]October2024!$B$5:$B$32,[1]October2024!$I$5:$I$32,0)</f>
        <v>0</v>
      </c>
      <c r="DJ22" s="21">
        <f>_xlfn.XLOOKUP(DJ1,[1]October2024!$B$5:$B$32,[1]October2024!$I$5:$I$32,0)</f>
        <v>0</v>
      </c>
      <c r="DK22" s="21">
        <f>_xlfn.XLOOKUP(DK1,[1]October2024!$B$5:$B$32,[1]October2024!$I$5:$I$32,0)</f>
        <v>0</v>
      </c>
      <c r="DL22" s="21">
        <f>_xlfn.XLOOKUP(DL1,[1]October2024!$B$5:$B$32,[1]October2024!$I$5:$I$32,0)</f>
        <v>0</v>
      </c>
      <c r="DM22" s="21">
        <f>_xlfn.XLOOKUP(DM1,[1]October2024!$B$5:$B$32,[1]October2024!$I$5:$I$32,0)</f>
        <v>0</v>
      </c>
      <c r="DN22" s="21">
        <f>_xlfn.XLOOKUP(DN1,[1]October2024!$B$5:$B$32,[1]October2024!$I$5:$I$32,0)</f>
        <v>0</v>
      </c>
      <c r="DO22" s="21">
        <f>_xlfn.XLOOKUP(DO1,[1]October2024!$B$5:$B$32,[1]October2024!$I$5:$I$32,0)</f>
        <v>0</v>
      </c>
      <c r="DP22" s="21">
        <f>_xlfn.XLOOKUP(DP1,[1]October2024!$B$5:$B$32,[1]October2024!$I$5:$I$32,0)</f>
        <v>0</v>
      </c>
      <c r="DQ22" s="21">
        <f>_xlfn.XLOOKUP(DQ1,[1]October2024!$B$5:$B$32,[1]October2024!$I$5:$I$32,0)</f>
        <v>0</v>
      </c>
      <c r="DR22" s="21">
        <f>_xlfn.XLOOKUP(DR1,[1]October2024!$B$5:$B$32,[1]October2024!$I$5:$I$32,0)</f>
        <v>0</v>
      </c>
      <c r="DS22" s="21">
        <f>_xlfn.XLOOKUP(DS1,[1]October2024!$B$5:$B$32,[1]October2024!$I$5:$I$32,0)</f>
        <v>0</v>
      </c>
      <c r="DT22" s="21">
        <f>_xlfn.XLOOKUP(DT1,[1]October2024!$B$5:$B$32,[1]October2024!$I$5:$I$32,0)</f>
        <v>0</v>
      </c>
      <c r="DU22" s="21">
        <f>_xlfn.XLOOKUP(DU1,[1]October2024!$B$5:$B$32,[1]October2024!$I$5:$I$32,0)</f>
        <v>0</v>
      </c>
      <c r="DV22" s="21">
        <f>_xlfn.XLOOKUP(DV1,[1]October2024!$B$5:$B$32,[1]October2024!$I$5:$I$32,0)</f>
        <v>0</v>
      </c>
      <c r="DW22" s="21">
        <f>_xlfn.XLOOKUP(DW1,[1]October2024!$B$5:$B$32,[1]October2024!$I$5:$I$32,0)</f>
        <v>0</v>
      </c>
      <c r="DX22" s="21">
        <f>_xlfn.XLOOKUP(DX1,[1]October2024!$B$5:$B$32,[1]October2024!$I$5:$I$32,0)</f>
        <v>0</v>
      </c>
      <c r="DY22" s="21">
        <f>_xlfn.XLOOKUP(DY1,[1]October2024!$B$5:$B$32,[1]October2024!$I$5:$I$32,0)</f>
        <v>0</v>
      </c>
      <c r="DZ22" s="21">
        <f>_xlfn.XLOOKUP(DZ1,[1]October2024!$B$5:$B$32,[1]October2024!$I$5:$I$32,0)</f>
        <v>0</v>
      </c>
      <c r="EA22" s="21">
        <f>_xlfn.XLOOKUP(EA1,[1]October2024!$B$5:$B$32,[1]October2024!$I$5:$I$32,0)</f>
        <v>0</v>
      </c>
      <c r="EB22" s="21">
        <f>_xlfn.XLOOKUP(EB1,[1]October2024!$B$5:$B$32,[1]October2024!$I$5:$I$32,0)</f>
        <v>0</v>
      </c>
      <c r="EC22" s="21">
        <f>_xlfn.XLOOKUP(EC1,[1]October2024!$B$5:$B$32,[1]October2024!$I$5:$I$32,0)</f>
        <v>0</v>
      </c>
      <c r="ED22" s="21">
        <f>_xlfn.XLOOKUP(ED1,[1]October2024!$B$5:$B$32,[1]October2024!$I$5:$I$32,0)</f>
        <v>0</v>
      </c>
      <c r="EE22" s="21">
        <f>_xlfn.XLOOKUP(EE1,[1]October2024!$B$5:$B$32,[1]October2024!$I$5:$I$32,0)</f>
        <v>0</v>
      </c>
      <c r="EF22" s="21">
        <f>_xlfn.XLOOKUP(EF1,[1]October2024!$B$5:$B$32,[1]October2024!$I$5:$I$32,0)</f>
        <v>0</v>
      </c>
      <c r="EG22" s="21">
        <f>_xlfn.XLOOKUP(EG1,[1]October2024!$B$5:$B$32,[1]October2024!$I$5:$I$32,0)</f>
        <v>0</v>
      </c>
      <c r="EH22" s="21">
        <f>_xlfn.XLOOKUP(EH1,[1]October2024!$B$5:$B$32,[1]October2024!$I$5:$I$32,0)</f>
        <v>-223250.52999999997</v>
      </c>
      <c r="EI22" s="21">
        <f>_xlfn.XLOOKUP(EI1,[1]October2024!$B$5:$B$32,[1]October2024!$I$5:$I$32,0)</f>
        <v>-145737.67000000001</v>
      </c>
      <c r="EJ22" s="21">
        <f>_xlfn.XLOOKUP(EJ1,[1]October2024!$B$5:$B$32,[1]October2024!$I$5:$I$32,0)</f>
        <v>0</v>
      </c>
      <c r="EK22" s="21">
        <f>_xlfn.XLOOKUP(EK1,[1]October2024!$B$5:$B$32,[1]October2024!$I$5:$I$32,0)</f>
        <v>0</v>
      </c>
      <c r="EL22" s="21">
        <f>_xlfn.XLOOKUP(EL1,[1]October2024!$B$5:$B$32,[1]October2024!$I$5:$I$32,0)</f>
        <v>0</v>
      </c>
      <c r="EM22" s="21">
        <f>_xlfn.XLOOKUP(EM1,[1]October2024!$B$5:$B$32,[1]October2024!$I$5:$I$32,0)</f>
        <v>0</v>
      </c>
      <c r="EN22" s="21">
        <f>_xlfn.XLOOKUP(EN1,[1]October2024!$B$5:$B$32,[1]October2024!$I$5:$I$32,0)</f>
        <v>0</v>
      </c>
      <c r="EO22" s="21">
        <f>_xlfn.XLOOKUP(EO1,[1]October2024!$B$5:$B$32,[1]October2024!$I$5:$I$32,0)</f>
        <v>0</v>
      </c>
      <c r="EP22" s="21">
        <f>_xlfn.XLOOKUP(EP1,[1]October2024!$B$5:$B$32,[1]October2024!$I$5:$I$32,0)</f>
        <v>0</v>
      </c>
      <c r="EQ22" s="21">
        <f>_xlfn.XLOOKUP(EQ1,[1]October2024!$B$5:$B$32,[1]October2024!$I$5:$I$32,0)</f>
        <v>0</v>
      </c>
      <c r="ER22" s="21">
        <f>_xlfn.XLOOKUP(ER1,[1]October2024!$B$5:$B$32,[1]October2024!$I$5:$I$32,0)</f>
        <v>0</v>
      </c>
      <c r="ES22" s="21">
        <f>_xlfn.XLOOKUP(ES1,[1]October2024!$B$5:$B$32,[1]October2024!$I$5:$I$32,0)</f>
        <v>0</v>
      </c>
      <c r="ET22" s="21">
        <f>_xlfn.XLOOKUP(ET1,[1]October2024!$B$5:$B$32,[1]October2024!$I$5:$I$32,0)</f>
        <v>0</v>
      </c>
      <c r="EU22" s="21">
        <f>_xlfn.XLOOKUP(EU1,[1]October2024!$B$5:$B$32,[1]October2024!$I$5:$I$32,0)</f>
        <v>0</v>
      </c>
      <c r="EV22" s="21">
        <f>_xlfn.XLOOKUP(EV1,[1]October2024!$B$5:$B$32,[1]October2024!$I$5:$I$32,0)</f>
        <v>0</v>
      </c>
      <c r="EW22" s="21">
        <f>_xlfn.XLOOKUP(EW1,[1]October2024!$B$5:$B$32,[1]October2024!$I$5:$I$32,0)</f>
        <v>0</v>
      </c>
      <c r="EX22" s="21">
        <f>_xlfn.XLOOKUP(EX1,[1]October2024!$B$5:$B$32,[1]October2024!$I$5:$I$32,0)</f>
        <v>0</v>
      </c>
      <c r="EY22" s="21">
        <f>_xlfn.XLOOKUP(EY1,[1]October2024!$B$5:$B$32,[1]October2024!$I$5:$I$32,0)</f>
        <v>0</v>
      </c>
      <c r="EZ22" s="21">
        <f>_xlfn.XLOOKUP(EZ1,[1]October2024!$B$5:$B$32,[1]October2024!$I$5:$I$32,0)</f>
        <v>0</v>
      </c>
      <c r="FA22" s="21">
        <f>_xlfn.XLOOKUP(FA1,[1]October2024!$B$5:$B$32,[1]October2024!$I$5:$I$32,0)</f>
        <v>0</v>
      </c>
      <c r="FB22" s="21">
        <f>_xlfn.XLOOKUP(FB1,[1]October2024!$B$5:$B$32,[1]October2024!$I$5:$I$32,0)</f>
        <v>0</v>
      </c>
      <c r="FC22" s="21">
        <f>_xlfn.XLOOKUP(FC1,[1]October2024!$B$5:$B$32,[1]October2024!$I$5:$I$32,0)</f>
        <v>0</v>
      </c>
      <c r="FD22" s="21">
        <f>_xlfn.XLOOKUP(FD1,[1]October2024!$B$5:$B$32,[1]October2024!$I$5:$I$32,0)</f>
        <v>0</v>
      </c>
      <c r="FE22" s="21">
        <f>_xlfn.XLOOKUP(FE1,[1]October2024!$B$5:$B$32,[1]October2024!$I$5:$I$32,0)</f>
        <v>0</v>
      </c>
      <c r="FF22" s="21">
        <f>_xlfn.XLOOKUP(FF1,[1]October2024!$B$5:$B$32,[1]October2024!$I$5:$I$32,0)</f>
        <v>0</v>
      </c>
      <c r="FG22" s="21">
        <f>_xlfn.XLOOKUP(FG1,[1]October2024!$B$5:$B$32,[1]October2024!$I$5:$I$32,0)</f>
        <v>0</v>
      </c>
      <c r="FH22" s="21">
        <f>_xlfn.XLOOKUP(FH1,[1]October2024!$B$5:$B$32,[1]October2024!$I$5:$I$32,0)</f>
        <v>0</v>
      </c>
      <c r="FI22" s="21">
        <f>_xlfn.XLOOKUP(FI1,[1]October2024!$B$5:$B$32,[1]October2024!$I$5:$I$32,0)</f>
        <v>0</v>
      </c>
      <c r="FJ22" s="21">
        <f>_xlfn.XLOOKUP(FJ1,[1]October2024!$B$5:$B$32,[1]October2024!$I$5:$I$32,0)</f>
        <v>0</v>
      </c>
      <c r="FK22" s="21">
        <f>_xlfn.XLOOKUP(FK1,[1]October2024!$B$5:$B$32,[1]October2024!$I$5:$I$32,0)</f>
        <v>-70316.669999999984</v>
      </c>
      <c r="FL22" s="21">
        <f>_xlfn.XLOOKUP(FL1,[1]October2024!$B$5:$B$32,[1]October2024!$I$5:$I$32,0)</f>
        <v>-62074.92</v>
      </c>
      <c r="FM22" s="21">
        <f>_xlfn.XLOOKUP(FM1,[1]October2024!$B$5:$B$32,[1]October2024!$I$5:$I$32,0)</f>
        <v>-486827.81999999995</v>
      </c>
      <c r="FN22" s="21">
        <f>_xlfn.XLOOKUP(FN1,[1]October2024!$B$5:$B$32,[1]October2024!$I$5:$I$32,0)</f>
        <v>0</v>
      </c>
      <c r="FO22" s="21">
        <f>_xlfn.XLOOKUP(FO1,[1]October2024!$B$5:$B$32,[1]October2024!$I$5:$I$32,0)</f>
        <v>0</v>
      </c>
      <c r="FP22" s="21">
        <f>_xlfn.XLOOKUP(FP1,[1]October2024!$B$5:$B$32,[1]October2024!$I$5:$I$32,0)</f>
        <v>0</v>
      </c>
      <c r="FQ22" s="21">
        <f>_xlfn.XLOOKUP(FQ1,[1]October2024!$B$5:$B$32,[1]October2024!$I$5:$I$32,0)</f>
        <v>0</v>
      </c>
      <c r="FR22" s="21">
        <f>_xlfn.XLOOKUP(FR1,[1]October2024!$B$5:$B$32,[1]October2024!$I$5:$I$32,0)</f>
        <v>0</v>
      </c>
      <c r="FS22" s="21">
        <f>_xlfn.XLOOKUP(FS1,[1]October2024!$B$5:$B$32,[1]October2024!$I$5:$I$32,0)</f>
        <v>0</v>
      </c>
      <c r="FT22" s="21">
        <f>_xlfn.XLOOKUP(FT1,[1]October2024!$B$5:$B$32,[1]October2024!$I$5:$I$32,0)</f>
        <v>0</v>
      </c>
      <c r="FU22" s="21">
        <f>_xlfn.XLOOKUP(FU1,[1]October2024!$B$5:$B$32,[1]October2024!$I$5:$I$32,0)</f>
        <v>0</v>
      </c>
      <c r="FV22" s="21">
        <f>_xlfn.XLOOKUP(FV1,[1]October2024!$B$5:$B$32,[1]October2024!$I$5:$I$32,0)</f>
        <v>0</v>
      </c>
      <c r="FW22" s="21">
        <f>_xlfn.XLOOKUP(FW1,[1]October2024!$B$5:$B$32,[1]October2024!$I$5:$I$32,0)</f>
        <v>0</v>
      </c>
      <c r="FX22" s="21">
        <f>_xlfn.XLOOKUP(FX1,[1]October2024!$B$5:$B$32,[1]October2024!$I$5:$I$32,0)</f>
        <v>-1841923.17</v>
      </c>
      <c r="FY22" s="18">
        <f t="shared" ref="FY22:FY25" si="7">SUM(B22:FX22)</f>
        <v>-9642819.8299999982</v>
      </c>
    </row>
    <row r="23" spans="1:254" s="22" customFormat="1" x14ac:dyDescent="0.25">
      <c r="A23" s="42" t="s">
        <v>403</v>
      </c>
      <c r="B23" s="21">
        <v>0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1"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  <c r="BC23" s="21">
        <v>0</v>
      </c>
      <c r="BD23" s="21">
        <v>0</v>
      </c>
      <c r="BE23" s="21">
        <v>0</v>
      </c>
      <c r="BF23" s="21">
        <v>0</v>
      </c>
      <c r="BG23" s="21">
        <v>0</v>
      </c>
      <c r="BH23" s="21">
        <v>0</v>
      </c>
      <c r="BI23" s="21">
        <v>0</v>
      </c>
      <c r="BJ23" s="21">
        <v>0</v>
      </c>
      <c r="BK23" s="21">
        <v>0</v>
      </c>
      <c r="BL23" s="21">
        <v>0</v>
      </c>
      <c r="BM23" s="21">
        <v>0</v>
      </c>
      <c r="BN23" s="21">
        <v>0</v>
      </c>
      <c r="BO23" s="21">
        <v>0</v>
      </c>
      <c r="BP23" s="21">
        <v>0</v>
      </c>
      <c r="BQ23" s="21">
        <v>0</v>
      </c>
      <c r="BR23" s="21">
        <v>0</v>
      </c>
      <c r="BS23" s="21">
        <v>0</v>
      </c>
      <c r="BT23" s="21">
        <v>0</v>
      </c>
      <c r="BU23" s="21">
        <v>0</v>
      </c>
      <c r="BV23" s="21">
        <v>0</v>
      </c>
      <c r="BW23" s="21">
        <v>0</v>
      </c>
      <c r="BX23" s="21">
        <v>0</v>
      </c>
      <c r="BY23" s="21">
        <v>0</v>
      </c>
      <c r="BZ23" s="21">
        <v>0</v>
      </c>
      <c r="CA23" s="21">
        <v>0</v>
      </c>
      <c r="CB23" s="21">
        <v>0</v>
      </c>
      <c r="CC23" s="21">
        <v>0</v>
      </c>
      <c r="CD23" s="21">
        <v>0</v>
      </c>
      <c r="CE23" s="21">
        <v>0</v>
      </c>
      <c r="CF23" s="21">
        <v>0</v>
      </c>
      <c r="CG23" s="21">
        <v>0</v>
      </c>
      <c r="CH23" s="21">
        <v>0</v>
      </c>
      <c r="CI23" s="21">
        <v>0</v>
      </c>
      <c r="CJ23" s="21">
        <v>0</v>
      </c>
      <c r="CK23" s="21">
        <v>0</v>
      </c>
      <c r="CL23" s="21">
        <v>0</v>
      </c>
      <c r="CM23" s="21">
        <v>0</v>
      </c>
      <c r="CN23" s="21">
        <v>0</v>
      </c>
      <c r="CO23" s="21">
        <v>0</v>
      </c>
      <c r="CP23" s="21">
        <v>0</v>
      </c>
      <c r="CQ23" s="21">
        <v>0</v>
      </c>
      <c r="CR23" s="21">
        <v>0</v>
      </c>
      <c r="CS23" s="21">
        <v>0</v>
      </c>
      <c r="CT23" s="21">
        <v>0</v>
      </c>
      <c r="CU23" s="21">
        <v>0</v>
      </c>
      <c r="CV23" s="21">
        <v>0</v>
      </c>
      <c r="CW23" s="21">
        <v>0</v>
      </c>
      <c r="CX23" s="21">
        <v>0</v>
      </c>
      <c r="CY23" s="21">
        <v>0</v>
      </c>
      <c r="CZ23" s="21">
        <v>0</v>
      </c>
      <c r="DA23" s="21">
        <v>0</v>
      </c>
      <c r="DB23" s="21">
        <v>0</v>
      </c>
      <c r="DC23" s="21">
        <v>0</v>
      </c>
      <c r="DD23" s="21">
        <v>0</v>
      </c>
      <c r="DE23" s="21">
        <v>0</v>
      </c>
      <c r="DF23" s="21">
        <v>0</v>
      </c>
      <c r="DG23" s="21">
        <v>0</v>
      </c>
      <c r="DH23" s="21">
        <v>0</v>
      </c>
      <c r="DI23" s="21">
        <v>0</v>
      </c>
      <c r="DJ23" s="21">
        <v>0</v>
      </c>
      <c r="DK23" s="21">
        <v>0</v>
      </c>
      <c r="DL23" s="21">
        <v>0</v>
      </c>
      <c r="DM23" s="21">
        <v>0</v>
      </c>
      <c r="DN23" s="21">
        <v>0</v>
      </c>
      <c r="DO23" s="21">
        <v>0</v>
      </c>
      <c r="DP23" s="21">
        <v>0</v>
      </c>
      <c r="DQ23" s="21">
        <v>0</v>
      </c>
      <c r="DR23" s="21">
        <v>0</v>
      </c>
      <c r="DS23" s="21">
        <v>0</v>
      </c>
      <c r="DT23" s="21">
        <v>0</v>
      </c>
      <c r="DU23" s="21">
        <v>0</v>
      </c>
      <c r="DV23" s="21">
        <v>0</v>
      </c>
      <c r="DW23" s="21">
        <v>0</v>
      </c>
      <c r="DX23" s="21">
        <v>0</v>
      </c>
      <c r="DY23" s="21">
        <v>0</v>
      </c>
      <c r="DZ23" s="21">
        <v>0</v>
      </c>
      <c r="EA23" s="21">
        <v>0</v>
      </c>
      <c r="EB23" s="21">
        <v>0</v>
      </c>
      <c r="EC23" s="21">
        <v>0</v>
      </c>
      <c r="ED23" s="21">
        <v>0</v>
      </c>
      <c r="EE23" s="21">
        <v>0</v>
      </c>
      <c r="EF23" s="21">
        <v>0</v>
      </c>
      <c r="EG23" s="21">
        <v>0</v>
      </c>
      <c r="EH23" s="21">
        <v>0</v>
      </c>
      <c r="EI23" s="21">
        <v>0</v>
      </c>
      <c r="EJ23" s="21">
        <v>0</v>
      </c>
      <c r="EK23" s="21">
        <v>0</v>
      </c>
      <c r="EL23" s="21">
        <v>0</v>
      </c>
      <c r="EM23" s="21">
        <v>0</v>
      </c>
      <c r="EN23" s="21">
        <v>0</v>
      </c>
      <c r="EO23" s="21">
        <v>0</v>
      </c>
      <c r="EP23" s="21">
        <v>0</v>
      </c>
      <c r="EQ23" s="21">
        <v>0</v>
      </c>
      <c r="ER23" s="21">
        <v>0</v>
      </c>
      <c r="ES23" s="21">
        <v>0</v>
      </c>
      <c r="ET23" s="21">
        <v>0</v>
      </c>
      <c r="EU23" s="21">
        <v>0</v>
      </c>
      <c r="EV23" s="21">
        <v>0</v>
      </c>
      <c r="EW23" s="21">
        <v>0</v>
      </c>
      <c r="EX23" s="21">
        <v>0</v>
      </c>
      <c r="EY23" s="21">
        <v>0</v>
      </c>
      <c r="EZ23" s="21">
        <v>0</v>
      </c>
      <c r="FA23" s="21">
        <v>0</v>
      </c>
      <c r="FB23" s="21">
        <v>0</v>
      </c>
      <c r="FC23" s="21">
        <v>0</v>
      </c>
      <c r="FD23" s="21">
        <v>0</v>
      </c>
      <c r="FE23" s="21">
        <v>0</v>
      </c>
      <c r="FF23" s="21">
        <v>0</v>
      </c>
      <c r="FG23" s="21">
        <v>0</v>
      </c>
      <c r="FH23" s="21">
        <v>0</v>
      </c>
      <c r="FI23" s="21">
        <v>0</v>
      </c>
      <c r="FJ23" s="21">
        <v>0</v>
      </c>
      <c r="FK23" s="21">
        <v>0</v>
      </c>
      <c r="FL23" s="21">
        <v>0</v>
      </c>
      <c r="FM23" s="21">
        <v>0</v>
      </c>
      <c r="FN23" s="21">
        <v>0</v>
      </c>
      <c r="FO23" s="21">
        <v>0</v>
      </c>
      <c r="FP23" s="21">
        <v>0</v>
      </c>
      <c r="FQ23" s="21">
        <v>0</v>
      </c>
      <c r="FR23" s="21">
        <v>0</v>
      </c>
      <c r="FS23" s="21">
        <v>0</v>
      </c>
      <c r="FT23" s="21">
        <v>0</v>
      </c>
      <c r="FU23" s="21">
        <v>0</v>
      </c>
      <c r="FV23" s="21">
        <v>0</v>
      </c>
      <c r="FW23" s="21">
        <v>0</v>
      </c>
      <c r="FX23" s="21">
        <v>-598280.33999999985</v>
      </c>
      <c r="FY23" s="18">
        <f t="shared" si="7"/>
        <v>-598280.33999999985</v>
      </c>
      <c r="FZ23" s="18"/>
      <c r="GA23" s="18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s="22" customFormat="1" x14ac:dyDescent="0.25">
      <c r="A24" s="42" t="s">
        <v>416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35">
        <v>1389.14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  <c r="BC24" s="21">
        <v>0</v>
      </c>
      <c r="BD24" s="21">
        <v>0</v>
      </c>
      <c r="BE24" s="21">
        <v>0</v>
      </c>
      <c r="BF24" s="21">
        <v>0</v>
      </c>
      <c r="BG24" s="21">
        <v>0</v>
      </c>
      <c r="BH24" s="21">
        <v>0</v>
      </c>
      <c r="BI24" s="21">
        <v>0</v>
      </c>
      <c r="BJ24" s="21">
        <v>0</v>
      </c>
      <c r="BK24" s="21">
        <v>0</v>
      </c>
      <c r="BL24" s="21">
        <v>0</v>
      </c>
      <c r="BM24" s="21">
        <v>0</v>
      </c>
      <c r="BN24" s="21">
        <v>0</v>
      </c>
      <c r="BO24" s="21">
        <v>0</v>
      </c>
      <c r="BP24" s="21">
        <v>0</v>
      </c>
      <c r="BQ24" s="21">
        <v>0</v>
      </c>
      <c r="BR24" s="21">
        <v>0</v>
      </c>
      <c r="BS24" s="21">
        <v>0</v>
      </c>
      <c r="BT24" s="21">
        <v>0</v>
      </c>
      <c r="BU24" s="21">
        <v>0</v>
      </c>
      <c r="BV24" s="21">
        <v>0</v>
      </c>
      <c r="BW24" s="21">
        <v>0</v>
      </c>
      <c r="BX24" s="21">
        <v>0</v>
      </c>
      <c r="BY24" s="21">
        <v>0</v>
      </c>
      <c r="BZ24" s="21">
        <v>0</v>
      </c>
      <c r="CA24" s="21">
        <v>0</v>
      </c>
      <c r="CB24" s="21">
        <v>0</v>
      </c>
      <c r="CC24" s="21">
        <v>0</v>
      </c>
      <c r="CD24" s="40">
        <v>-700</v>
      </c>
      <c r="CE24" s="21">
        <v>0</v>
      </c>
      <c r="CF24" s="21">
        <v>0</v>
      </c>
      <c r="CG24" s="21">
        <v>0</v>
      </c>
      <c r="CH24" s="21">
        <v>0</v>
      </c>
      <c r="CI24" s="21">
        <v>0</v>
      </c>
      <c r="CJ24" s="21">
        <v>0</v>
      </c>
      <c r="CK24" s="21">
        <v>0</v>
      </c>
      <c r="CL24" s="21">
        <v>0</v>
      </c>
      <c r="CM24" s="21">
        <v>0</v>
      </c>
      <c r="CN24" s="21">
        <v>0</v>
      </c>
      <c r="CO24" s="21">
        <v>0</v>
      </c>
      <c r="CP24" s="21">
        <v>0</v>
      </c>
      <c r="CQ24" s="21">
        <v>0</v>
      </c>
      <c r="CR24" s="21">
        <v>0</v>
      </c>
      <c r="CS24" s="21">
        <v>0</v>
      </c>
      <c r="CT24" s="21">
        <v>0</v>
      </c>
      <c r="CU24" s="21">
        <v>0</v>
      </c>
      <c r="CV24" s="21">
        <v>0</v>
      </c>
      <c r="CW24" s="21">
        <v>0</v>
      </c>
      <c r="CX24" s="21">
        <v>0</v>
      </c>
      <c r="CY24" s="21">
        <v>0</v>
      </c>
      <c r="CZ24" s="21">
        <v>0</v>
      </c>
      <c r="DA24" s="21">
        <v>0</v>
      </c>
      <c r="DB24" s="21">
        <v>0</v>
      </c>
      <c r="DC24" s="21">
        <v>0</v>
      </c>
      <c r="DD24" s="21">
        <v>0</v>
      </c>
      <c r="DE24" s="21">
        <v>0</v>
      </c>
      <c r="DF24" s="21">
        <v>0</v>
      </c>
      <c r="DG24" s="21">
        <v>0</v>
      </c>
      <c r="DH24" s="21">
        <v>0</v>
      </c>
      <c r="DI24" s="21">
        <v>0</v>
      </c>
      <c r="DJ24" s="21">
        <v>0</v>
      </c>
      <c r="DK24" s="21">
        <v>0</v>
      </c>
      <c r="DL24" s="21">
        <v>0</v>
      </c>
      <c r="DM24" s="21">
        <v>0</v>
      </c>
      <c r="DN24" s="21">
        <v>0</v>
      </c>
      <c r="DO24" s="21">
        <v>0</v>
      </c>
      <c r="DP24" s="21">
        <v>0</v>
      </c>
      <c r="DQ24" s="21">
        <v>0</v>
      </c>
      <c r="DR24" s="21">
        <v>0</v>
      </c>
      <c r="DS24" s="21">
        <v>0</v>
      </c>
      <c r="DT24" s="21">
        <v>0</v>
      </c>
      <c r="DU24" s="21">
        <v>0</v>
      </c>
      <c r="DV24" s="21">
        <v>0</v>
      </c>
      <c r="DW24" s="21">
        <v>0</v>
      </c>
      <c r="DX24" s="21">
        <v>0</v>
      </c>
      <c r="DY24" s="21">
        <v>0</v>
      </c>
      <c r="DZ24" s="21">
        <v>0</v>
      </c>
      <c r="EA24" s="21">
        <v>0</v>
      </c>
      <c r="EB24" s="21">
        <v>0</v>
      </c>
      <c r="EC24" s="41">
        <v>0</v>
      </c>
      <c r="ED24" s="21">
        <v>0</v>
      </c>
      <c r="EE24" s="21">
        <v>0</v>
      </c>
      <c r="EF24" s="21">
        <v>0</v>
      </c>
      <c r="EG24" s="21">
        <v>0</v>
      </c>
      <c r="EH24" s="21">
        <v>0</v>
      </c>
      <c r="EI24" s="21">
        <v>0</v>
      </c>
      <c r="EJ24" s="21">
        <v>0</v>
      </c>
      <c r="EK24" s="21">
        <v>0</v>
      </c>
      <c r="EL24" s="21">
        <v>0</v>
      </c>
      <c r="EM24" s="21">
        <v>0</v>
      </c>
      <c r="EN24" s="21">
        <v>0</v>
      </c>
      <c r="EO24" s="21">
        <v>0</v>
      </c>
      <c r="EP24" s="21">
        <v>0</v>
      </c>
      <c r="EQ24" s="21">
        <v>0</v>
      </c>
      <c r="ER24" s="21">
        <v>0</v>
      </c>
      <c r="ES24" s="21">
        <v>0</v>
      </c>
      <c r="ET24" s="21">
        <v>0</v>
      </c>
      <c r="EU24" s="21">
        <v>0</v>
      </c>
      <c r="EV24" s="21">
        <v>0</v>
      </c>
      <c r="EW24" s="21">
        <v>0</v>
      </c>
      <c r="EX24" s="21">
        <v>0</v>
      </c>
      <c r="EY24" s="21">
        <v>0</v>
      </c>
      <c r="EZ24" s="21">
        <v>0</v>
      </c>
      <c r="FA24" s="21">
        <v>0</v>
      </c>
      <c r="FB24" s="21">
        <v>0</v>
      </c>
      <c r="FC24" s="21">
        <v>0</v>
      </c>
      <c r="FD24" s="21">
        <v>0</v>
      </c>
      <c r="FE24" s="21">
        <v>0</v>
      </c>
      <c r="FF24" s="21">
        <v>0</v>
      </c>
      <c r="FG24" s="21">
        <v>0</v>
      </c>
      <c r="FH24" s="21">
        <v>0</v>
      </c>
      <c r="FI24" s="21">
        <v>0</v>
      </c>
      <c r="FJ24" s="21">
        <v>0</v>
      </c>
      <c r="FK24" s="21">
        <v>0</v>
      </c>
      <c r="FL24" s="21">
        <v>0</v>
      </c>
      <c r="FM24" s="21">
        <v>0</v>
      </c>
      <c r="FN24" s="21">
        <v>0</v>
      </c>
      <c r="FO24" s="21">
        <v>0</v>
      </c>
      <c r="FP24" s="21">
        <v>0</v>
      </c>
      <c r="FQ24" s="21">
        <v>0</v>
      </c>
      <c r="FR24" s="21">
        <v>0</v>
      </c>
      <c r="FS24" s="21">
        <v>0</v>
      </c>
      <c r="FT24" s="21">
        <v>0</v>
      </c>
      <c r="FU24" s="21">
        <v>0</v>
      </c>
      <c r="FV24" s="21">
        <v>0</v>
      </c>
      <c r="FW24" s="21">
        <v>0</v>
      </c>
      <c r="FX24" s="21">
        <v>0</v>
      </c>
      <c r="FY24" s="18">
        <f t="shared" si="7"/>
        <v>689.1400000000001</v>
      </c>
      <c r="FZ24" s="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 s="42" t="s">
        <v>417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35">
        <v>-100000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1"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  <c r="BC25" s="21">
        <v>0</v>
      </c>
      <c r="BD25" s="21">
        <v>0</v>
      </c>
      <c r="BE25" s="21">
        <v>0</v>
      </c>
      <c r="BF25" s="21">
        <v>0</v>
      </c>
      <c r="BG25" s="21">
        <v>0</v>
      </c>
      <c r="BH25" s="21">
        <v>0</v>
      </c>
      <c r="BI25" s="21">
        <v>0</v>
      </c>
      <c r="BJ25" s="21">
        <v>0</v>
      </c>
      <c r="BK25" s="21">
        <v>0</v>
      </c>
      <c r="BL25" s="21">
        <v>0</v>
      </c>
      <c r="BM25" s="21">
        <v>0</v>
      </c>
      <c r="BN25" s="21">
        <v>0</v>
      </c>
      <c r="BO25" s="21">
        <v>0</v>
      </c>
      <c r="BP25" s="21">
        <v>0</v>
      </c>
      <c r="BQ25" s="21">
        <v>0</v>
      </c>
      <c r="BR25" s="21">
        <v>0</v>
      </c>
      <c r="BS25" s="21">
        <v>0</v>
      </c>
      <c r="BT25" s="21">
        <v>0</v>
      </c>
      <c r="BU25" s="21">
        <v>0</v>
      </c>
      <c r="BV25" s="21">
        <v>0</v>
      </c>
      <c r="BW25" s="21">
        <v>0</v>
      </c>
      <c r="BX25" s="21">
        <v>0</v>
      </c>
      <c r="BY25" s="21">
        <v>0</v>
      </c>
      <c r="BZ25" s="21">
        <v>0</v>
      </c>
      <c r="CA25" s="21">
        <v>0</v>
      </c>
      <c r="CB25" s="21">
        <v>0</v>
      </c>
      <c r="CC25" s="21">
        <v>0</v>
      </c>
      <c r="CD25" s="21">
        <v>0</v>
      </c>
      <c r="CE25" s="21">
        <v>0</v>
      </c>
      <c r="CF25" s="21">
        <v>0</v>
      </c>
      <c r="CG25" s="21">
        <v>0</v>
      </c>
      <c r="CH25" s="21">
        <v>0</v>
      </c>
      <c r="CI25" s="21">
        <v>0</v>
      </c>
      <c r="CJ25" s="21">
        <v>0</v>
      </c>
      <c r="CK25" s="21">
        <v>0</v>
      </c>
      <c r="CL25" s="21">
        <v>0</v>
      </c>
      <c r="CM25" s="21">
        <v>0</v>
      </c>
      <c r="CN25" s="21">
        <v>0</v>
      </c>
      <c r="CO25" s="21">
        <v>0</v>
      </c>
      <c r="CP25" s="21">
        <v>0</v>
      </c>
      <c r="CQ25" s="21">
        <v>0</v>
      </c>
      <c r="CR25" s="21">
        <v>0</v>
      </c>
      <c r="CS25" s="21">
        <v>0</v>
      </c>
      <c r="CT25" s="21">
        <v>0</v>
      </c>
      <c r="CU25" s="21">
        <v>0</v>
      </c>
      <c r="CV25" s="21">
        <v>0</v>
      </c>
      <c r="CW25" s="21">
        <v>0</v>
      </c>
      <c r="CX25" s="21">
        <v>0</v>
      </c>
      <c r="CY25" s="21">
        <v>0</v>
      </c>
      <c r="CZ25" s="21">
        <v>0</v>
      </c>
      <c r="DA25" s="21">
        <v>0</v>
      </c>
      <c r="DB25" s="21">
        <v>0</v>
      </c>
      <c r="DC25" s="21">
        <v>0</v>
      </c>
      <c r="DD25" s="21">
        <v>0</v>
      </c>
      <c r="DE25" s="21">
        <v>0</v>
      </c>
      <c r="DF25" s="21">
        <v>0</v>
      </c>
      <c r="DG25" s="21">
        <v>0</v>
      </c>
      <c r="DH25" s="21">
        <v>0</v>
      </c>
      <c r="DI25" s="21">
        <v>0</v>
      </c>
      <c r="DJ25" s="21">
        <v>0</v>
      </c>
      <c r="DK25" s="21">
        <v>0</v>
      </c>
      <c r="DL25" s="21">
        <v>0</v>
      </c>
      <c r="DM25" s="21">
        <v>0</v>
      </c>
      <c r="DN25" s="21">
        <v>0</v>
      </c>
      <c r="DO25" s="21">
        <v>0</v>
      </c>
      <c r="DP25" s="21">
        <v>0</v>
      </c>
      <c r="DQ25" s="21">
        <v>0</v>
      </c>
      <c r="DR25" s="21">
        <v>0</v>
      </c>
      <c r="DS25" s="21">
        <v>0</v>
      </c>
      <c r="DT25" s="21">
        <v>0</v>
      </c>
      <c r="DU25" s="21">
        <v>0</v>
      </c>
      <c r="DV25" s="21">
        <v>0</v>
      </c>
      <c r="DW25" s="21">
        <v>0</v>
      </c>
      <c r="DX25" s="21">
        <v>0</v>
      </c>
      <c r="DY25" s="21">
        <v>0</v>
      </c>
      <c r="DZ25" s="21">
        <v>0</v>
      </c>
      <c r="EA25" s="21">
        <v>0</v>
      </c>
      <c r="EB25" s="21">
        <v>0</v>
      </c>
      <c r="EC25" s="21">
        <v>0</v>
      </c>
      <c r="ED25" s="21">
        <v>0</v>
      </c>
      <c r="EE25" s="21">
        <v>0</v>
      </c>
      <c r="EF25" s="21">
        <v>0</v>
      </c>
      <c r="EG25" s="21">
        <v>0</v>
      </c>
      <c r="EH25" s="21">
        <v>0</v>
      </c>
      <c r="EI25" s="21">
        <v>0</v>
      </c>
      <c r="EJ25" s="21">
        <v>0</v>
      </c>
      <c r="EK25" s="21">
        <v>0</v>
      </c>
      <c r="EL25" s="21">
        <v>0</v>
      </c>
      <c r="EM25" s="21">
        <v>0</v>
      </c>
      <c r="EN25" s="21">
        <v>0</v>
      </c>
      <c r="EO25" s="21">
        <v>0</v>
      </c>
      <c r="EP25" s="21">
        <v>0</v>
      </c>
      <c r="EQ25" s="21">
        <v>0</v>
      </c>
      <c r="ER25" s="21">
        <v>0</v>
      </c>
      <c r="ES25" s="21">
        <v>0</v>
      </c>
      <c r="ET25" s="21">
        <v>0</v>
      </c>
      <c r="EU25" s="21">
        <v>0</v>
      </c>
      <c r="EV25" s="21">
        <v>0</v>
      </c>
      <c r="EW25" s="21">
        <v>0</v>
      </c>
      <c r="EX25" s="21">
        <v>0</v>
      </c>
      <c r="EY25" s="21">
        <v>0</v>
      </c>
      <c r="EZ25" s="21">
        <v>0</v>
      </c>
      <c r="FA25" s="21">
        <v>0</v>
      </c>
      <c r="FB25" s="21">
        <v>0</v>
      </c>
      <c r="FC25" s="21">
        <v>0</v>
      </c>
      <c r="FD25" s="21">
        <v>0</v>
      </c>
      <c r="FE25" s="21">
        <v>0</v>
      </c>
      <c r="FF25" s="21">
        <v>0</v>
      </c>
      <c r="FG25" s="21">
        <v>0</v>
      </c>
      <c r="FH25" s="21">
        <v>0</v>
      </c>
      <c r="FI25" s="21">
        <v>0</v>
      </c>
      <c r="FJ25" s="21">
        <v>0</v>
      </c>
      <c r="FK25" s="21">
        <v>0</v>
      </c>
      <c r="FL25" s="21">
        <v>0</v>
      </c>
      <c r="FM25" s="21">
        <v>0</v>
      </c>
      <c r="FN25" s="21">
        <v>0</v>
      </c>
      <c r="FO25" s="21">
        <v>0</v>
      </c>
      <c r="FP25" s="21">
        <v>0</v>
      </c>
      <c r="FQ25" s="21">
        <v>0</v>
      </c>
      <c r="FR25" s="21">
        <v>0</v>
      </c>
      <c r="FS25" s="21">
        <v>0</v>
      </c>
      <c r="FT25" s="21">
        <v>0</v>
      </c>
      <c r="FU25" s="21">
        <v>0</v>
      </c>
      <c r="FV25" s="21">
        <v>0</v>
      </c>
      <c r="FW25" s="21">
        <v>0</v>
      </c>
      <c r="FX25" s="21">
        <v>0</v>
      </c>
      <c r="FY25" s="18">
        <f t="shared" si="7"/>
        <v>-100000</v>
      </c>
      <c r="FZ25" s="18"/>
    </row>
    <row r="26" spans="1:254" x14ac:dyDescent="0.25">
      <c r="A26" s="18"/>
      <c r="FX26" s="4"/>
      <c r="FY26" s="18"/>
      <c r="FZ26" s="4"/>
    </row>
    <row r="27" spans="1:254" x14ac:dyDescent="0.25">
      <c r="A27" s="18" t="s">
        <v>401</v>
      </c>
      <c r="B27" s="18">
        <f>SUM(B21:B26)</f>
        <v>-20380.22</v>
      </c>
      <c r="C27" s="18">
        <f>SUM(C21:C26)</f>
        <v>-490464.0799999999</v>
      </c>
      <c r="D27" s="18">
        <f t="shared" ref="D27:BO27" si="8">SUM(D21:D26)</f>
        <v>-28787.58</v>
      </c>
      <c r="E27" s="18">
        <f t="shared" si="8"/>
        <v>-248015.78999999998</v>
      </c>
      <c r="F27" s="18">
        <f t="shared" si="8"/>
        <v>0</v>
      </c>
      <c r="G27" s="18">
        <f t="shared" si="8"/>
        <v>1389.14</v>
      </c>
      <c r="H27" s="18">
        <f t="shared" si="8"/>
        <v>-28992.7</v>
      </c>
      <c r="I27" s="18">
        <f t="shared" si="8"/>
        <v>0</v>
      </c>
      <c r="J27" s="18">
        <f t="shared" si="8"/>
        <v>0</v>
      </c>
      <c r="K27" s="18">
        <f t="shared" si="8"/>
        <v>-12304.79</v>
      </c>
      <c r="L27" s="18">
        <f t="shared" si="8"/>
        <v>0</v>
      </c>
      <c r="M27" s="18">
        <f t="shared" si="8"/>
        <v>-78958.63</v>
      </c>
      <c r="N27" s="18">
        <f t="shared" si="8"/>
        <v>-113563.84000000001</v>
      </c>
      <c r="O27" s="18">
        <f t="shared" si="8"/>
        <v>-100000</v>
      </c>
      <c r="P27" s="18">
        <f t="shared" si="8"/>
        <v>-430161.47000000003</v>
      </c>
      <c r="Q27" s="18">
        <f t="shared" si="8"/>
        <v>0</v>
      </c>
      <c r="R27" s="18">
        <f t="shared" si="8"/>
        <v>0</v>
      </c>
      <c r="S27" s="18">
        <f t="shared" si="8"/>
        <v>0</v>
      </c>
      <c r="T27" s="18">
        <f t="shared" si="8"/>
        <v>0</v>
      </c>
      <c r="U27" s="18">
        <f t="shared" si="8"/>
        <v>0</v>
      </c>
      <c r="V27" s="18">
        <f t="shared" si="8"/>
        <v>0</v>
      </c>
      <c r="W27" s="18">
        <f t="shared" si="8"/>
        <v>0</v>
      </c>
      <c r="X27" s="18">
        <f t="shared" si="8"/>
        <v>0</v>
      </c>
      <c r="Y27" s="18">
        <f t="shared" si="8"/>
        <v>0</v>
      </c>
      <c r="Z27" s="18">
        <f t="shared" si="8"/>
        <v>-416256.29000000004</v>
      </c>
      <c r="AA27" s="18">
        <f t="shared" si="8"/>
        <v>-155741.22</v>
      </c>
      <c r="AB27" s="18">
        <f t="shared" si="8"/>
        <v>0</v>
      </c>
      <c r="AC27" s="18">
        <f t="shared" si="8"/>
        <v>0</v>
      </c>
      <c r="AD27" s="18">
        <f t="shared" si="8"/>
        <v>0</v>
      </c>
      <c r="AE27" s="18">
        <f t="shared" si="8"/>
        <v>0</v>
      </c>
      <c r="AF27" s="18">
        <f t="shared" si="8"/>
        <v>0</v>
      </c>
      <c r="AG27" s="18">
        <f t="shared" si="8"/>
        <v>0</v>
      </c>
      <c r="AH27" s="18">
        <f t="shared" si="8"/>
        <v>0</v>
      </c>
      <c r="AI27" s="18">
        <f t="shared" si="8"/>
        <v>0</v>
      </c>
      <c r="AJ27" s="18">
        <f t="shared" si="8"/>
        <v>0</v>
      </c>
      <c r="AK27" s="18">
        <f t="shared" si="8"/>
        <v>0</v>
      </c>
      <c r="AL27" s="18">
        <f t="shared" si="8"/>
        <v>0</v>
      </c>
      <c r="AM27" s="18">
        <f t="shared" si="8"/>
        <v>0</v>
      </c>
      <c r="AN27" s="18">
        <f t="shared" si="8"/>
        <v>-15594.92</v>
      </c>
      <c r="AO27" s="18">
        <f t="shared" si="8"/>
        <v>-261668.74000000002</v>
      </c>
      <c r="AP27" s="18">
        <f t="shared" si="8"/>
        <v>0</v>
      </c>
      <c r="AQ27" s="18">
        <f t="shared" si="8"/>
        <v>-1907864.6500000001</v>
      </c>
      <c r="AR27" s="18">
        <f t="shared" si="8"/>
        <v>-12191.17</v>
      </c>
      <c r="AS27" s="18">
        <f t="shared" si="8"/>
        <v>-52815.46</v>
      </c>
      <c r="AT27" s="18">
        <f t="shared" si="8"/>
        <v>0</v>
      </c>
      <c r="AU27" s="18">
        <f t="shared" si="8"/>
        <v>0</v>
      </c>
      <c r="AV27" s="18">
        <f t="shared" si="8"/>
        <v>0</v>
      </c>
      <c r="AW27" s="18">
        <f t="shared" si="8"/>
        <v>0</v>
      </c>
      <c r="AX27" s="18">
        <f t="shared" si="8"/>
        <v>0</v>
      </c>
      <c r="AY27" s="18">
        <f t="shared" si="8"/>
        <v>-264439.86</v>
      </c>
      <c r="AZ27" s="18">
        <f t="shared" si="8"/>
        <v>-21726.239999999998</v>
      </c>
      <c r="BA27" s="18">
        <f t="shared" si="8"/>
        <v>-6638.13</v>
      </c>
      <c r="BB27" s="18">
        <f t="shared" si="8"/>
        <v>-129799</v>
      </c>
      <c r="BC27" s="18">
        <f t="shared" si="8"/>
        <v>-4277.8999999999996</v>
      </c>
      <c r="BD27" s="18">
        <f t="shared" si="8"/>
        <v>0</v>
      </c>
      <c r="BE27" s="18">
        <f t="shared" si="8"/>
        <v>-422546.12</v>
      </c>
      <c r="BF27" s="18">
        <f t="shared" si="8"/>
        <v>-885.08</v>
      </c>
      <c r="BG27" s="18">
        <f t="shared" si="8"/>
        <v>0</v>
      </c>
      <c r="BH27" s="18">
        <f t="shared" si="8"/>
        <v>0</v>
      </c>
      <c r="BI27" s="18">
        <f t="shared" si="8"/>
        <v>-230960.63</v>
      </c>
      <c r="BJ27" s="18">
        <f t="shared" si="8"/>
        <v>-779293.97</v>
      </c>
      <c r="BK27" s="18">
        <f t="shared" si="8"/>
        <v>0</v>
      </c>
      <c r="BL27" s="18">
        <v>0</v>
      </c>
      <c r="BM27" s="18">
        <f t="shared" si="8"/>
        <v>-11426.94</v>
      </c>
      <c r="BN27" s="18">
        <f t="shared" si="8"/>
        <v>0</v>
      </c>
      <c r="BO27" s="18">
        <f t="shared" si="8"/>
        <v>0</v>
      </c>
      <c r="BP27" s="18">
        <f t="shared" ref="BP27:EA27" si="9">SUM(BP21:BP26)</f>
        <v>-42338.41</v>
      </c>
      <c r="BQ27" s="18">
        <f t="shared" si="9"/>
        <v>0</v>
      </c>
      <c r="BR27" s="18">
        <f t="shared" si="9"/>
        <v>0</v>
      </c>
      <c r="BS27" s="18">
        <f t="shared" si="9"/>
        <v>0</v>
      </c>
      <c r="BT27" s="18">
        <f t="shared" si="9"/>
        <v>0</v>
      </c>
      <c r="BU27" s="18">
        <f t="shared" si="9"/>
        <v>0</v>
      </c>
      <c r="BV27" s="18">
        <f t="shared" si="9"/>
        <v>0</v>
      </c>
      <c r="BW27" s="18">
        <f t="shared" si="9"/>
        <v>0</v>
      </c>
      <c r="BX27" s="18">
        <f t="shared" si="9"/>
        <v>0</v>
      </c>
      <c r="BY27" s="18">
        <f t="shared" si="9"/>
        <v>0</v>
      </c>
      <c r="BZ27" s="18">
        <f t="shared" si="9"/>
        <v>0</v>
      </c>
      <c r="CA27" s="18">
        <f t="shared" si="9"/>
        <v>-510877.22</v>
      </c>
      <c r="CB27" s="18">
        <f t="shared" si="9"/>
        <v>0</v>
      </c>
      <c r="CC27" s="18">
        <f t="shared" si="9"/>
        <v>0</v>
      </c>
      <c r="CD27" s="18">
        <f t="shared" si="9"/>
        <v>-700</v>
      </c>
      <c r="CE27" s="18">
        <f t="shared" si="9"/>
        <v>0</v>
      </c>
      <c r="CF27" s="18">
        <f t="shared" si="9"/>
        <v>0</v>
      </c>
      <c r="CG27" s="18">
        <f t="shared" si="9"/>
        <v>0</v>
      </c>
      <c r="CH27" s="18">
        <f t="shared" si="9"/>
        <v>0</v>
      </c>
      <c r="CI27" s="18">
        <f t="shared" si="9"/>
        <v>0</v>
      </c>
      <c r="CJ27" s="18">
        <f t="shared" si="9"/>
        <v>-18702.38</v>
      </c>
      <c r="CK27" s="18">
        <f t="shared" si="9"/>
        <v>0</v>
      </c>
      <c r="CL27" s="18">
        <f t="shared" si="9"/>
        <v>0</v>
      </c>
      <c r="CM27" s="18">
        <f t="shared" si="9"/>
        <v>-297305</v>
      </c>
      <c r="CN27" s="18">
        <f t="shared" si="9"/>
        <v>-323145.92000000004</v>
      </c>
      <c r="CO27" s="18">
        <f t="shared" si="9"/>
        <v>0</v>
      </c>
      <c r="CP27" s="18">
        <f t="shared" si="9"/>
        <v>0</v>
      </c>
      <c r="CQ27" s="18">
        <f t="shared" si="9"/>
        <v>0</v>
      </c>
      <c r="CR27" s="18">
        <f t="shared" si="9"/>
        <v>0</v>
      </c>
      <c r="CS27" s="18">
        <f t="shared" si="9"/>
        <v>0</v>
      </c>
      <c r="CT27" s="18">
        <f t="shared" si="9"/>
        <v>0</v>
      </c>
      <c r="CU27" s="18">
        <f t="shared" si="9"/>
        <v>0</v>
      </c>
      <c r="CV27" s="18">
        <f t="shared" si="9"/>
        <v>0</v>
      </c>
      <c r="CW27" s="18">
        <f t="shared" si="9"/>
        <v>0</v>
      </c>
      <c r="CX27" s="18">
        <f t="shared" si="9"/>
        <v>0</v>
      </c>
      <c r="CY27" s="18">
        <f t="shared" si="9"/>
        <v>-13550.22</v>
      </c>
      <c r="CZ27" s="18">
        <f t="shared" si="9"/>
        <v>0</v>
      </c>
      <c r="DA27" s="18">
        <f t="shared" si="9"/>
        <v>0</v>
      </c>
      <c r="DB27" s="18">
        <f t="shared" si="9"/>
        <v>0</v>
      </c>
      <c r="DC27" s="18">
        <f t="shared" si="9"/>
        <v>0</v>
      </c>
      <c r="DD27" s="18">
        <f t="shared" si="9"/>
        <v>0</v>
      </c>
      <c r="DE27" s="18">
        <f t="shared" si="9"/>
        <v>-97625.67</v>
      </c>
      <c r="DF27" s="18">
        <f t="shared" si="9"/>
        <v>0</v>
      </c>
      <c r="DG27" s="18">
        <f t="shared" si="9"/>
        <v>-10284.92</v>
      </c>
      <c r="DH27" s="18">
        <f t="shared" si="9"/>
        <v>0</v>
      </c>
      <c r="DI27" s="18">
        <f t="shared" si="9"/>
        <v>0</v>
      </c>
      <c r="DJ27" s="18">
        <f t="shared" si="9"/>
        <v>0</v>
      </c>
      <c r="DK27" s="18">
        <f t="shared" si="9"/>
        <v>-9148.3799999999992</v>
      </c>
      <c r="DL27" s="18">
        <f t="shared" si="9"/>
        <v>0</v>
      </c>
      <c r="DM27" s="18">
        <f t="shared" si="9"/>
        <v>0</v>
      </c>
      <c r="DN27" s="18">
        <f t="shared" si="9"/>
        <v>0</v>
      </c>
      <c r="DO27" s="18">
        <f t="shared" si="9"/>
        <v>0</v>
      </c>
      <c r="DP27" s="18">
        <f t="shared" si="9"/>
        <v>0</v>
      </c>
      <c r="DQ27" s="18">
        <f t="shared" si="9"/>
        <v>0</v>
      </c>
      <c r="DR27" s="18">
        <f t="shared" si="9"/>
        <v>0</v>
      </c>
      <c r="DS27" s="18">
        <f t="shared" si="9"/>
        <v>0</v>
      </c>
      <c r="DT27" s="18">
        <f t="shared" si="9"/>
        <v>0</v>
      </c>
      <c r="DU27" s="18">
        <f t="shared" si="9"/>
        <v>0</v>
      </c>
      <c r="DV27" s="18">
        <f t="shared" si="9"/>
        <v>0</v>
      </c>
      <c r="DW27" s="18">
        <f t="shared" si="9"/>
        <v>0</v>
      </c>
      <c r="DX27" s="18">
        <f t="shared" si="9"/>
        <v>0</v>
      </c>
      <c r="DY27" s="18">
        <f t="shared" si="9"/>
        <v>0</v>
      </c>
      <c r="DZ27" s="18">
        <f t="shared" si="9"/>
        <v>0</v>
      </c>
      <c r="EA27" s="18">
        <f t="shared" si="9"/>
        <v>0</v>
      </c>
      <c r="EB27" s="18">
        <f t="shared" ref="EB27:FX27" si="10">SUM(EB21:EB26)</f>
        <v>0</v>
      </c>
      <c r="EC27" s="18">
        <f t="shared" si="10"/>
        <v>0</v>
      </c>
      <c r="ED27" s="18">
        <f t="shared" si="10"/>
        <v>0</v>
      </c>
      <c r="EE27" s="18">
        <f t="shared" si="10"/>
        <v>0</v>
      </c>
      <c r="EF27" s="18">
        <f t="shared" si="10"/>
        <v>0</v>
      </c>
      <c r="EG27" s="18">
        <f t="shared" si="10"/>
        <v>0</v>
      </c>
      <c r="EH27" s="18">
        <f t="shared" si="10"/>
        <v>-223250.52999999997</v>
      </c>
      <c r="EI27" s="18">
        <f t="shared" si="10"/>
        <v>-145737.67000000001</v>
      </c>
      <c r="EJ27" s="18">
        <f t="shared" si="10"/>
        <v>0</v>
      </c>
      <c r="EK27" s="18">
        <f t="shared" si="10"/>
        <v>-17556.849999999999</v>
      </c>
      <c r="EL27" s="18">
        <f t="shared" si="10"/>
        <v>0</v>
      </c>
      <c r="EM27" s="18">
        <f t="shared" si="10"/>
        <v>0</v>
      </c>
      <c r="EN27" s="18">
        <f t="shared" si="10"/>
        <v>0</v>
      </c>
      <c r="EO27" s="18">
        <f t="shared" si="10"/>
        <v>0</v>
      </c>
      <c r="EP27" s="18">
        <f t="shared" si="10"/>
        <v>0</v>
      </c>
      <c r="EQ27" s="18">
        <v>0</v>
      </c>
      <c r="ER27" s="18">
        <f t="shared" si="10"/>
        <v>0</v>
      </c>
      <c r="ES27" s="18">
        <f t="shared" si="10"/>
        <v>0</v>
      </c>
      <c r="ET27" s="18">
        <f t="shared" si="10"/>
        <v>0</v>
      </c>
      <c r="EU27" s="18">
        <f t="shared" si="10"/>
        <v>0</v>
      </c>
      <c r="EV27" s="18">
        <f t="shared" si="10"/>
        <v>0</v>
      </c>
      <c r="EW27" s="18">
        <f t="shared" si="10"/>
        <v>0</v>
      </c>
      <c r="EX27" s="18">
        <f t="shared" si="10"/>
        <v>0</v>
      </c>
      <c r="EY27" s="18">
        <f t="shared" si="10"/>
        <v>0</v>
      </c>
      <c r="EZ27" s="18">
        <f t="shared" si="10"/>
        <v>0</v>
      </c>
      <c r="FA27" s="18">
        <f t="shared" si="10"/>
        <v>0</v>
      </c>
      <c r="FB27" s="18">
        <f t="shared" si="10"/>
        <v>-16169.53</v>
      </c>
      <c r="FC27" s="18">
        <f t="shared" si="10"/>
        <v>0</v>
      </c>
      <c r="FD27" s="18">
        <f t="shared" si="10"/>
        <v>0</v>
      </c>
      <c r="FE27" s="18">
        <f t="shared" si="10"/>
        <v>0</v>
      </c>
      <c r="FF27" s="18">
        <f t="shared" si="10"/>
        <v>0</v>
      </c>
      <c r="FG27" s="18">
        <f t="shared" si="10"/>
        <v>0</v>
      </c>
      <c r="FH27" s="18">
        <f t="shared" si="10"/>
        <v>0</v>
      </c>
      <c r="FI27" s="18">
        <f t="shared" si="10"/>
        <v>0</v>
      </c>
      <c r="FJ27" s="18">
        <f t="shared" si="10"/>
        <v>0</v>
      </c>
      <c r="FK27" s="18">
        <f t="shared" si="10"/>
        <v>-94055.449999999983</v>
      </c>
      <c r="FL27" s="18">
        <f t="shared" si="10"/>
        <v>-68756.86</v>
      </c>
      <c r="FM27" s="18">
        <f t="shared" si="10"/>
        <v>-511214.86999999994</v>
      </c>
      <c r="FN27" s="18">
        <f t="shared" si="10"/>
        <v>0</v>
      </c>
      <c r="FO27" s="18">
        <f t="shared" si="10"/>
        <v>-26410.14</v>
      </c>
      <c r="FP27" s="18">
        <f t="shared" si="10"/>
        <v>0</v>
      </c>
      <c r="FQ27" s="18">
        <f t="shared" si="10"/>
        <v>0</v>
      </c>
      <c r="FR27" s="18">
        <f t="shared" si="10"/>
        <v>0</v>
      </c>
      <c r="FS27" s="18">
        <f t="shared" si="10"/>
        <v>0</v>
      </c>
      <c r="FT27" s="18">
        <f t="shared" si="10"/>
        <v>0</v>
      </c>
      <c r="FU27" s="18">
        <f t="shared" si="10"/>
        <v>0</v>
      </c>
      <c r="FV27" s="18">
        <f t="shared" si="10"/>
        <v>0</v>
      </c>
      <c r="FW27" s="18">
        <f t="shared" si="10"/>
        <v>0</v>
      </c>
      <c r="FX27" s="18">
        <f t="shared" si="10"/>
        <v>-2440203.5099999998</v>
      </c>
      <c r="FY27" s="18">
        <f>SUM(B27:FX27)</f>
        <v>-11111399.810000001</v>
      </c>
    </row>
    <row r="28" spans="1:254" x14ac:dyDescent="0.25">
      <c r="FV28" s="22"/>
      <c r="FX28" s="4"/>
      <c r="FY28" s="18"/>
    </row>
    <row r="29" spans="1:254" ht="13" x14ac:dyDescent="0.3">
      <c r="A29" s="24" t="s">
        <v>402</v>
      </c>
      <c r="B29" s="25">
        <f>ROUND(B17+B27,2)</f>
        <v>4585794.97</v>
      </c>
      <c r="C29" s="25">
        <f t="shared" ref="C29:BN29" si="11">ROUND(C17+C27,2)</f>
        <v>27759127.59</v>
      </c>
      <c r="D29" s="25">
        <f t="shared" si="11"/>
        <v>2815356.81</v>
      </c>
      <c r="E29" s="25">
        <f t="shared" si="11"/>
        <v>17454112.989999998</v>
      </c>
      <c r="F29" s="25">
        <f t="shared" si="11"/>
        <v>423557.29</v>
      </c>
      <c r="G29" s="25">
        <f t="shared" si="11"/>
        <v>1011487.32</v>
      </c>
      <c r="H29" s="25">
        <f t="shared" si="11"/>
        <v>5776800.1200000001</v>
      </c>
      <c r="I29" s="25">
        <f t="shared" si="11"/>
        <v>1514940.73</v>
      </c>
      <c r="J29" s="25">
        <f t="shared" si="11"/>
        <v>238137.94</v>
      </c>
      <c r="K29" s="25">
        <f t="shared" si="11"/>
        <v>114775.69</v>
      </c>
      <c r="L29" s="25">
        <f t="shared" si="11"/>
        <v>460398.53</v>
      </c>
      <c r="M29" s="25">
        <f t="shared" si="11"/>
        <v>42787641.240000002</v>
      </c>
      <c r="N29" s="25">
        <f t="shared" si="11"/>
        <v>7047517.8600000003</v>
      </c>
      <c r="O29" s="25">
        <f t="shared" si="11"/>
        <v>219472.01</v>
      </c>
      <c r="P29" s="25">
        <f t="shared" si="11"/>
        <v>31698445.109999999</v>
      </c>
      <c r="Q29" s="25">
        <f t="shared" si="11"/>
        <v>5483900.3399999999</v>
      </c>
      <c r="R29" s="25">
        <f t="shared" si="11"/>
        <v>210172.66</v>
      </c>
      <c r="S29" s="25">
        <f t="shared" si="11"/>
        <v>287009.68</v>
      </c>
      <c r="T29" s="25">
        <f t="shared" si="11"/>
        <v>58149.06</v>
      </c>
      <c r="U29" s="25">
        <f t="shared" si="11"/>
        <v>257295.15</v>
      </c>
      <c r="V29" s="25">
        <f t="shared" si="11"/>
        <v>386790.43</v>
      </c>
      <c r="W29" s="25">
        <f t="shared" si="11"/>
        <v>100901.45</v>
      </c>
      <c r="X29" s="25">
        <f t="shared" si="11"/>
        <v>787962.3</v>
      </c>
      <c r="Y29" s="25">
        <f t="shared" si="11"/>
        <v>345727.41</v>
      </c>
      <c r="Z29" s="25">
        <f t="shared" si="11"/>
        <v>16877110.699999999</v>
      </c>
      <c r="AA29" s="25">
        <f t="shared" si="11"/>
        <v>1323695.3400000001</v>
      </c>
      <c r="AB29" s="25">
        <f t="shared" si="11"/>
        <v>159845.73000000001</v>
      </c>
      <c r="AC29" s="25">
        <f t="shared" si="11"/>
        <v>434715.95</v>
      </c>
      <c r="AD29" s="25">
        <f t="shared" si="11"/>
        <v>120731.97</v>
      </c>
      <c r="AE29" s="25">
        <f t="shared" si="11"/>
        <v>191534.52</v>
      </c>
      <c r="AF29" s="25">
        <f t="shared" si="11"/>
        <v>342451.62</v>
      </c>
      <c r="AG29" s="25">
        <f t="shared" si="11"/>
        <v>1167379.52</v>
      </c>
      <c r="AH29" s="25">
        <f t="shared" si="11"/>
        <v>426915.78</v>
      </c>
      <c r="AI29" s="25">
        <f t="shared" si="11"/>
        <v>260203.51999999999</v>
      </c>
      <c r="AJ29" s="25">
        <f t="shared" si="11"/>
        <v>159484.53</v>
      </c>
      <c r="AK29" s="25">
        <f t="shared" si="11"/>
        <v>200962.8</v>
      </c>
      <c r="AL29" s="25">
        <f t="shared" si="11"/>
        <v>429870.93</v>
      </c>
      <c r="AM29" s="25">
        <f t="shared" si="11"/>
        <v>0</v>
      </c>
      <c r="AN29" s="25">
        <f t="shared" si="11"/>
        <v>3506449.51</v>
      </c>
      <c r="AO29" s="25">
        <f t="shared" si="11"/>
        <v>22501516.370000001</v>
      </c>
      <c r="AP29" s="25">
        <f t="shared" si="11"/>
        <v>261133.67</v>
      </c>
      <c r="AQ29" s="25">
        <f t="shared" si="11"/>
        <v>35063068.960000001</v>
      </c>
      <c r="AR29" s="25">
        <f t="shared" si="11"/>
        <v>1375662.05</v>
      </c>
      <c r="AS29" s="25">
        <f t="shared" si="11"/>
        <v>1872342.91</v>
      </c>
      <c r="AT29" s="25">
        <f t="shared" si="11"/>
        <v>250771.07</v>
      </c>
      <c r="AU29" s="25">
        <f t="shared" si="11"/>
        <v>392264.97</v>
      </c>
      <c r="AV29" s="25">
        <f t="shared" si="11"/>
        <v>366961.02</v>
      </c>
      <c r="AW29" s="25">
        <f t="shared" si="11"/>
        <v>106927.03999999999</v>
      </c>
      <c r="AX29" s="25">
        <f t="shared" si="11"/>
        <v>469214.13</v>
      </c>
      <c r="AY29" s="25">
        <f t="shared" si="11"/>
        <v>13411893.1</v>
      </c>
      <c r="AZ29" s="25">
        <f t="shared" si="11"/>
        <v>7906535.6500000004</v>
      </c>
      <c r="BA29" s="25">
        <f t="shared" si="11"/>
        <v>8359802.8499999996</v>
      </c>
      <c r="BB29" s="25">
        <f t="shared" si="11"/>
        <v>15544386.48</v>
      </c>
      <c r="BC29" s="25">
        <f t="shared" si="11"/>
        <v>2375438.4700000002</v>
      </c>
      <c r="BD29" s="25">
        <f t="shared" si="11"/>
        <v>954950.7</v>
      </c>
      <c r="BE29" s="25">
        <f t="shared" si="11"/>
        <v>20179094.850000001</v>
      </c>
      <c r="BF29" s="25">
        <f t="shared" si="11"/>
        <v>1066693.04</v>
      </c>
      <c r="BG29" s="25">
        <f t="shared" si="11"/>
        <v>594415.65</v>
      </c>
      <c r="BH29" s="25">
        <f t="shared" si="11"/>
        <v>418183.16</v>
      </c>
      <c r="BI29" s="25">
        <f t="shared" si="11"/>
        <v>4001629.88</v>
      </c>
      <c r="BJ29" s="25">
        <f t="shared" si="11"/>
        <v>30497851.899999999</v>
      </c>
      <c r="BK29" s="25">
        <f t="shared" si="11"/>
        <v>166225.38</v>
      </c>
      <c r="BL29" s="25">
        <f t="shared" si="11"/>
        <v>524437.81999999995</v>
      </c>
      <c r="BM29" s="25">
        <f t="shared" si="11"/>
        <v>2626911.11</v>
      </c>
      <c r="BN29" s="25">
        <f t="shared" si="11"/>
        <v>855460.93</v>
      </c>
      <c r="BO29" s="25">
        <f t="shared" ref="BO29:DZ29" si="12">ROUND(BO17+BO27,2)</f>
        <v>58193.36</v>
      </c>
      <c r="BP29" s="25">
        <f t="shared" si="12"/>
        <v>1733324.65</v>
      </c>
      <c r="BQ29" s="25">
        <f t="shared" si="12"/>
        <v>4349388.8499999996</v>
      </c>
      <c r="BR29" s="25">
        <f t="shared" si="12"/>
        <v>1088125.6299999999</v>
      </c>
      <c r="BS29" s="25">
        <f t="shared" si="12"/>
        <v>195386.62</v>
      </c>
      <c r="BT29" s="25">
        <f t="shared" si="12"/>
        <v>291666.34999999998</v>
      </c>
      <c r="BU29" s="25">
        <f t="shared" si="12"/>
        <v>0</v>
      </c>
      <c r="BV29" s="25">
        <f t="shared" si="12"/>
        <v>393668.79</v>
      </c>
      <c r="BW29" s="25">
        <f t="shared" si="12"/>
        <v>50789.66</v>
      </c>
      <c r="BX29" s="25">
        <f t="shared" si="12"/>
        <v>208774.35</v>
      </c>
      <c r="BY29" s="25">
        <f t="shared" si="12"/>
        <v>263031.62</v>
      </c>
      <c r="BZ29" s="25">
        <f t="shared" si="12"/>
        <v>38941.14</v>
      </c>
      <c r="CA29" s="25">
        <f t="shared" si="12"/>
        <v>42293527.560000002</v>
      </c>
      <c r="CB29" s="25">
        <f t="shared" si="12"/>
        <v>236822.79</v>
      </c>
      <c r="CC29" s="25">
        <f t="shared" si="12"/>
        <v>326497.53000000003</v>
      </c>
      <c r="CD29" s="25">
        <f t="shared" si="12"/>
        <v>188955.86</v>
      </c>
      <c r="CE29" s="25">
        <f t="shared" si="12"/>
        <v>122559.16</v>
      </c>
      <c r="CF29" s="25">
        <f t="shared" si="12"/>
        <v>239778.24</v>
      </c>
      <c r="CG29" s="25">
        <f t="shared" si="12"/>
        <v>197727.39</v>
      </c>
      <c r="CH29" s="25">
        <f t="shared" si="12"/>
        <v>536183.29</v>
      </c>
      <c r="CI29" s="25">
        <f t="shared" si="12"/>
        <v>10586.7</v>
      </c>
      <c r="CJ29" s="25">
        <f t="shared" si="12"/>
        <v>3150391.82</v>
      </c>
      <c r="CK29" s="25">
        <f t="shared" si="12"/>
        <v>1323526.53</v>
      </c>
      <c r="CL29" s="25">
        <f t="shared" si="12"/>
        <v>649528.01</v>
      </c>
      <c r="CM29" s="25">
        <f t="shared" si="12"/>
        <v>17325072.969999999</v>
      </c>
      <c r="CN29" s="25">
        <f t="shared" si="12"/>
        <v>5859599.5099999998</v>
      </c>
      <c r="CO29" s="25">
        <f t="shared" si="12"/>
        <v>0</v>
      </c>
      <c r="CP29" s="25">
        <f t="shared" si="12"/>
        <v>769517.25</v>
      </c>
      <c r="CQ29" s="25">
        <f t="shared" si="12"/>
        <v>364724.19</v>
      </c>
      <c r="CR29" s="25">
        <f t="shared" si="12"/>
        <v>228975.01</v>
      </c>
      <c r="CS29" s="25">
        <f t="shared" si="12"/>
        <v>118730.84</v>
      </c>
      <c r="CT29" s="25">
        <f t="shared" si="12"/>
        <v>345869.45</v>
      </c>
      <c r="CU29" s="25">
        <f t="shared" si="12"/>
        <v>79278</v>
      </c>
      <c r="CV29" s="25">
        <f t="shared" si="12"/>
        <v>258214.91</v>
      </c>
      <c r="CW29" s="25">
        <f t="shared" si="12"/>
        <v>379852.64</v>
      </c>
      <c r="CX29" s="25">
        <f t="shared" si="12"/>
        <v>115273.43</v>
      </c>
      <c r="CY29" s="25">
        <f t="shared" si="12"/>
        <v>1455784.08</v>
      </c>
      <c r="CZ29" s="25">
        <f t="shared" si="12"/>
        <v>177434.42</v>
      </c>
      <c r="DA29" s="25">
        <f t="shared" si="12"/>
        <v>294039.7</v>
      </c>
      <c r="DB29" s="25">
        <f t="shared" si="12"/>
        <v>166512.42000000001</v>
      </c>
      <c r="DC29" s="25">
        <f t="shared" si="12"/>
        <v>238743.08</v>
      </c>
      <c r="DD29" s="25">
        <f t="shared" si="12"/>
        <v>186002.69</v>
      </c>
      <c r="DE29" s="25">
        <f t="shared" si="12"/>
        <v>14195804.82</v>
      </c>
      <c r="DF29" s="25">
        <f t="shared" si="12"/>
        <v>61183.78</v>
      </c>
      <c r="DG29" s="25">
        <f t="shared" si="12"/>
        <v>1018995.65</v>
      </c>
      <c r="DH29" s="25">
        <f t="shared" si="12"/>
        <v>1320223.22</v>
      </c>
      <c r="DI29" s="25">
        <f t="shared" si="12"/>
        <v>691512.69</v>
      </c>
      <c r="DJ29" s="25">
        <f t="shared" si="12"/>
        <v>428857.62</v>
      </c>
      <c r="DK29" s="25">
        <f t="shared" si="12"/>
        <v>3308410.98</v>
      </c>
      <c r="DL29" s="25">
        <f t="shared" si="12"/>
        <v>396927.27</v>
      </c>
      <c r="DM29" s="25">
        <f t="shared" si="12"/>
        <v>851175.12</v>
      </c>
      <c r="DN29" s="25">
        <f t="shared" si="12"/>
        <v>2949569.58</v>
      </c>
      <c r="DO29" s="25">
        <f t="shared" si="12"/>
        <v>234878.27</v>
      </c>
      <c r="DP29" s="25">
        <f t="shared" si="12"/>
        <v>0</v>
      </c>
      <c r="DQ29" s="25">
        <f t="shared" si="12"/>
        <v>1092895.4099999999</v>
      </c>
      <c r="DR29" s="25">
        <f t="shared" si="12"/>
        <v>587712.1</v>
      </c>
      <c r="DS29" s="25">
        <f t="shared" si="12"/>
        <v>269406.71999999997</v>
      </c>
      <c r="DT29" s="25">
        <f t="shared" si="12"/>
        <v>353575.27</v>
      </c>
      <c r="DU29" s="25">
        <f t="shared" si="12"/>
        <v>396011.02</v>
      </c>
      <c r="DV29" s="25">
        <f t="shared" si="12"/>
        <v>446063.88</v>
      </c>
      <c r="DW29" s="25">
        <f t="shared" si="12"/>
        <v>101334.66</v>
      </c>
      <c r="DX29" s="25">
        <f t="shared" si="12"/>
        <v>140001.64000000001</v>
      </c>
      <c r="DY29" s="25">
        <f t="shared" si="12"/>
        <v>350240.29</v>
      </c>
      <c r="DZ29" s="25">
        <f t="shared" si="12"/>
        <v>0</v>
      </c>
      <c r="EA29" s="25">
        <f t="shared" ref="EA29:FX29" si="13">ROUND(EA17+EA27,2)</f>
        <v>384142.2</v>
      </c>
      <c r="EB29" s="25">
        <f t="shared" si="13"/>
        <v>264927.73</v>
      </c>
      <c r="EC29" s="25">
        <f t="shared" si="13"/>
        <v>0</v>
      </c>
      <c r="ED29" s="25">
        <f t="shared" si="13"/>
        <v>251418.41</v>
      </c>
      <c r="EE29" s="25">
        <f t="shared" si="13"/>
        <v>1146026.0900000001</v>
      </c>
      <c r="EF29" s="25">
        <f t="shared" si="13"/>
        <v>255386.42</v>
      </c>
      <c r="EG29" s="25">
        <f t="shared" si="13"/>
        <v>299480.09000000003</v>
      </c>
      <c r="EH29" s="25">
        <f t="shared" si="13"/>
        <v>9875599.4299999997</v>
      </c>
      <c r="EI29" s="25">
        <f t="shared" si="13"/>
        <v>8250149.8600000003</v>
      </c>
      <c r="EJ29" s="25">
        <f t="shared" si="13"/>
        <v>512544.93</v>
      </c>
      <c r="EK29" s="25">
        <f t="shared" si="13"/>
        <v>436480.93</v>
      </c>
      <c r="EL29" s="25">
        <f t="shared" si="13"/>
        <v>286408.03000000003</v>
      </c>
      <c r="EM29" s="25">
        <f t="shared" si="13"/>
        <v>1034183.27</v>
      </c>
      <c r="EN29" s="25">
        <f t="shared" si="13"/>
        <v>275743.57</v>
      </c>
      <c r="EO29" s="25">
        <f t="shared" si="13"/>
        <v>212579.91</v>
      </c>
      <c r="EP29" s="25">
        <f t="shared" si="13"/>
        <v>1978784.51</v>
      </c>
      <c r="EQ29" s="25">
        <f t="shared" si="13"/>
        <v>146919.03</v>
      </c>
      <c r="ER29" s="25">
        <f t="shared" si="13"/>
        <v>198106.69</v>
      </c>
      <c r="ES29" s="25">
        <f t="shared" si="13"/>
        <v>213691.41</v>
      </c>
      <c r="ET29" s="25">
        <f t="shared" si="13"/>
        <v>526212.56000000006</v>
      </c>
      <c r="EU29" s="25">
        <f t="shared" si="13"/>
        <v>71794.41</v>
      </c>
      <c r="EV29" s="25">
        <f t="shared" si="13"/>
        <v>380598.52</v>
      </c>
      <c r="EW29" s="25">
        <f t="shared" si="13"/>
        <v>261721.99</v>
      </c>
      <c r="EX29" s="25">
        <f t="shared" si="13"/>
        <v>884326.03</v>
      </c>
      <c r="EY29" s="25">
        <f t="shared" si="13"/>
        <v>154067.14000000001</v>
      </c>
      <c r="EZ29" s="25">
        <f t="shared" si="13"/>
        <v>0</v>
      </c>
      <c r="FA29" s="25">
        <f t="shared" si="13"/>
        <v>0</v>
      </c>
      <c r="FB29" s="25">
        <f t="shared" si="13"/>
        <v>919742.28</v>
      </c>
      <c r="FC29" s="25">
        <f t="shared" si="13"/>
        <v>335096.78999999998</v>
      </c>
      <c r="FD29" s="25">
        <f t="shared" si="13"/>
        <v>110922.48</v>
      </c>
      <c r="FE29" s="25">
        <f t="shared" si="13"/>
        <v>332372.77</v>
      </c>
      <c r="FF29" s="25">
        <f t="shared" si="13"/>
        <v>155676.76</v>
      </c>
      <c r="FG29" s="25">
        <f t="shared" si="13"/>
        <v>75699.63</v>
      </c>
      <c r="FH29" s="25">
        <f t="shared" si="13"/>
        <v>642911.23</v>
      </c>
      <c r="FI29" s="25">
        <f t="shared" si="13"/>
        <v>68989.460000000006</v>
      </c>
      <c r="FJ29" s="25">
        <f t="shared" si="13"/>
        <v>671793.59</v>
      </c>
      <c r="FK29" s="25">
        <f t="shared" si="13"/>
        <v>3103156.56</v>
      </c>
      <c r="FL29" s="25">
        <f t="shared" si="13"/>
        <v>1847668.27</v>
      </c>
      <c r="FM29" s="25">
        <f t="shared" si="13"/>
        <v>18438105.59</v>
      </c>
      <c r="FN29" s="25">
        <f t="shared" si="13"/>
        <v>0</v>
      </c>
      <c r="FO29" s="25">
        <f t="shared" si="13"/>
        <v>817457.84</v>
      </c>
      <c r="FP29" s="25">
        <f t="shared" si="13"/>
        <v>45877.74</v>
      </c>
      <c r="FQ29" s="25">
        <f t="shared" si="13"/>
        <v>0</v>
      </c>
      <c r="FR29" s="25">
        <f t="shared" si="13"/>
        <v>145648.94</v>
      </c>
      <c r="FS29" s="25">
        <f t="shared" si="13"/>
        <v>0</v>
      </c>
      <c r="FT29" s="25">
        <f t="shared" si="13"/>
        <v>547616.81000000006</v>
      </c>
      <c r="FU29" s="25">
        <f t="shared" si="13"/>
        <v>577258.81999999995</v>
      </c>
      <c r="FV29" s="25">
        <f t="shared" si="13"/>
        <v>303452.11</v>
      </c>
      <c r="FW29" s="25">
        <f t="shared" si="13"/>
        <v>116848.88</v>
      </c>
      <c r="FX29" s="25">
        <f t="shared" si="13"/>
        <v>17502474.670000002</v>
      </c>
      <c r="FY29" s="25">
        <f>SUM(B29:FX29)</f>
        <v>540136445.12</v>
      </c>
      <c r="FZ29" s="22"/>
      <c r="GA29" s="22"/>
    </row>
    <row r="30" spans="1:254" x14ac:dyDescent="0.25">
      <c r="A30" s="18" t="s">
        <v>0</v>
      </c>
      <c r="FX30" s="4"/>
      <c r="FY30" s="4"/>
      <c r="FZ30" s="22"/>
    </row>
    <row r="31" spans="1:254" x14ac:dyDescent="0.25">
      <c r="B31" t="s">
        <v>405</v>
      </c>
      <c r="C31" s="22" t="s">
        <v>406</v>
      </c>
      <c r="L31" s="26"/>
      <c r="X31" s="22"/>
      <c r="AA31" s="25"/>
      <c r="AJ31" s="4"/>
      <c r="AO31" s="26"/>
      <c r="AQ31" s="25"/>
      <c r="BW31" s="26"/>
      <c r="BZ31" s="26"/>
      <c r="CE31" s="26"/>
      <c r="CO31" s="26"/>
      <c r="DB31" s="26"/>
      <c r="DC31" s="27"/>
      <c r="DZ31" s="12"/>
      <c r="EC31" s="26"/>
      <c r="EJ31" s="22"/>
      <c r="EO31" s="22"/>
      <c r="EQ31" s="22"/>
      <c r="EU31" s="26"/>
      <c r="EX31" s="26"/>
      <c r="EZ31" s="26"/>
      <c r="FA31" s="26"/>
      <c r="FG31" s="26"/>
      <c r="FH31" s="26"/>
      <c r="FJ31" s="26"/>
      <c r="FN31" s="26"/>
      <c r="FX31" s="25"/>
      <c r="FY31" s="4"/>
    </row>
    <row r="32" spans="1:254" x14ac:dyDescent="0.25">
      <c r="B32" s="28">
        <f>FY17</f>
        <v>551247844.93000007</v>
      </c>
      <c r="C32" s="39">
        <f>FY29</f>
        <v>540136445.12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4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6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30"/>
      <c r="EU32" s="31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4"/>
      <c r="FY32" s="4"/>
    </row>
    <row r="33" spans="1:183" x14ac:dyDescent="0.25">
      <c r="B33" s="48">
        <f>+B17+K17+M17+N17+P17+AA17+AK17+AM17+AO17+AQ17+AR17+AS17+BU17+BX17+CI17+CM17+CN17+CO17+CY17+DZ17+EC17+EO17+EQ17+EV17+EZ17+FH17+FJ17+FK17+FL17+FO17+BL17+AZ17+BF17</f>
        <v>194643477.46999994</v>
      </c>
      <c r="C33" s="49">
        <f>+B29+K29+M29+N29+P29+AA29+AK29+AM29+AO29+AQ29+AR29+AS29+BU29+BX29+CI29+CM29+CN29+CO29+CY29+DZ29+EC29+EO29+EQ29+EV29+EZ29+FH29+FJ29+FK29+FL29+FO29+BL29+AZ29+BF29</f>
        <v>190751992.37</v>
      </c>
      <c r="D33" s="50" t="s">
        <v>407</v>
      </c>
      <c r="E33" s="26"/>
      <c r="AJ33" s="4"/>
      <c r="AQ33" s="22"/>
      <c r="CE33" s="25"/>
      <c r="EC33" s="26"/>
      <c r="FX33" s="4"/>
      <c r="FY33" s="4"/>
    </row>
    <row r="34" spans="1:183" x14ac:dyDescent="0.25">
      <c r="B34" s="26">
        <f>B32-B33</f>
        <v>356604367.46000016</v>
      </c>
      <c r="C34" s="26">
        <f>C32-C33</f>
        <v>349384452.75</v>
      </c>
      <c r="AJ34" s="4"/>
      <c r="FX34" s="4"/>
      <c r="FY34" s="10"/>
    </row>
    <row r="35" spans="1:183" x14ac:dyDescent="0.25">
      <c r="B35" s="26"/>
      <c r="C35" s="26"/>
      <c r="AJ35" s="4"/>
      <c r="FX35" s="4"/>
      <c r="FY35" s="10"/>
    </row>
    <row r="36" spans="1:183" x14ac:dyDescent="0.25">
      <c r="A36" s="43"/>
      <c r="B36" s="26"/>
      <c r="FX36" s="4"/>
    </row>
    <row r="37" spans="1:183" x14ac:dyDescent="0.25"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</row>
    <row r="38" spans="1:183" x14ac:dyDescent="0.25"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"/>
      <c r="FY38" s="12"/>
      <c r="FZ38" s="44"/>
      <c r="GA38" s="26"/>
    </row>
    <row r="39" spans="1:183" x14ac:dyDescent="0.25">
      <c r="FX39" s="4"/>
    </row>
    <row r="40" spans="1:183" x14ac:dyDescent="0.25"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"/>
      <c r="FY40" s="26"/>
    </row>
    <row r="41" spans="1:183" x14ac:dyDescent="0.25">
      <c r="B41" s="4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"/>
      <c r="FY41" s="26"/>
    </row>
    <row r="42" spans="1:183" x14ac:dyDescent="0.25"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4"/>
    </row>
    <row r="43" spans="1:183" x14ac:dyDescent="0.25">
      <c r="FX43" s="4"/>
    </row>
    <row r="44" spans="1:183" x14ac:dyDescent="0.25">
      <c r="FX44" s="4"/>
    </row>
    <row r="45" spans="1:183" x14ac:dyDescent="0.25">
      <c r="FX45" s="4"/>
    </row>
    <row r="46" spans="1:183" x14ac:dyDescent="0.25">
      <c r="FX46" s="4"/>
    </row>
    <row r="47" spans="1:183" x14ac:dyDescent="0.25">
      <c r="FX47" s="4"/>
    </row>
    <row r="48" spans="1:183" x14ac:dyDescent="0.25">
      <c r="FX48" s="4"/>
    </row>
    <row r="49" spans="180:180" x14ac:dyDescent="0.25">
      <c r="FX49" s="4"/>
    </row>
    <row r="50" spans="180:180" x14ac:dyDescent="0.25">
      <c r="FX50" s="4"/>
    </row>
    <row r="51" spans="180:180" x14ac:dyDescent="0.25">
      <c r="FX51" s="4"/>
    </row>
    <row r="52" spans="180:180" x14ac:dyDescent="0.25">
      <c r="FX52" s="4"/>
    </row>
    <row r="53" spans="180:180" x14ac:dyDescent="0.25">
      <c r="FX53" s="4"/>
    </row>
    <row r="54" spans="180:180" x14ac:dyDescent="0.25">
      <c r="FX54" s="4"/>
    </row>
    <row r="55" spans="180:180" x14ac:dyDescent="0.25">
      <c r="FX55" s="4"/>
    </row>
    <row r="56" spans="180:180" x14ac:dyDescent="0.25">
      <c r="FX56" s="4"/>
    </row>
    <row r="57" spans="180:180" x14ac:dyDescent="0.25">
      <c r="FX57" s="4"/>
    </row>
    <row r="58" spans="180:180" x14ac:dyDescent="0.25">
      <c r="FX58" s="4"/>
    </row>
    <row r="59" spans="180:180" x14ac:dyDescent="0.25">
      <c r="FX59" s="4"/>
    </row>
    <row r="60" spans="180:180" x14ac:dyDescent="0.25">
      <c r="FX60" s="4"/>
    </row>
    <row r="61" spans="180:180" x14ac:dyDescent="0.25">
      <c r="FX61" s="4"/>
    </row>
    <row r="62" spans="180:180" x14ac:dyDescent="0.25">
      <c r="FX62" s="4"/>
    </row>
    <row r="63" spans="180:180" x14ac:dyDescent="0.25">
      <c r="FX63" s="4"/>
    </row>
    <row r="64" spans="180:180" x14ac:dyDescent="0.25">
      <c r="FX64" s="4"/>
    </row>
    <row r="65" spans="180:180" x14ac:dyDescent="0.25">
      <c r="FX65" s="4"/>
    </row>
    <row r="66" spans="180:180" x14ac:dyDescent="0.25">
      <c r="FX66" s="4"/>
    </row>
    <row r="67" spans="180:180" x14ac:dyDescent="0.25">
      <c r="FX67" s="4"/>
    </row>
    <row r="68" spans="180:180" x14ac:dyDescent="0.25">
      <c r="FX68" s="4"/>
    </row>
    <row r="69" spans="180:180" x14ac:dyDescent="0.25">
      <c r="FX69" s="4"/>
    </row>
    <row r="70" spans="180:180" x14ac:dyDescent="0.25">
      <c r="FX70" s="4"/>
    </row>
    <row r="71" spans="180:180" x14ac:dyDescent="0.25">
      <c r="FX71" s="4"/>
    </row>
    <row r="72" spans="180:180" x14ac:dyDescent="0.25">
      <c r="FX72" s="4"/>
    </row>
    <row r="73" spans="180:180" x14ac:dyDescent="0.25">
      <c r="FX73" s="4"/>
    </row>
  </sheetData>
  <conditionalFormatting sqref="A3">
    <cfRule type="cellIs" dxfId="9" priority="2" operator="greaterThan">
      <formula>0</formula>
    </cfRule>
  </conditionalFormatting>
  <conditionalFormatting sqref="B4:FX4">
    <cfRule type="cellIs" dxfId="8" priority="1" operator="greaterThan">
      <formula>0</formula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Jun25</vt:lpstr>
      <vt:lpstr>May25</vt:lpstr>
      <vt:lpstr>Apr25</vt:lpstr>
      <vt:lpstr>Mar25</vt:lpstr>
      <vt:lpstr>Feb25</vt:lpstr>
      <vt:lpstr>Jan25</vt:lpstr>
      <vt:lpstr>Dec24</vt:lpstr>
      <vt:lpstr>Nov24</vt:lpstr>
      <vt:lpstr>Oct24</vt:lpstr>
      <vt:lpstr>Sep24</vt:lpstr>
      <vt:lpstr>Aug24</vt:lpstr>
      <vt:lpstr>Jul24</vt:lpstr>
      <vt:lpstr>'Apr25'!Print_Titles</vt:lpstr>
      <vt:lpstr>'Aug24'!Print_Titles</vt:lpstr>
      <vt:lpstr>'Dec24'!Print_Titles</vt:lpstr>
      <vt:lpstr>'Feb25'!Print_Titles</vt:lpstr>
      <vt:lpstr>'Jan25'!Print_Titles</vt:lpstr>
      <vt:lpstr>'Jul24'!Print_Titles</vt:lpstr>
      <vt:lpstr>'Mar25'!Print_Titles</vt:lpstr>
      <vt:lpstr>'Nov24'!Print_Titles</vt:lpstr>
      <vt:lpstr>'Oct24'!Print_Titles</vt:lpstr>
      <vt:lpstr>'Sep24'!Print_Titles</vt:lpstr>
    </vt:vector>
  </TitlesOfParts>
  <Company>Colorado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Kahle</dc:creator>
  <cp:lastModifiedBy>Reeves, Kim</cp:lastModifiedBy>
  <cp:lastPrinted>2024-05-21T15:43:43Z</cp:lastPrinted>
  <dcterms:created xsi:type="dcterms:W3CDTF">2018-07-03T21:44:18Z</dcterms:created>
  <dcterms:modified xsi:type="dcterms:W3CDTF">2025-06-26T16:16:28Z</dcterms:modified>
</cp:coreProperties>
</file>